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976" windowHeight="8148"/>
  </bookViews>
  <sheets>
    <sheet name="4.3" sheetId="1" r:id="rId1"/>
  </sheets>
  <externalReferences>
    <externalReference r:id="rId2"/>
  </externalReferences>
  <definedNames>
    <definedName name="\i" localSheetId="0">'[1]III-9'!#REF!</definedName>
    <definedName name="\i">'[1]III-9'!#REF!</definedName>
    <definedName name="\r" localSheetId="0">'[1]III-9'!#REF!</definedName>
    <definedName name="\r">'[1]III-9'!#REF!</definedName>
    <definedName name="_xlnm._FilterDatabase" localSheetId="0" hidden="1">'4.3'!$A$11:$H$84</definedName>
    <definedName name="_Regression_Int" localSheetId="0" hidden="1">1</definedName>
    <definedName name="A_impresión_IM" localSheetId="0">'4.3'!$A$1:$E$7</definedName>
    <definedName name="A_impresión_IM">#REF!</definedName>
    <definedName name="_xlnm.Print_Area" localSheetId="0">'4.3'!$A$1:$F$96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8" i="1" l="1"/>
  <c r="AJ48" i="1"/>
  <c r="AK48" i="1"/>
  <c r="AL48" i="1"/>
  <c r="AH49" i="1"/>
  <c r="AH50" i="1"/>
  <c r="AH51" i="1"/>
  <c r="AH52" i="1"/>
  <c r="AH53" i="1"/>
  <c r="AI54" i="1"/>
  <c r="AJ54" i="1"/>
  <c r="AK54" i="1"/>
  <c r="AH54" i="1" s="1"/>
  <c r="AH55" i="1"/>
  <c r="AH56" i="1"/>
  <c r="AH57" i="1"/>
  <c r="AI58" i="1"/>
  <c r="AH58" i="1" s="1"/>
  <c r="AJ58" i="1"/>
  <c r="AK58" i="1"/>
  <c r="AH59" i="1"/>
  <c r="AH60" i="1"/>
  <c r="AH61" i="1"/>
  <c r="AI62" i="1"/>
  <c r="AJ62" i="1"/>
  <c r="AK62" i="1"/>
  <c r="AH63" i="1"/>
  <c r="AH64" i="1"/>
  <c r="AI65" i="1"/>
  <c r="AH65" i="1" s="1"/>
  <c r="AJ65" i="1"/>
  <c r="AK65" i="1"/>
  <c r="AH66" i="1"/>
  <c r="AH67" i="1"/>
  <c r="AH68" i="1"/>
  <c r="AH69" i="1"/>
  <c r="AI70" i="1"/>
  <c r="AH70" i="1" s="1"/>
  <c r="AJ70" i="1"/>
  <c r="AH71" i="1"/>
  <c r="AH72" i="1"/>
  <c r="AH73" i="1"/>
  <c r="AH75" i="1"/>
  <c r="AI77" i="1"/>
  <c r="AJ77" i="1"/>
  <c r="AK77" i="1"/>
  <c r="AH78" i="1"/>
  <c r="AH79" i="1"/>
  <c r="AH80" i="1"/>
  <c r="AI82" i="1"/>
  <c r="AH82" i="1" s="1"/>
  <c r="AJ82" i="1"/>
  <c r="AK82" i="1"/>
  <c r="AH83" i="1"/>
  <c r="AH84" i="1"/>
  <c r="AH85" i="1"/>
  <c r="AH86" i="1"/>
  <c r="AH87" i="1"/>
  <c r="AH88" i="1"/>
  <c r="AH89" i="1"/>
  <c r="AH90" i="1"/>
  <c r="AI91" i="1"/>
  <c r="AJ91" i="1"/>
  <c r="AK91" i="1"/>
  <c r="AL91" i="1"/>
  <c r="AH92" i="1"/>
  <c r="AH93" i="1"/>
  <c r="AH94" i="1"/>
  <c r="AH95" i="1"/>
  <c r="AH96" i="1"/>
  <c r="AH97" i="1"/>
  <c r="AI98" i="1"/>
  <c r="AJ98" i="1"/>
  <c r="AK98" i="1"/>
  <c r="AH99" i="1"/>
  <c r="AH100" i="1"/>
  <c r="AH101" i="1"/>
  <c r="AH102" i="1"/>
  <c r="AI103" i="1"/>
  <c r="AH103" i="1" s="1"/>
  <c r="AH105" i="1"/>
  <c r="AH107" i="1"/>
  <c r="AH109" i="1"/>
  <c r="AH111" i="1"/>
  <c r="AH113" i="1"/>
  <c r="AH115" i="1"/>
  <c r="AH47" i="1"/>
  <c r="AH46" i="1"/>
  <c r="AH45" i="1"/>
  <c r="AH44" i="1"/>
  <c r="AH43" i="1"/>
  <c r="AH42" i="1"/>
  <c r="AH41" i="1"/>
  <c r="AH40" i="1"/>
  <c r="AH39" i="1"/>
  <c r="AH38" i="1"/>
  <c r="AH37" i="1"/>
  <c r="AL36" i="1"/>
  <c r="AK36" i="1"/>
  <c r="AJ36" i="1"/>
  <c r="AI36" i="1"/>
  <c r="AH35" i="1"/>
  <c r="AH34" i="1"/>
  <c r="AH33" i="1"/>
  <c r="AH32" i="1"/>
  <c r="AL31" i="1"/>
  <c r="AK31" i="1"/>
  <c r="AJ31" i="1"/>
  <c r="AI31" i="1"/>
  <c r="AH30" i="1"/>
  <c r="AH29" i="1"/>
  <c r="AH28" i="1"/>
  <c r="AL27" i="1"/>
  <c r="AK27" i="1"/>
  <c r="AJ27" i="1"/>
  <c r="AI27" i="1"/>
  <c r="AH26" i="1"/>
  <c r="AH25" i="1"/>
  <c r="AH24" i="1"/>
  <c r="AH23" i="1"/>
  <c r="AL22" i="1"/>
  <c r="AK22" i="1"/>
  <c r="AJ22" i="1"/>
  <c r="AI22" i="1"/>
  <c r="AH21" i="1"/>
  <c r="AH20" i="1"/>
  <c r="AH19" i="1"/>
  <c r="AH18" i="1"/>
  <c r="AH17" i="1"/>
  <c r="AL16" i="1"/>
  <c r="AK16" i="1"/>
  <c r="AK7" i="1" s="1"/>
  <c r="AJ16" i="1"/>
  <c r="AI16" i="1"/>
  <c r="AH15" i="1"/>
  <c r="AH14" i="1"/>
  <c r="AH13" i="1"/>
  <c r="AH12" i="1"/>
  <c r="AH11" i="1"/>
  <c r="AH10" i="1"/>
  <c r="AM9" i="1"/>
  <c r="AM7" i="1" s="1"/>
  <c r="AL9" i="1"/>
  <c r="AK9" i="1"/>
  <c r="AJ9" i="1"/>
  <c r="AI9" i="1"/>
  <c r="AH91" i="1" l="1"/>
  <c r="AL7" i="1"/>
  <c r="AH16" i="1"/>
  <c r="AH31" i="1"/>
  <c r="AH36" i="1"/>
  <c r="AH77" i="1"/>
  <c r="AH62" i="1"/>
  <c r="AH104" i="1"/>
  <c r="AH98" i="1"/>
  <c r="AH48" i="1"/>
  <c r="AH22" i="1"/>
  <c r="AH27" i="1"/>
  <c r="AI7" i="1"/>
  <c r="AJ7" i="1"/>
  <c r="AH9" i="1"/>
  <c r="P69" i="1"/>
  <c r="P13" i="1"/>
  <c r="P14" i="1"/>
  <c r="AH7" i="1" l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  <c r="I12" i="1"/>
  <c r="M11" i="1"/>
  <c r="L11" i="1"/>
  <c r="K11" i="1"/>
  <c r="J11" i="1"/>
  <c r="I11" i="1" l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4" i="1"/>
  <c r="B13" i="1"/>
  <c r="B12" i="1"/>
  <c r="F11" i="1"/>
  <c r="E11" i="1"/>
  <c r="D11" i="1"/>
  <c r="C11" i="1"/>
  <c r="B11" i="1" l="1"/>
</calcChain>
</file>

<file path=xl/sharedStrings.xml><?xml version="1.0" encoding="utf-8"?>
<sst xmlns="http://schemas.openxmlformats.org/spreadsheetml/2006/main" count="1583" uniqueCount="137">
  <si>
    <t xml:space="preserve">4.3 - Principales entidades clasificadas por formas de organización, organización superior de dirección </t>
  </si>
  <si>
    <t xml:space="preserve">        empresarial y órgano u organismo, año 2018</t>
  </si>
  <si>
    <t>Unidad</t>
  </si>
  <si>
    <t>Unidades</t>
  </si>
  <si>
    <t>Sociedades</t>
  </si>
  <si>
    <t>Presu-</t>
  </si>
  <si>
    <t>CONCEPTO</t>
  </si>
  <si>
    <t>Total</t>
  </si>
  <si>
    <t xml:space="preserve">Empresas </t>
  </si>
  <si>
    <t xml:space="preserve"> Mercantiles</t>
  </si>
  <si>
    <t>Cooperativas</t>
  </si>
  <si>
    <t>puestadas</t>
  </si>
  <si>
    <t xml:space="preserve"> Ministerio de Industrias</t>
  </si>
  <si>
    <t>-</t>
  </si>
  <si>
    <t xml:space="preserve"> Grupo Empresarial de la Industria Ligera</t>
  </si>
  <si>
    <t xml:space="preserve"> Grupo Empresarial de la Industria Química</t>
  </si>
  <si>
    <t xml:space="preserve"> Grupo de la Industria Electrónica, la Informática, la Automatización</t>
  </si>
  <si>
    <t xml:space="preserve">   y las Comunicaciones</t>
  </si>
  <si>
    <t xml:space="preserve"> Grupo Empresarial de la Industria Sidero Mecánica</t>
  </si>
  <si>
    <t xml:space="preserve"> Ministerio de Energía y Minas</t>
  </si>
  <si>
    <t xml:space="preserve"> Grupo Empresarial del Níquel</t>
  </si>
  <si>
    <t xml:space="preserve"> Unión Eléctrica</t>
  </si>
  <si>
    <t xml:space="preserve"> Unión Cuba-Petróleo</t>
  </si>
  <si>
    <t xml:space="preserve"> Grupo Empresarial Geominero-Salinero GEOMINSAL</t>
  </si>
  <si>
    <t xml:space="preserve"> Grupo Azucarero (AZCUBA)</t>
  </si>
  <si>
    <t xml:space="preserve"> Ministerio de la Industria Alimentaria</t>
  </si>
  <si>
    <t xml:space="preserve"> Grupo Empresarial de la Industria Alimentaria</t>
  </si>
  <si>
    <t xml:space="preserve"> Instituto de Recursos Hidráulicos</t>
  </si>
  <si>
    <t xml:space="preserve"> Entidades de Recursos Hidraúlicos</t>
  </si>
  <si>
    <t xml:space="preserve"> Grupo Empresarial de Acueducto y Alcantarillado</t>
  </si>
  <si>
    <t xml:space="preserve"> Ministerio de la Construcción</t>
  </si>
  <si>
    <t xml:space="preserve"> Grupo Empresarial de Diseño e Ingeniería de la Construcción GEDIC</t>
  </si>
  <si>
    <t xml:space="preserve"> Grupo empresarial de Construcción y Montaje GECONS</t>
  </si>
  <si>
    <t xml:space="preserve"> Grupo empresarial de Materiales de la Construcción GEICON</t>
  </si>
  <si>
    <t xml:space="preserve"> Ministerio de la Agricultura</t>
  </si>
  <si>
    <t xml:space="preserve"> Grupo Empresarial Agropecuario y Forestal Artemisa </t>
  </si>
  <si>
    <t xml:space="preserve"> Grupo Empresarial Agropecuario y Forestal Mayabeque</t>
  </si>
  <si>
    <t xml:space="preserve"> Grupo Empresarial Ganadero</t>
  </si>
  <si>
    <t xml:space="preserve"> Grupo Empresarial de Logística</t>
  </si>
  <si>
    <t xml:space="preserve"> Grupo Empresarial Agrícola</t>
  </si>
  <si>
    <t xml:space="preserve"> Grupo Empresarial Flora y Fauna</t>
  </si>
  <si>
    <t xml:space="preserve"> Grupo Empresarial de Producciones Biofarmaceúticas y Químicas</t>
  </si>
  <si>
    <t xml:space="preserve"> Grupo Empresarial Agroforestal</t>
  </si>
  <si>
    <t xml:space="preserve"> Grupo Empresarial de Tabaco de Cuba</t>
  </si>
  <si>
    <t xml:space="preserve"> Ministerio del Transporte</t>
  </si>
  <si>
    <t xml:space="preserve"> Grupo Empresarial de Servicios de Transporte Automotor</t>
  </si>
  <si>
    <t xml:space="preserve"> Grupo Empresarial de Transporte Marítimo Portuario</t>
  </si>
  <si>
    <t xml:space="preserve"> Corporación de la Aviación Cubana, S.A.</t>
  </si>
  <si>
    <t xml:space="preserve"> Grupo Empresarial Constructor del Transporte</t>
  </si>
  <si>
    <t xml:space="preserve"> Unión de Ferrocarriles de Cuba</t>
  </si>
  <si>
    <t xml:space="preserve"> Ministerio de Comunicaciones</t>
  </si>
  <si>
    <t xml:space="preserve"> Grupo Empresarial Correos de Cuba</t>
  </si>
  <si>
    <t xml:space="preserve"> Grupo Empresarial de la Informática y las Comunicaciones</t>
  </si>
  <si>
    <t xml:space="preserve"> Ministerio del Comercio Interior</t>
  </si>
  <si>
    <t xml:space="preserve"> Grupo de Empresas Mayoristas de Productos Alimenticios y</t>
  </si>
  <si>
    <t xml:space="preserve">   </t>
  </si>
  <si>
    <t xml:space="preserve">   otros Bienes de Consumo</t>
  </si>
  <si>
    <t xml:space="preserve"> Grupo Comercializador de Productos Industriales y de Servicios</t>
  </si>
  <si>
    <t xml:space="preserve"> Ministerio del Comercio Exterior y la Inversión Extranjera</t>
  </si>
  <si>
    <t xml:space="preserve"> Grupo Empresarial del Comercio Exterior</t>
  </si>
  <si>
    <t xml:space="preserve"> Ministerio de Ciencias, Tecnología y Medio Ambiente</t>
  </si>
  <si>
    <t xml:space="preserve"> Agencia de Medio Ambiente</t>
  </si>
  <si>
    <t xml:space="preserve"> Ministerio de Educación</t>
  </si>
  <si>
    <t xml:space="preserve"> Grupo Empresarial del Ministerio de Educación</t>
  </si>
  <si>
    <t xml:space="preserve"> Ministerio de Educación Superior</t>
  </si>
  <si>
    <t xml:space="preserve"> Ministerio de Cultura</t>
  </si>
  <si>
    <t xml:space="preserve"> Ministerio de Salud Pública</t>
  </si>
  <si>
    <t xml:space="preserve"> Grupo Empresarial para el Aseguramiento de la Salud Pública</t>
  </si>
  <si>
    <t xml:space="preserve"> Instituto Nacional de Deportes, Educación Física y Recreación</t>
  </si>
  <si>
    <t xml:space="preserve"> Ministerio del Turismo</t>
  </si>
  <si>
    <t xml:space="preserve"> Grupo Empresarial CUBASOL, S.A.</t>
  </si>
  <si>
    <t xml:space="preserve"> Corporación de comercio y turismo internacional Cubanacán, S.A.</t>
  </si>
  <si>
    <t xml:space="preserve"> Grupo Empresarial Hotelero Gran Caribe, S.A.</t>
  </si>
  <si>
    <t xml:space="preserve"> Grupo Empresarial Viajes Cuba, S.A.</t>
  </si>
  <si>
    <t xml:space="preserve"> Grupo Empresarial de Servicios al Turismo, S.A.</t>
  </si>
  <si>
    <t xml:space="preserve"> Grupo Empresarial Campismo Popular</t>
  </si>
  <si>
    <t xml:space="preserve"> Grupo Empresarial Hotelero Islazul, S.A.</t>
  </si>
  <si>
    <t xml:space="preserve"> Ministerio de las Fuerzas Armadas Revolucionarias  </t>
  </si>
  <si>
    <t xml:space="preserve"> Unión Industrial Militar</t>
  </si>
  <si>
    <t xml:space="preserve"> Unión de Construciones Militares</t>
  </si>
  <si>
    <t xml:space="preserve"> Unión Agropecuaria Militar</t>
  </si>
  <si>
    <t xml:space="preserve"> Grupo Empresarial GEOCUBA</t>
  </si>
  <si>
    <t xml:space="preserve"> Unidad Administrativa Comercial Central de las Fuerzas</t>
  </si>
  <si>
    <t xml:space="preserve">  Armadas Revolucionarias</t>
  </si>
  <si>
    <t xml:space="preserve"> Grupo de Administración Empresarial, S.A.</t>
  </si>
  <si>
    <t xml:space="preserve"> Ministerio del Interior</t>
  </si>
  <si>
    <t xml:space="preserve"> Grupo Empresarial Agropecuario del Ministerio del Interior</t>
  </si>
  <si>
    <t xml:space="preserve"> Consejo de Estado</t>
  </si>
  <si>
    <t xml:space="preserve"> Grupo de las Industrias Biotecnológica y Farmacéuticas</t>
  </si>
  <si>
    <t xml:space="preserve"> Grupo Empresarial PALCO</t>
  </si>
  <si>
    <t xml:space="preserve"> Grupo Centro Histórico</t>
  </si>
  <si>
    <t xml:space="preserve"> Poder Popular</t>
  </si>
  <si>
    <t xml:space="preserve"> Grupo Empresarial Artemisa</t>
  </si>
  <si>
    <t xml:space="preserve"> Grupo Empresarial Mayabeque</t>
  </si>
  <si>
    <t xml:space="preserve"> Grupo Empresarial Construcción de la Habana</t>
  </si>
  <si>
    <t xml:space="preserve"> Unión de Jóvenes Comunistas</t>
  </si>
  <si>
    <t xml:space="preserve"> Otros organismos</t>
  </si>
  <si>
    <t xml:space="preserve">        empresarial y órgano u organismo, año 2019</t>
  </si>
  <si>
    <t xml:space="preserve"> Grupo Empresarial de Agua y Saneamiento</t>
  </si>
  <si>
    <t xml:space="preserve"> Grupo Empresarial de Gestion de las  Agua  Terrestres</t>
  </si>
  <si>
    <t xml:space="preserve"> Grupo Empresarial de Diseño e Ingeniería de la Construcción </t>
  </si>
  <si>
    <t xml:space="preserve"> Grupo de Seguros y Servicios Financieros de Cuba S.A</t>
  </si>
  <si>
    <t xml:space="preserve"> Grupo Empresarial de Reciclaje</t>
  </si>
  <si>
    <t xml:space="preserve"> Grupo Empresarial de Acopio</t>
  </si>
  <si>
    <t xml:space="preserve"> Grupo Empresarial de Comercio Santiago de Cuba</t>
  </si>
  <si>
    <t xml:space="preserve">        empresarial y órgano u organismo, año 2020</t>
  </si>
  <si>
    <t xml:space="preserve"> Grupo de la Industria Electrónica, la Informática, la Automatización y las       Comunicaciones</t>
  </si>
  <si>
    <t xml:space="preserve"> Unidad Administrativa Comercial Central de las Fuerzas Armadas Revolucionarias</t>
  </si>
  <si>
    <t>Grupo de Empresas Mayoristas de Productos Alimenticios</t>
  </si>
  <si>
    <t>y otros Bienes de Consumo</t>
  </si>
  <si>
    <t xml:space="preserve">        empresarial y órgano u organismo, año 2021</t>
  </si>
  <si>
    <t>MIPYMES</t>
  </si>
  <si>
    <t>CNoA</t>
  </si>
  <si>
    <t>Cooperativas Agropecuarias</t>
  </si>
  <si>
    <t>Subordinado al Organismo Superior</t>
  </si>
  <si>
    <t>Grupo Empresarial de la Industria Pesquera</t>
  </si>
  <si>
    <t>Grupo Empresarial de la Industria Agroalimentaria</t>
  </si>
  <si>
    <t xml:space="preserve"> Grupo de Empresas Mayoristas de Productos Alimenticios y otros Bienes de Consumo</t>
  </si>
  <si>
    <t>Instituto Nacional de Ordenamiento Territorial y Urbanismo</t>
  </si>
  <si>
    <t xml:space="preserve">4.3 - Principales entidades clasificadas por formas de organización, organización superior de dirección empresarial y </t>
  </si>
  <si>
    <t xml:space="preserve">      órgano u organismo, año 2022</t>
  </si>
  <si>
    <r>
      <t xml:space="preserve">                                                                                                                                                             </t>
    </r>
    <r>
      <rPr>
        <b/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Unidad</t>
    </r>
  </si>
  <si>
    <t>Mipyme</t>
  </si>
  <si>
    <t>Presupuestadas</t>
  </si>
  <si>
    <t>Estatales</t>
  </si>
  <si>
    <t>Filiales</t>
  </si>
  <si>
    <t>Estatal</t>
  </si>
  <si>
    <t xml:space="preserve"> Grupo de la Industria Electrónica, la Informática, la Automatización y las Comunicaciones</t>
  </si>
  <si>
    <t xml:space="preserve"> Grupo Empresarial de Gestion de las Agua Terrestres</t>
  </si>
  <si>
    <t>Grupo Empresarial Agropecuario y Forestal Artemisa</t>
  </si>
  <si>
    <t>Grupo Empresarial Agropecuario y Forestal Mayabeque</t>
  </si>
  <si>
    <t>Grupo Empresarial Ganadero</t>
  </si>
  <si>
    <t>Grupo Empresarial de la Ciencia, la Tecnología y el Medio Ambiente</t>
  </si>
  <si>
    <t>Agencia de Energía Nuclear y Tecnologías de Avanzada</t>
  </si>
  <si>
    <t>Unidad  de Administración Comercial Central del Ministerio del Interior</t>
  </si>
  <si>
    <t>Grupo Empresarial Constructor MININT</t>
  </si>
  <si>
    <t>Fuente: Directorio de Unidades Institucionales y Establecimientos (DUINE)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</si>
</sst>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"/>
    <numFmt numFmtId="165" formatCode="#\ ##0"/>
    <numFmt numFmtId="166" formatCode="#\ ###\ ###.0"/>
  </numFmts>
  <fonts count="22" x14ac:knownFonts="1">
    <font>
      <sz val="10"/>
      <name val="Arial"/>
    </font>
    <font>
      <sz val="10"/>
      <name val="Courier"/>
      <family val="3"/>
    </font>
    <font>
      <b/>
      <sz val="10"/>
      <color rgb="FF00009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10"/>
      <color rgb="FF00009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i/>
      <sz val="1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95C4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6695C4"/>
      </top>
      <bottom/>
      <diagonal/>
    </border>
    <border>
      <left/>
      <right/>
      <top/>
      <bottom style="thin">
        <color rgb="FF6695C4"/>
      </bottom>
      <diagonal/>
    </border>
  </borders>
  <cellStyleXfs count="6">
    <xf numFmtId="0" fontId="0" fillId="0" borderId="0"/>
    <xf numFmtId="164" fontId="1" fillId="0" borderId="0"/>
    <xf numFmtId="0" fontId="17" fillId="0" borderId="0"/>
    <xf numFmtId="0" fontId="8" fillId="0" borderId="0"/>
    <xf numFmtId="0" fontId="1" fillId="0" borderId="0"/>
    <xf numFmtId="164" fontId="1" fillId="0" borderId="0"/>
  </cellStyleXfs>
  <cellXfs count="137">
    <xf numFmtId="0" fontId="0" fillId="0" borderId="0" xfId="0"/>
    <xf numFmtId="164" fontId="2" fillId="0" borderId="0" xfId="1" applyFont="1" applyAlignment="1" applyProtection="1">
      <alignment horizontal="right"/>
    </xf>
    <xf numFmtId="164" fontId="3" fillId="0" borderId="0" xfId="1" applyFont="1" applyProtection="1"/>
    <xf numFmtId="164" fontId="4" fillId="0" borderId="0" xfId="1" quotePrefix="1" applyFont="1" applyAlignment="1" applyProtection="1">
      <alignment horizontal="right"/>
    </xf>
    <xf numFmtId="1" fontId="4" fillId="0" borderId="0" xfId="1" quotePrefix="1" applyNumberFormat="1" applyFont="1" applyAlignment="1" applyProtection="1">
      <alignment horizontal="right"/>
    </xf>
    <xf numFmtId="165" fontId="4" fillId="0" borderId="0" xfId="1" applyNumberFormat="1" applyFont="1" applyAlignment="1" applyProtection="1">
      <alignment horizontal="right"/>
    </xf>
    <xf numFmtId="164" fontId="3" fillId="0" borderId="0" xfId="1" applyFont="1" applyAlignment="1" applyProtection="1">
      <alignment horizontal="right"/>
    </xf>
    <xf numFmtId="165" fontId="5" fillId="0" borderId="0" xfId="1" applyNumberFormat="1" applyFont="1" applyAlignment="1" applyProtection="1">
      <alignment horizontal="right"/>
    </xf>
    <xf numFmtId="164" fontId="3" fillId="0" borderId="0" xfId="1" applyFont="1" applyBorder="1" applyAlignment="1" applyProtection="1">
      <alignment horizontal="left"/>
    </xf>
    <xf numFmtId="164" fontId="3" fillId="0" borderId="0" xfId="1" applyFont="1" applyBorder="1" applyAlignment="1" applyProtection="1">
      <alignment horizontal="right"/>
    </xf>
    <xf numFmtId="1" fontId="3" fillId="0" borderId="0" xfId="1" applyNumberFormat="1" applyFont="1" applyBorder="1" applyAlignment="1" applyProtection="1">
      <alignment horizontal="right"/>
    </xf>
    <xf numFmtId="164" fontId="6" fillId="2" borderId="0" xfId="1" applyFont="1" applyFill="1" applyBorder="1" applyAlignment="1" applyProtection="1">
      <alignment horizontal="left" vertical="center"/>
    </xf>
    <xf numFmtId="1" fontId="5" fillId="2" borderId="0" xfId="1" applyNumberFormat="1" applyFont="1" applyFill="1" applyBorder="1" applyAlignment="1" applyProtection="1">
      <alignment horizontal="right"/>
    </xf>
    <xf numFmtId="164" fontId="5" fillId="2" borderId="0" xfId="1" applyFont="1" applyFill="1" applyBorder="1" applyAlignment="1" applyProtection="1">
      <alignment horizontal="right"/>
    </xf>
    <xf numFmtId="164" fontId="3" fillId="0" borderId="0" xfId="1" applyFont="1" applyAlignment="1" applyProtection="1">
      <alignment vertical="center"/>
    </xf>
    <xf numFmtId="164" fontId="5" fillId="2" borderId="0" xfId="1" applyFont="1" applyFill="1" applyBorder="1" applyAlignment="1" applyProtection="1">
      <alignment horizontal="left"/>
    </xf>
    <xf numFmtId="164" fontId="6" fillId="0" borderId="0" xfId="1" applyFont="1" applyBorder="1" applyAlignment="1" applyProtection="1">
      <alignment horizontal="left"/>
    </xf>
    <xf numFmtId="166" fontId="6" fillId="0" borderId="0" xfId="1" applyNumberFormat="1" applyFont="1" applyBorder="1" applyAlignment="1" applyProtection="1">
      <alignment horizontal="right"/>
    </xf>
    <xf numFmtId="1" fontId="6" fillId="0" borderId="0" xfId="1" applyNumberFormat="1" applyFont="1" applyBorder="1" applyAlignment="1" applyProtection="1">
      <alignment horizontal="right"/>
    </xf>
    <xf numFmtId="164" fontId="6" fillId="0" borderId="0" xfId="1" applyFont="1" applyAlignment="1" applyProtection="1">
      <alignment horizontal="left"/>
    </xf>
    <xf numFmtId="3" fontId="6" fillId="0" borderId="0" xfId="1" applyNumberFormat="1" applyFont="1" applyFill="1" applyAlignment="1" applyProtection="1">
      <alignment horizontal="right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9" fillId="0" borderId="0" xfId="0" applyFont="1" applyFill="1" applyAlignment="1">
      <alignment horizontal="left"/>
    </xf>
    <xf numFmtId="164" fontId="5" fillId="0" borderId="0" xfId="1" applyFont="1" applyProtection="1"/>
    <xf numFmtId="0" fontId="10" fillId="0" borderId="0" xfId="0" applyFont="1" applyFill="1" applyAlignment="1">
      <alignment horizontal="left"/>
    </xf>
    <xf numFmtId="3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3" fontId="5" fillId="0" borderId="0" xfId="1" applyNumberFormat="1" applyFont="1" applyAlignment="1" applyProtection="1">
      <alignment horizontal="right"/>
    </xf>
    <xf numFmtId="3" fontId="12" fillId="0" borderId="0" xfId="0" applyNumberFormat="1" applyFont="1" applyAlignment="1">
      <alignment horizontal="right" wrapText="1"/>
    </xf>
    <xf numFmtId="164" fontId="5" fillId="0" borderId="0" xfId="1" applyFont="1" applyAlignment="1" applyProtection="1"/>
    <xf numFmtId="3" fontId="7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/>
    </xf>
    <xf numFmtId="0" fontId="11" fillId="0" borderId="0" xfId="0" applyFont="1" applyAlignment="1"/>
    <xf numFmtId="1" fontId="5" fillId="0" borderId="0" xfId="1" applyNumberFormat="1" applyFont="1" applyAlignment="1" applyProtection="1">
      <alignment horizontal="right"/>
    </xf>
    <xf numFmtId="0" fontId="11" fillId="0" borderId="0" xfId="0" applyFont="1" applyAlignment="1">
      <alignment horizontal="right"/>
    </xf>
    <xf numFmtId="0" fontId="9" fillId="0" borderId="0" xfId="0" applyFont="1" applyFill="1" applyAlignment="1"/>
    <xf numFmtId="164" fontId="5" fillId="0" borderId="0" xfId="1" applyFont="1" applyAlignment="1" applyProtection="1">
      <alignment horizontal="right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165" fontId="5" fillId="0" borderId="0" xfId="1" applyNumberFormat="1" applyFont="1" applyFill="1" applyAlignment="1" applyProtection="1">
      <alignment horizontal="right"/>
    </xf>
    <xf numFmtId="0" fontId="13" fillId="0" borderId="0" xfId="0" applyFont="1" applyAlignment="1">
      <alignment horizontal="right"/>
    </xf>
    <xf numFmtId="1" fontId="6" fillId="0" borderId="0" xfId="1" applyNumberFormat="1" applyFont="1" applyAlignment="1" applyProtection="1">
      <alignment horizontal="right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wrapText="1"/>
    </xf>
    <xf numFmtId="165" fontId="6" fillId="0" borderId="0" xfId="1" applyNumberFormat="1" applyFont="1" applyFill="1" applyAlignment="1" applyProtection="1">
      <alignment horizontal="right"/>
    </xf>
    <xf numFmtId="165" fontId="5" fillId="0" borderId="0" xfId="1" applyNumberFormat="1" applyFont="1" applyFill="1" applyBorder="1" applyAlignment="1" applyProtection="1">
      <alignment horizontal="right"/>
    </xf>
    <xf numFmtId="165" fontId="10" fillId="0" borderId="0" xfId="0" applyNumberFormat="1" applyFont="1" applyFill="1" applyBorder="1" applyAlignment="1">
      <alignment horizontal="right"/>
    </xf>
    <xf numFmtId="1" fontId="3" fillId="0" borderId="0" xfId="1" applyNumberFormat="1" applyFont="1" applyAlignment="1" applyProtection="1">
      <alignment horizontal="right"/>
    </xf>
    <xf numFmtId="164" fontId="15" fillId="0" borderId="0" xfId="1" applyFont="1" applyAlignment="1" applyProtection="1">
      <alignment horizontal="left"/>
    </xf>
    <xf numFmtId="1" fontId="6" fillId="0" borderId="0" xfId="1" applyNumberFormat="1" applyFont="1" applyFill="1" applyAlignment="1" applyProtection="1">
      <alignment horizontal="right"/>
    </xf>
    <xf numFmtId="1" fontId="5" fillId="0" borderId="0" xfId="1" applyNumberFormat="1" applyFont="1" applyFill="1" applyAlignment="1" applyProtection="1">
      <alignment horizontal="right"/>
    </xf>
    <xf numFmtId="1" fontId="11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 wrapText="1"/>
    </xf>
    <xf numFmtId="0" fontId="13" fillId="0" borderId="0" xfId="0" applyFont="1" applyAlignment="1"/>
    <xf numFmtId="1" fontId="3" fillId="2" borderId="0" xfId="1" applyNumberFormat="1" applyFont="1" applyFill="1" applyBorder="1" applyAlignment="1" applyProtection="1">
      <alignment horizontal="right"/>
    </xf>
    <xf numFmtId="164" fontId="16" fillId="0" borderId="0" xfId="1" applyFont="1" applyAlignment="1" applyProtection="1">
      <alignment horizontal="left"/>
    </xf>
    <xf numFmtId="164" fontId="3" fillId="2" borderId="1" xfId="1" applyFont="1" applyFill="1" applyBorder="1" applyProtection="1"/>
    <xf numFmtId="164" fontId="3" fillId="2" borderId="1" xfId="1" applyFont="1" applyFill="1" applyBorder="1" applyAlignment="1" applyProtection="1">
      <alignment horizontal="right"/>
    </xf>
    <xf numFmtId="1" fontId="3" fillId="2" borderId="1" xfId="1" applyNumberFormat="1" applyFont="1" applyFill="1" applyBorder="1" applyAlignment="1" applyProtection="1">
      <alignment horizontal="right"/>
    </xf>
    <xf numFmtId="164" fontId="5" fillId="2" borderId="2" xfId="1" applyFont="1" applyFill="1" applyBorder="1" applyProtection="1"/>
    <xf numFmtId="164" fontId="5" fillId="2" borderId="2" xfId="1" applyFont="1" applyFill="1" applyBorder="1" applyAlignment="1" applyProtection="1">
      <alignment horizontal="right"/>
    </xf>
    <xf numFmtId="1" fontId="5" fillId="2" borderId="2" xfId="1" applyNumberFormat="1" applyFont="1" applyFill="1" applyBorder="1" applyAlignment="1" applyProtection="1">
      <alignment horizontal="right"/>
    </xf>
    <xf numFmtId="164" fontId="3" fillId="0" borderId="2" xfId="1" applyFont="1" applyBorder="1" applyProtection="1"/>
    <xf numFmtId="164" fontId="3" fillId="0" borderId="2" xfId="1" applyFont="1" applyBorder="1" applyAlignment="1" applyProtection="1">
      <alignment horizontal="right"/>
    </xf>
    <xf numFmtId="0" fontId="9" fillId="0" borderId="0" xfId="0" applyFont="1" applyFill="1" applyBorder="1" applyAlignment="1">
      <alignment horizontal="left" wrapText="1"/>
    </xf>
    <xf numFmtId="1" fontId="6" fillId="0" borderId="0" xfId="1" applyNumberFormat="1" applyFont="1" applyFill="1" applyBorder="1" applyAlignment="1" applyProtection="1">
      <alignment horizontal="right"/>
    </xf>
    <xf numFmtId="0" fontId="13" fillId="0" borderId="0" xfId="0" applyFont="1" applyBorder="1" applyAlignment="1">
      <alignment horizontal="right"/>
    </xf>
    <xf numFmtId="165" fontId="6" fillId="0" borderId="0" xfId="1" applyNumberFormat="1" applyFont="1" applyFill="1" applyBorder="1" applyAlignment="1" applyProtection="1">
      <alignment horizontal="right"/>
    </xf>
    <xf numFmtId="0" fontId="10" fillId="0" borderId="0" xfId="0" applyFont="1" applyFill="1" applyBorder="1" applyAlignment="1">
      <alignment horizontal="left"/>
    </xf>
    <xf numFmtId="3" fontId="5" fillId="0" borderId="0" xfId="1" applyNumberFormat="1" applyFont="1" applyFill="1" applyBorder="1" applyAlignment="1" applyProtection="1">
      <alignment horizontal="right"/>
    </xf>
    <xf numFmtId="1" fontId="5" fillId="0" borderId="0" xfId="2" applyNumberFormat="1" applyFont="1" applyAlignment="1">
      <alignment horizontal="right"/>
    </xf>
    <xf numFmtId="1" fontId="10" fillId="0" borderId="0" xfId="2" applyNumberFormat="1" applyFont="1" applyAlignment="1">
      <alignment horizontal="right"/>
    </xf>
    <xf numFmtId="0" fontId="11" fillId="0" borderId="0" xfId="0" applyFont="1" applyBorder="1" applyAlignment="1"/>
    <xf numFmtId="3" fontId="5" fillId="0" borderId="0" xfId="2" applyNumberFormat="1" applyFont="1" applyAlignment="1">
      <alignment horizontal="right"/>
    </xf>
    <xf numFmtId="3" fontId="10" fillId="0" borderId="0" xfId="2" applyNumberFormat="1" applyFont="1" applyAlignment="1">
      <alignment horizontal="right"/>
    </xf>
    <xf numFmtId="0" fontId="13" fillId="0" borderId="0" xfId="0" applyFont="1" applyAlignment="1">
      <alignment horizontal="left"/>
    </xf>
    <xf numFmtId="3" fontId="5" fillId="0" borderId="0" xfId="1" applyNumberFormat="1" applyFont="1" applyFill="1" applyAlignment="1" applyProtection="1">
      <alignment horizontal="right"/>
    </xf>
    <xf numFmtId="3" fontId="18" fillId="0" borderId="0" xfId="0" applyNumberFormat="1" applyFont="1" applyAlignment="1">
      <alignment horizontal="right" wrapText="1"/>
    </xf>
    <xf numFmtId="0" fontId="9" fillId="0" borderId="0" xfId="0" applyFont="1" applyFill="1" applyBorder="1" applyAlignment="1">
      <alignment wrapText="1"/>
    </xf>
    <xf numFmtId="3" fontId="12" fillId="0" borderId="0" xfId="0" applyNumberFormat="1" applyFont="1" applyBorder="1" applyAlignment="1">
      <alignment horizontal="right" wrapText="1"/>
    </xf>
    <xf numFmtId="164" fontId="5" fillId="0" borderId="0" xfId="1" applyFont="1" applyBorder="1" applyAlignment="1" applyProtection="1">
      <alignment horizontal="right"/>
    </xf>
    <xf numFmtId="164" fontId="3" fillId="0" borderId="0" xfId="1" applyFont="1" applyBorder="1" applyProtection="1"/>
    <xf numFmtId="164" fontId="5" fillId="2" borderId="0" xfId="1" applyFont="1" applyFill="1" applyBorder="1" applyAlignment="1" applyProtection="1">
      <alignment horizontal="center" wrapText="1"/>
    </xf>
    <xf numFmtId="164" fontId="5" fillId="2" borderId="2" xfId="1" applyFont="1" applyFill="1" applyBorder="1" applyAlignment="1" applyProtection="1">
      <alignment horizontal="center" wrapText="1"/>
    </xf>
    <xf numFmtId="164" fontId="15" fillId="0" borderId="0" xfId="1" applyFont="1" applyBorder="1" applyAlignment="1" applyProtection="1">
      <alignment horizontal="right"/>
    </xf>
    <xf numFmtId="164" fontId="20" fillId="3" borderId="0" xfId="1" applyFont="1" applyFill="1" applyBorder="1" applyAlignment="1" applyProtection="1">
      <alignment horizontal="left" vertical="center"/>
    </xf>
    <xf numFmtId="1" fontId="20" fillId="3" borderId="0" xfId="1" applyNumberFormat="1" applyFont="1" applyFill="1" applyBorder="1" applyAlignment="1" applyProtection="1">
      <alignment horizontal="right"/>
    </xf>
    <xf numFmtId="1" fontId="21" fillId="3" borderId="0" xfId="4" applyNumberFormat="1" applyFont="1" applyFill="1" applyBorder="1" applyAlignment="1" applyProtection="1">
      <alignment horizontal="right"/>
    </xf>
    <xf numFmtId="164" fontId="20" fillId="3" borderId="0" xfId="1" applyFont="1" applyFill="1" applyBorder="1" applyAlignment="1" applyProtection="1">
      <alignment horizontal="left"/>
    </xf>
    <xf numFmtId="3" fontId="20" fillId="3" borderId="0" xfId="1" applyNumberFormat="1" applyFont="1" applyFill="1" applyBorder="1" applyAlignment="1" applyProtection="1">
      <alignment horizontal="right"/>
    </xf>
    <xf numFmtId="164" fontId="20" fillId="0" borderId="0" xfId="1" applyFont="1" applyFill="1" applyBorder="1" applyAlignment="1" applyProtection="1">
      <alignment horizontal="left"/>
    </xf>
    <xf numFmtId="3" fontId="20" fillId="0" borderId="0" xfId="1" applyNumberFormat="1" applyFont="1" applyFill="1" applyBorder="1" applyAlignment="1" applyProtection="1">
      <alignment horizontal="right"/>
    </xf>
    <xf numFmtId="0" fontId="20" fillId="3" borderId="0" xfId="0" applyFont="1" applyFill="1" applyBorder="1" applyAlignment="1">
      <alignment horizontal="left"/>
    </xf>
    <xf numFmtId="1" fontId="20" fillId="3" borderId="0" xfId="2" applyNumberFormat="1" applyFont="1" applyFill="1" applyAlignment="1">
      <alignment horizontal="right"/>
    </xf>
    <xf numFmtId="0" fontId="10" fillId="2" borderId="0" xfId="0" applyFont="1" applyFill="1" applyBorder="1" applyAlignment="1">
      <alignment horizontal="left"/>
    </xf>
    <xf numFmtId="3" fontId="10" fillId="2" borderId="0" xfId="1" applyNumberFormat="1" applyFont="1" applyFill="1" applyBorder="1" applyAlignment="1" applyProtection="1">
      <alignment horizontal="right"/>
    </xf>
    <xf numFmtId="3" fontId="10" fillId="2" borderId="0" xfId="3" applyNumberFormat="1" applyFont="1" applyFill="1" applyAlignment="1">
      <alignment horizontal="right"/>
    </xf>
    <xf numFmtId="3" fontId="5" fillId="2" borderId="0" xfId="3" applyNumberFormat="1" applyFont="1" applyFill="1" applyAlignment="1">
      <alignment horizontal="right"/>
    </xf>
    <xf numFmtId="3" fontId="5" fillId="0" borderId="0" xfId="3" applyNumberFormat="1" applyFont="1" applyAlignment="1">
      <alignment horizontal="right"/>
    </xf>
    <xf numFmtId="3" fontId="10" fillId="0" borderId="0" xfId="3" applyNumberFormat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wrapText="1"/>
    </xf>
    <xf numFmtId="0" fontId="20" fillId="3" borderId="0" xfId="0" applyFont="1" applyFill="1" applyBorder="1" applyAlignment="1"/>
    <xf numFmtId="0" fontId="11" fillId="0" borderId="0" xfId="0" applyFont="1" applyFill="1" applyBorder="1" applyAlignment="1">
      <alignment wrapText="1"/>
    </xf>
    <xf numFmtId="3" fontId="20" fillId="3" borderId="0" xfId="2" applyNumberFormat="1" applyFont="1" applyFill="1" applyAlignment="1">
      <alignment horizontal="right"/>
    </xf>
    <xf numFmtId="0" fontId="11" fillId="0" borderId="0" xfId="0" applyFont="1" applyFill="1" applyBorder="1" applyAlignment="1"/>
    <xf numFmtId="3" fontId="5" fillId="0" borderId="0" xfId="3" applyNumberFormat="1" applyFont="1" applyAlignment="1">
      <alignment wrapText="1"/>
    </xf>
    <xf numFmtId="3" fontId="5" fillId="0" borderId="0" xfId="3" applyNumberFormat="1" applyFont="1" applyAlignment="1">
      <alignment horizontal="right" wrapText="1"/>
    </xf>
    <xf numFmtId="3" fontId="5" fillId="4" borderId="0" xfId="5" applyNumberFormat="1" applyFont="1" applyFill="1" applyBorder="1" applyAlignment="1" applyProtection="1">
      <alignment horizontal="right"/>
    </xf>
    <xf numFmtId="3" fontId="5" fillId="0" borderId="0" xfId="3" applyNumberFormat="1" applyFont="1" applyAlignment="1"/>
    <xf numFmtId="0" fontId="20" fillId="0" borderId="0" xfId="0" applyFont="1" applyFill="1" applyBorder="1" applyAlignment="1"/>
    <xf numFmtId="3" fontId="20" fillId="0" borderId="0" xfId="2" applyNumberFormat="1" applyFont="1" applyFill="1" applyAlignment="1">
      <alignment horizontal="right"/>
    </xf>
    <xf numFmtId="3" fontId="5" fillId="0" borderId="0" xfId="3" applyNumberFormat="1" applyFont="1" applyBorder="1" applyAlignment="1">
      <alignment wrapText="1"/>
    </xf>
    <xf numFmtId="3" fontId="5" fillId="0" borderId="0" xfId="3" applyNumberFormat="1" applyFont="1" applyBorder="1" applyAlignment="1"/>
    <xf numFmtId="3" fontId="5" fillId="0" borderId="0" xfId="3" applyNumberFormat="1" applyFont="1" applyBorder="1" applyAlignment="1">
      <alignment horizontal="right"/>
    </xf>
    <xf numFmtId="3" fontId="5" fillId="0" borderId="0" xfId="3" applyNumberFormat="1" applyFont="1" applyBorder="1" applyAlignment="1">
      <alignment horizontal="right" wrapText="1"/>
    </xf>
    <xf numFmtId="3" fontId="10" fillId="0" borderId="0" xfId="3" applyNumberFormat="1" applyFont="1" applyBorder="1" applyAlignment="1">
      <alignment horizontal="right"/>
    </xf>
    <xf numFmtId="3" fontId="11" fillId="0" borderId="0" xfId="0" applyNumberFormat="1" applyFont="1" applyFill="1" applyBorder="1" applyAlignment="1"/>
    <xf numFmtId="3" fontId="10" fillId="0" borderId="0" xfId="3" applyNumberFormat="1" applyFont="1" applyBorder="1" applyAlignment="1">
      <alignment horizontal="right" wrapText="1"/>
    </xf>
    <xf numFmtId="0" fontId="20" fillId="3" borderId="0" xfId="0" applyFont="1" applyFill="1" applyBorder="1" applyAlignment="1">
      <alignment horizontal="left" wrapText="1"/>
    </xf>
    <xf numFmtId="3" fontId="5" fillId="0" borderId="0" xfId="3" applyNumberFormat="1" applyFont="1" applyFill="1" applyBorder="1" applyAlignment="1">
      <alignment horizontal="right"/>
    </xf>
    <xf numFmtId="3" fontId="10" fillId="0" borderId="0" xfId="3" applyNumberFormat="1" applyFont="1" applyFill="1" applyAlignment="1">
      <alignment horizontal="right"/>
    </xf>
    <xf numFmtId="3" fontId="10" fillId="0" borderId="0" xfId="3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 applyProtection="1">
      <alignment horizontal="right"/>
    </xf>
    <xf numFmtId="3" fontId="7" fillId="0" borderId="0" xfId="3" applyNumberFormat="1" applyFont="1" applyBorder="1" applyAlignment="1">
      <alignment horizontal="right"/>
    </xf>
    <xf numFmtId="3" fontId="8" fillId="0" borderId="0" xfId="3" applyNumberFormat="1" applyFont="1" applyAlignment="1">
      <alignment horizontal="righ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wrapText="1"/>
    </xf>
    <xf numFmtId="164" fontId="5" fillId="0" borderId="2" xfId="1" applyFont="1" applyBorder="1" applyProtection="1"/>
    <xf numFmtId="164" fontId="5" fillId="0" borderId="2" xfId="1" applyFont="1" applyBorder="1" applyAlignment="1" applyProtection="1">
      <alignment horizontal="right"/>
    </xf>
    <xf numFmtId="164" fontId="5" fillId="0" borderId="0" xfId="1" applyFont="1" applyBorder="1" applyProtection="1"/>
    <xf numFmtId="164" fontId="10" fillId="0" borderId="0" xfId="1" applyFont="1" applyAlignment="1" applyProtection="1">
      <alignment horizontal="left"/>
    </xf>
  </cellXfs>
  <cellStyles count="6">
    <cellStyle name="Normal" xfId="0" builtinId="0"/>
    <cellStyle name="Normal 2" xfId="2"/>
    <cellStyle name="Normal 2 2" xfId="3"/>
    <cellStyle name="Normal_FINAN-1" xfId="1"/>
    <cellStyle name="Normal_FINAN-1 2" xfId="4"/>
    <cellStyle name="Normal_FINAN-1 3" xfId="5"/>
  </cellStyles>
  <dxfs count="0"/>
  <tableStyles count="0" defaultTableStyle="TableStyleMedium2" defaultPivotStyle="PivotStyleLight16"/>
  <colors>
    <mruColors>
      <color rgb="FF669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ntiuncuentas1\misdoc\PUBLIC\Cubacif97\Tablas\03_ECO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I-1"/>
      <sheetName val="III-2-3"/>
      <sheetName val="III-4"/>
      <sheetName val="III-5-6"/>
      <sheetName val="III-7-8"/>
      <sheetName val="III-9"/>
      <sheetName val="III-10-11"/>
      <sheetName val="III-12"/>
      <sheetName val="III-13-14"/>
      <sheetName val="III-15-16"/>
      <sheetName val="III-17"/>
      <sheetName val="III-18"/>
      <sheetName val="III-19-20"/>
      <sheetName val="III-21"/>
      <sheetName val="III-22-23-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M125"/>
  <sheetViews>
    <sheetView showGridLines="0" tabSelected="1" zoomScaleNormal="100" workbookViewId="0">
      <selection activeCell="AH118" sqref="AH118"/>
    </sheetView>
  </sheetViews>
  <sheetFormatPr baseColWidth="10" defaultColWidth="11" defaultRowHeight="10.199999999999999" x14ac:dyDescent="0.2"/>
  <cols>
    <col min="1" max="1" width="53.5546875" style="2" customWidth="1"/>
    <col min="2" max="2" width="6.44140625" style="6" customWidth="1"/>
    <col min="3" max="3" width="9.44140625" style="6" customWidth="1"/>
    <col min="4" max="4" width="9.5546875" style="6" customWidth="1"/>
    <col min="5" max="5" width="11.33203125" style="6" customWidth="1"/>
    <col min="6" max="6" width="9.109375" style="49" customWidth="1"/>
    <col min="7" max="7" width="2.109375" style="49" customWidth="1"/>
    <col min="8" max="8" width="54.44140625" style="2" customWidth="1"/>
    <col min="9" max="9" width="5.88671875" style="6" customWidth="1"/>
    <col min="10" max="10" width="9.109375" style="6" customWidth="1"/>
    <col min="11" max="11" width="9.5546875" style="6" customWidth="1"/>
    <col min="12" max="12" width="10.88671875" style="6" customWidth="1"/>
    <col min="13" max="13" width="8.6640625" style="49" customWidth="1"/>
    <col min="14" max="14" width="11" style="2"/>
    <col min="15" max="15" width="58.5546875" style="2" customWidth="1"/>
    <col min="16" max="20" width="11" style="2" customWidth="1"/>
    <col min="21" max="23" width="11" style="2"/>
    <col min="24" max="24" width="58.5546875" style="2" customWidth="1"/>
    <col min="25" max="31" width="11" style="2" customWidth="1"/>
    <col min="32" max="32" width="11" style="2"/>
    <col min="33" max="33" width="57.44140625" style="2" customWidth="1"/>
    <col min="34" max="16384" width="11" style="2"/>
  </cols>
  <sheetData>
    <row r="1" spans="1:39" ht="15" customHeight="1" x14ac:dyDescent="0.25">
      <c r="A1" s="57" t="s">
        <v>0</v>
      </c>
      <c r="B1" s="1"/>
      <c r="C1" s="1"/>
      <c r="D1" s="1"/>
      <c r="E1" s="1"/>
      <c r="F1" s="1"/>
      <c r="G1" s="1"/>
      <c r="H1" s="57" t="s">
        <v>0</v>
      </c>
      <c r="I1" s="1"/>
      <c r="J1" s="1"/>
      <c r="K1" s="1"/>
      <c r="L1" s="1"/>
      <c r="M1" s="1"/>
      <c r="O1" s="57" t="s">
        <v>0</v>
      </c>
      <c r="P1" s="1"/>
      <c r="Q1" s="1"/>
      <c r="R1" s="1"/>
      <c r="S1" s="1"/>
      <c r="T1" s="1"/>
      <c r="X1" s="57" t="s">
        <v>0</v>
      </c>
      <c r="Y1" s="1"/>
      <c r="Z1" s="1"/>
      <c r="AA1" s="1"/>
      <c r="AB1" s="1"/>
      <c r="AC1" s="1"/>
      <c r="AD1" s="1"/>
      <c r="AE1" s="1"/>
      <c r="AG1" s="57" t="s">
        <v>119</v>
      </c>
      <c r="AH1" s="1"/>
      <c r="AI1" s="1"/>
      <c r="AJ1" s="1"/>
      <c r="AK1" s="1"/>
      <c r="AL1" s="1"/>
      <c r="AM1" s="1"/>
    </row>
    <row r="2" spans="1:39" ht="15" customHeight="1" x14ac:dyDescent="0.25">
      <c r="A2" s="57" t="s">
        <v>1</v>
      </c>
      <c r="B2" s="3"/>
      <c r="C2" s="3"/>
      <c r="D2" s="3"/>
      <c r="E2" s="3"/>
      <c r="F2" s="4"/>
      <c r="G2" s="4"/>
      <c r="H2" s="57" t="s">
        <v>97</v>
      </c>
      <c r="I2" s="3"/>
      <c r="J2" s="3"/>
      <c r="K2" s="3"/>
      <c r="L2" s="3"/>
      <c r="M2" s="4"/>
      <c r="O2" s="57" t="s">
        <v>105</v>
      </c>
      <c r="P2" s="3"/>
      <c r="Q2" s="3"/>
      <c r="R2" s="3"/>
      <c r="S2" s="3"/>
      <c r="T2" s="4"/>
      <c r="X2" s="57" t="s">
        <v>110</v>
      </c>
      <c r="Y2" s="3"/>
      <c r="Z2" s="3"/>
      <c r="AA2" s="3"/>
      <c r="AB2" s="3"/>
      <c r="AC2" s="3"/>
      <c r="AD2" s="3"/>
      <c r="AE2" s="4"/>
      <c r="AG2" s="57" t="s">
        <v>120</v>
      </c>
      <c r="AH2" s="3"/>
      <c r="AI2" s="3"/>
      <c r="AJ2" s="3"/>
      <c r="AK2" s="3"/>
      <c r="AL2" s="3"/>
      <c r="AM2" s="3"/>
    </row>
    <row r="3" spans="1:39" ht="15" customHeight="1" x14ac:dyDescent="0.25">
      <c r="B3" s="5"/>
      <c r="C3" s="5"/>
      <c r="D3" s="5"/>
      <c r="F3" s="7" t="s">
        <v>2</v>
      </c>
      <c r="G3" s="7"/>
      <c r="H3" s="50"/>
      <c r="I3" s="3"/>
      <c r="J3" s="3"/>
      <c r="K3" s="3"/>
      <c r="L3" s="3"/>
      <c r="M3" s="7" t="s">
        <v>2</v>
      </c>
      <c r="O3" s="50"/>
      <c r="P3" s="3"/>
      <c r="Q3" s="3"/>
      <c r="R3" s="3"/>
      <c r="S3" s="3"/>
      <c r="T3" s="7" t="s">
        <v>2</v>
      </c>
      <c r="X3" s="50"/>
      <c r="Y3" s="3"/>
      <c r="Z3" s="3"/>
      <c r="AA3" s="3"/>
      <c r="AB3" s="3"/>
      <c r="AC3" s="3"/>
      <c r="AD3" s="3"/>
      <c r="AE3" s="7" t="s">
        <v>2</v>
      </c>
      <c r="AG3" s="86" t="s">
        <v>121</v>
      </c>
      <c r="AH3" s="86"/>
      <c r="AI3" s="86"/>
      <c r="AJ3" s="86"/>
      <c r="AK3" s="86"/>
      <c r="AL3" s="86"/>
      <c r="AM3" s="86"/>
    </row>
    <row r="4" spans="1:39" ht="13.8" customHeight="1" x14ac:dyDescent="0.25">
      <c r="A4" s="8"/>
      <c r="B4" s="9"/>
      <c r="C4" s="9"/>
      <c r="D4" s="9"/>
      <c r="E4" s="9"/>
      <c r="F4" s="10"/>
      <c r="G4" s="10"/>
      <c r="H4" s="8"/>
      <c r="I4" s="9"/>
      <c r="J4" s="9"/>
      <c r="K4" s="9"/>
      <c r="L4" s="9"/>
      <c r="M4" s="10"/>
      <c r="O4" s="8"/>
      <c r="P4" s="9"/>
      <c r="Q4" s="9"/>
      <c r="R4" s="9"/>
      <c r="S4" s="9"/>
      <c r="T4" s="10"/>
      <c r="X4" s="8"/>
      <c r="Y4" s="9"/>
      <c r="Z4" s="9"/>
      <c r="AA4" s="9"/>
      <c r="AB4" s="9"/>
      <c r="AC4" s="9"/>
      <c r="AD4" s="9"/>
      <c r="AE4" s="10"/>
      <c r="AG4" s="87"/>
      <c r="AH4" s="88"/>
      <c r="AI4" s="88" t="s">
        <v>3</v>
      </c>
      <c r="AJ4" s="88" t="s">
        <v>8</v>
      </c>
      <c r="AK4" s="88" t="s">
        <v>4</v>
      </c>
      <c r="AL4" s="88" t="s">
        <v>8</v>
      </c>
      <c r="AM4" s="89" t="s">
        <v>122</v>
      </c>
    </row>
    <row r="5" spans="1:39" ht="13.8" customHeight="1" x14ac:dyDescent="0.25">
      <c r="A5" s="58"/>
      <c r="B5" s="59"/>
      <c r="C5" s="59"/>
      <c r="D5" s="59"/>
      <c r="E5" s="59"/>
      <c r="F5" s="60"/>
      <c r="H5" s="58"/>
      <c r="I5" s="59"/>
      <c r="J5" s="59"/>
      <c r="K5" s="59"/>
      <c r="L5" s="59"/>
      <c r="M5" s="60"/>
      <c r="O5" s="58"/>
      <c r="P5" s="59"/>
      <c r="Q5" s="59"/>
      <c r="R5" s="59"/>
      <c r="S5" s="59"/>
      <c r="T5" s="60"/>
      <c r="X5" s="58"/>
      <c r="Y5" s="59"/>
      <c r="Z5" s="59"/>
      <c r="AA5" s="59"/>
      <c r="AB5" s="59"/>
      <c r="AC5" s="59"/>
      <c r="AD5" s="59"/>
      <c r="AE5" s="60"/>
      <c r="AG5" s="90" t="s">
        <v>6</v>
      </c>
      <c r="AH5" s="88" t="s">
        <v>7</v>
      </c>
      <c r="AI5" s="88" t="s">
        <v>123</v>
      </c>
      <c r="AJ5" s="88" t="s">
        <v>124</v>
      </c>
      <c r="AK5" s="88" t="s">
        <v>9</v>
      </c>
      <c r="AL5" s="88" t="s">
        <v>125</v>
      </c>
      <c r="AM5" s="89" t="s">
        <v>126</v>
      </c>
    </row>
    <row r="6" spans="1:39" s="14" customFormat="1" ht="15" customHeight="1" x14ac:dyDescent="0.25">
      <c r="A6" s="11"/>
      <c r="B6" s="12"/>
      <c r="C6" s="13"/>
      <c r="D6" s="13"/>
      <c r="E6" s="13"/>
      <c r="F6" s="12" t="s">
        <v>3</v>
      </c>
      <c r="G6" s="12"/>
      <c r="H6" s="11"/>
      <c r="I6" s="12"/>
      <c r="J6" s="13"/>
      <c r="K6" s="13"/>
      <c r="L6" s="13"/>
      <c r="M6" s="12" t="s">
        <v>3</v>
      </c>
      <c r="O6" s="11"/>
      <c r="P6" s="12"/>
      <c r="Q6" s="13"/>
      <c r="R6" s="13"/>
      <c r="S6" s="13"/>
      <c r="T6" s="12" t="s">
        <v>3</v>
      </c>
      <c r="X6" s="11"/>
      <c r="Y6" s="12"/>
      <c r="Z6" s="13"/>
      <c r="AA6" s="13"/>
      <c r="AB6" s="13"/>
      <c r="AC6" s="13"/>
      <c r="AD6" s="84" t="s">
        <v>113</v>
      </c>
      <c r="AE6" s="12" t="s">
        <v>3</v>
      </c>
      <c r="AG6" s="16"/>
      <c r="AH6" s="17"/>
      <c r="AI6" s="17"/>
      <c r="AJ6" s="17"/>
      <c r="AK6" s="17"/>
      <c r="AL6" s="17"/>
      <c r="AM6" s="17"/>
    </row>
    <row r="7" spans="1:39" s="14" customFormat="1" ht="15" customHeight="1" x14ac:dyDescent="0.25">
      <c r="A7" s="11"/>
      <c r="B7" s="12"/>
      <c r="C7" s="13"/>
      <c r="D7" s="12" t="s">
        <v>4</v>
      </c>
      <c r="E7" s="9"/>
      <c r="F7" s="12" t="s">
        <v>5</v>
      </c>
      <c r="G7" s="12"/>
      <c r="H7" s="11"/>
      <c r="I7" s="12"/>
      <c r="J7" s="13"/>
      <c r="K7" s="12" t="s">
        <v>4</v>
      </c>
      <c r="L7" s="9"/>
      <c r="M7" s="12" t="s">
        <v>5</v>
      </c>
      <c r="O7" s="11"/>
      <c r="P7" s="12"/>
      <c r="Q7" s="13"/>
      <c r="R7" s="12" t="s">
        <v>4</v>
      </c>
      <c r="S7" s="9"/>
      <c r="T7" s="12" t="s">
        <v>5</v>
      </c>
      <c r="X7" s="11"/>
      <c r="Y7" s="12"/>
      <c r="Z7" s="13"/>
      <c r="AA7" s="12" t="s">
        <v>4</v>
      </c>
      <c r="AB7" s="12"/>
      <c r="AC7" s="12"/>
      <c r="AD7" s="84"/>
      <c r="AE7" s="12" t="s">
        <v>5</v>
      </c>
      <c r="AG7" s="90" t="s">
        <v>7</v>
      </c>
      <c r="AH7" s="91">
        <f>SUM(AI7:AM7)</f>
        <v>4734</v>
      </c>
      <c r="AI7" s="91">
        <f>AI9+AI16+AI22+AI27+AI31+AI36+AI48+AI54+AI58+AI62+AI65+AI70+AI73+AI75+AI77+AI80+AI82+AI91+AI98+AI103+AI105+AI107+AI109+AI111+AI113+AI115</f>
        <v>2418</v>
      </c>
      <c r="AJ7" s="91">
        <f>AJ9+AJ16+AJ22+AJ27+AJ31+AJ36+AJ48+AJ54+AJ58+AJ62+AJ65+AJ70+AJ73+AJ75+AJ77+AJ80+AJ82+AJ91+AJ98+AJ103+AJ105+AJ107+AJ109+AJ111+AJ113+AJ115</f>
        <v>1863</v>
      </c>
      <c r="AK7" s="91">
        <f>AK9+AK16+AK22+AK27+AK31+AK36+AK48+AK54+AK58+AK62+AK65+AK70+AK73+AK75+AK77+AK80+AK82+AK91+AK98+AK103+AK105+AK107+AK109+AK111+AK113+AK115</f>
        <v>268</v>
      </c>
      <c r="AL7" s="91">
        <f>AL9+AL16+AL22+AL27+AL31+AL36+AL48+AL54+AL58+AL62+AL65+AL70+AL73+AL75+AL77+AL80+AL82+AL91+AL98+AL103+AL105+AL107+AL109+AL111+AL113+AL115</f>
        <v>134</v>
      </c>
      <c r="AM7" s="91">
        <f>AM9+AM16+AM22+AM27+AM31+AM36+AM48+AM54+AM58+AM62+AM65+AM70+AM73+AM75+AM77+AM80+AM82+AM91+AM98+AM103+AM105+AM107+AM109+AM111+AM113+AM115</f>
        <v>51</v>
      </c>
    </row>
    <row r="8" spans="1:39" s="14" customFormat="1" ht="15" customHeight="1" x14ac:dyDescent="0.25">
      <c r="A8" s="15" t="s">
        <v>6</v>
      </c>
      <c r="B8" s="12" t="s">
        <v>7</v>
      </c>
      <c r="C8" s="12" t="s">
        <v>8</v>
      </c>
      <c r="D8" s="12" t="s">
        <v>9</v>
      </c>
      <c r="E8" s="13" t="s">
        <v>10</v>
      </c>
      <c r="F8" s="12" t="s">
        <v>11</v>
      </c>
      <c r="G8" s="12"/>
      <c r="H8" s="15" t="s">
        <v>6</v>
      </c>
      <c r="I8" s="12" t="s">
        <v>7</v>
      </c>
      <c r="J8" s="12" t="s">
        <v>8</v>
      </c>
      <c r="K8" s="12" t="s">
        <v>9</v>
      </c>
      <c r="L8" s="13" t="s">
        <v>10</v>
      </c>
      <c r="M8" s="12" t="s">
        <v>11</v>
      </c>
      <c r="O8" s="15" t="s">
        <v>6</v>
      </c>
      <c r="P8" s="12" t="s">
        <v>7</v>
      </c>
      <c r="Q8" s="12" t="s">
        <v>8</v>
      </c>
      <c r="R8" s="12" t="s">
        <v>9</v>
      </c>
      <c r="S8" s="13" t="s">
        <v>10</v>
      </c>
      <c r="T8" s="12" t="s">
        <v>11</v>
      </c>
      <c r="X8" s="15" t="s">
        <v>6</v>
      </c>
      <c r="Y8" s="12" t="s">
        <v>7</v>
      </c>
      <c r="Z8" s="12" t="s">
        <v>8</v>
      </c>
      <c r="AA8" s="12" t="s">
        <v>9</v>
      </c>
      <c r="AB8" s="12" t="s">
        <v>111</v>
      </c>
      <c r="AC8" s="12" t="s">
        <v>112</v>
      </c>
      <c r="AD8" s="84"/>
      <c r="AE8" s="12" t="s">
        <v>11</v>
      </c>
      <c r="AG8" s="92"/>
      <c r="AH8" s="93"/>
      <c r="AI8" s="93"/>
      <c r="AJ8" s="93"/>
      <c r="AK8" s="93"/>
      <c r="AL8" s="93"/>
      <c r="AM8" s="93"/>
    </row>
    <row r="9" spans="1:39" ht="17.399999999999999" customHeight="1" x14ac:dyDescent="0.25">
      <c r="A9" s="61"/>
      <c r="B9" s="62"/>
      <c r="C9" s="62"/>
      <c r="D9" s="62"/>
      <c r="E9" s="62"/>
      <c r="F9" s="63"/>
      <c r="G9" s="12"/>
      <c r="H9" s="61"/>
      <c r="I9" s="62"/>
      <c r="J9" s="62"/>
      <c r="K9" s="62"/>
      <c r="L9" s="62"/>
      <c r="M9" s="63"/>
      <c r="O9" s="61"/>
      <c r="P9" s="62"/>
      <c r="Q9" s="62"/>
      <c r="R9" s="62"/>
      <c r="S9" s="62"/>
      <c r="T9" s="63"/>
      <c r="X9" s="61"/>
      <c r="Y9" s="62"/>
      <c r="Z9" s="62"/>
      <c r="AA9" s="62"/>
      <c r="AB9" s="62"/>
      <c r="AC9" s="62"/>
      <c r="AD9" s="85"/>
      <c r="AE9" s="63"/>
      <c r="AG9" s="94" t="s">
        <v>12</v>
      </c>
      <c r="AH9" s="91">
        <f t="shared" ref="AH9:AH47" si="0">SUM(AI9:AM9)</f>
        <v>183</v>
      </c>
      <c r="AI9" s="95">
        <f>AI10+AI11+AI12+AI13+AI14+AI15</f>
        <v>5</v>
      </c>
      <c r="AJ9" s="95">
        <f>AJ10+AJ11+AJ12+AJ13+AJ14+AJ15</f>
        <v>139</v>
      </c>
      <c r="AK9" s="95">
        <f>AK10+AK11+AK12+AK13+AK14+AK15</f>
        <v>8</v>
      </c>
      <c r="AL9" s="95">
        <f>AL10+AL11+AL12+AL13+AL14+AL15</f>
        <v>31</v>
      </c>
      <c r="AM9" s="95">
        <f>AM10+AM11+AM12+AM13+AM14+AM15</f>
        <v>0</v>
      </c>
    </row>
    <row r="10" spans="1:39" ht="17.399999999999999" customHeight="1" x14ac:dyDescent="0.25">
      <c r="A10" s="16"/>
      <c r="B10" s="17"/>
      <c r="C10" s="17"/>
      <c r="D10" s="17"/>
      <c r="E10" s="17"/>
      <c r="F10" s="18"/>
      <c r="G10" s="18"/>
      <c r="H10" s="16"/>
      <c r="I10" s="17"/>
      <c r="J10" s="17"/>
      <c r="K10" s="17"/>
      <c r="L10" s="17"/>
      <c r="M10" s="18"/>
      <c r="O10" s="16"/>
      <c r="P10" s="17"/>
      <c r="Q10" s="17"/>
      <c r="R10" s="17"/>
      <c r="S10" s="17"/>
      <c r="T10" s="18"/>
      <c r="X10" s="16"/>
      <c r="Y10" s="17"/>
      <c r="Z10" s="17"/>
      <c r="AA10" s="17"/>
      <c r="AB10" s="17"/>
      <c r="AC10" s="17"/>
      <c r="AD10" s="17"/>
      <c r="AE10" s="18"/>
      <c r="AG10" s="96" t="s">
        <v>114</v>
      </c>
      <c r="AH10" s="97">
        <f t="shared" si="0"/>
        <v>4</v>
      </c>
      <c r="AI10" s="98">
        <v>4</v>
      </c>
      <c r="AJ10" s="98" t="s">
        <v>13</v>
      </c>
      <c r="AK10" s="98" t="s">
        <v>13</v>
      </c>
      <c r="AL10" s="99" t="s">
        <v>13</v>
      </c>
      <c r="AM10" s="98" t="s">
        <v>13</v>
      </c>
    </row>
    <row r="11" spans="1:39" ht="18" customHeight="1" x14ac:dyDescent="0.25">
      <c r="A11" s="19" t="s">
        <v>7</v>
      </c>
      <c r="B11" s="20">
        <f>SUM(C11+D11+E11+F11)</f>
        <v>8745</v>
      </c>
      <c r="C11" s="20">
        <f>SUM(C12:C41,C42:C73,C74:C93)</f>
        <v>1752</v>
      </c>
      <c r="D11" s="20">
        <f>SUM(D12:D41,D42:D73,D74:D93)</f>
        <v>231</v>
      </c>
      <c r="E11" s="20">
        <f>SUM(E12:E41,E42:E73,E74:E93)</f>
        <v>4521</v>
      </c>
      <c r="F11" s="20">
        <f>SUM(F12:F41,F42:F73,F74:F93)</f>
        <v>2241</v>
      </c>
      <c r="G11" s="56"/>
      <c r="H11" s="19" t="s">
        <v>7</v>
      </c>
      <c r="I11" s="20">
        <f>SUM(J11+K11+L11+M11)</f>
        <v>8732</v>
      </c>
      <c r="J11" s="20">
        <f>SUM(J12:J42,J43:J74,J75:J96)</f>
        <v>1750</v>
      </c>
      <c r="K11" s="20">
        <f>SUM(K12:K42,K43:K74,K75:K96)</f>
        <v>232</v>
      </c>
      <c r="L11" s="20">
        <f>SUM(L12:L42,L43:L74,L75:L96)</f>
        <v>4509</v>
      </c>
      <c r="M11" s="20">
        <f>SUM(M12:M42,M43:M74,M75:M96)</f>
        <v>2241</v>
      </c>
      <c r="N11" s="21"/>
      <c r="O11" s="19" t="s">
        <v>7</v>
      </c>
      <c r="P11" s="20">
        <v>9560</v>
      </c>
      <c r="Q11" s="20">
        <v>1795</v>
      </c>
      <c r="R11" s="20">
        <v>255</v>
      </c>
      <c r="S11" s="20">
        <v>5278</v>
      </c>
      <c r="T11" s="6">
        <v>2232</v>
      </c>
      <c r="X11" s="19" t="s">
        <v>7</v>
      </c>
      <c r="Y11" s="20">
        <v>9900</v>
      </c>
      <c r="Z11" s="20">
        <v>1758</v>
      </c>
      <c r="AA11" s="20">
        <v>257</v>
      </c>
      <c r="AB11" s="20">
        <v>270</v>
      </c>
      <c r="AC11" s="20">
        <v>426</v>
      </c>
      <c r="AD11" s="20">
        <v>4785</v>
      </c>
      <c r="AE11" s="6">
        <v>2404</v>
      </c>
      <c r="AG11" s="70" t="s">
        <v>14</v>
      </c>
      <c r="AH11" s="97">
        <f t="shared" si="0"/>
        <v>29</v>
      </c>
      <c r="AI11" s="100" t="s">
        <v>13</v>
      </c>
      <c r="AJ11" s="100">
        <v>28</v>
      </c>
      <c r="AK11" s="101">
        <v>1</v>
      </c>
      <c r="AL11" s="101" t="s">
        <v>13</v>
      </c>
      <c r="AM11" s="101" t="s">
        <v>13</v>
      </c>
    </row>
    <row r="12" spans="1:39" s="24" customFormat="1" ht="18" customHeight="1" x14ac:dyDescent="0.25">
      <c r="A12" s="23" t="s">
        <v>12</v>
      </c>
      <c r="B12" s="20">
        <f>SUM(C12+D12+E12+F12)</f>
        <v>31</v>
      </c>
      <c r="C12" s="20" t="s">
        <v>13</v>
      </c>
      <c r="D12" s="20" t="s">
        <v>13</v>
      </c>
      <c r="E12" s="20">
        <v>28</v>
      </c>
      <c r="F12" s="20">
        <v>3</v>
      </c>
      <c r="G12" s="20"/>
      <c r="H12" s="23" t="s">
        <v>12</v>
      </c>
      <c r="I12" s="20">
        <f>SUM(J12+K12+L12+M12)</f>
        <v>29</v>
      </c>
      <c r="J12" s="20" t="s">
        <v>13</v>
      </c>
      <c r="K12" s="20" t="s">
        <v>13</v>
      </c>
      <c r="L12" s="20">
        <v>26</v>
      </c>
      <c r="M12" s="20">
        <v>3</v>
      </c>
      <c r="N12" s="22"/>
      <c r="O12" s="23" t="s">
        <v>12</v>
      </c>
      <c r="P12" s="20">
        <v>28</v>
      </c>
      <c r="Q12" s="20" t="s">
        <v>13</v>
      </c>
      <c r="R12" s="20" t="s">
        <v>13</v>
      </c>
      <c r="S12" s="20">
        <v>24</v>
      </c>
      <c r="T12" s="38">
        <v>4</v>
      </c>
      <c r="X12" s="23" t="s">
        <v>12</v>
      </c>
      <c r="Y12" s="20">
        <v>172</v>
      </c>
      <c r="Z12" s="20">
        <v>135</v>
      </c>
      <c r="AA12" s="20">
        <v>7</v>
      </c>
      <c r="AB12" s="20" t="s">
        <v>13</v>
      </c>
      <c r="AC12" s="20">
        <v>24</v>
      </c>
      <c r="AD12" s="20" t="s">
        <v>13</v>
      </c>
      <c r="AE12" s="38">
        <v>6</v>
      </c>
      <c r="AG12" s="70" t="s">
        <v>15</v>
      </c>
      <c r="AH12" s="97">
        <f t="shared" si="0"/>
        <v>15</v>
      </c>
      <c r="AI12" s="100" t="s">
        <v>13</v>
      </c>
      <c r="AJ12" s="100">
        <v>14</v>
      </c>
      <c r="AK12" s="101">
        <v>1</v>
      </c>
      <c r="AL12" s="101" t="s">
        <v>13</v>
      </c>
      <c r="AM12" s="101" t="s">
        <v>13</v>
      </c>
    </row>
    <row r="13" spans="1:39" s="24" customFormat="1" ht="30" customHeight="1" x14ac:dyDescent="0.25">
      <c r="A13" s="25" t="s">
        <v>14</v>
      </c>
      <c r="B13" s="20">
        <f>SUM(C13+D13+E13+F13)</f>
        <v>24</v>
      </c>
      <c r="C13" s="26">
        <v>21</v>
      </c>
      <c r="D13" s="26">
        <v>2</v>
      </c>
      <c r="E13" s="27" t="s">
        <v>13</v>
      </c>
      <c r="F13" s="26">
        <v>1</v>
      </c>
      <c r="G13" s="26"/>
      <c r="H13" s="25" t="s">
        <v>14</v>
      </c>
      <c r="I13" s="20">
        <f>SUM(J13+K13+L13+M13)</f>
        <v>23</v>
      </c>
      <c r="J13" s="27">
        <v>21</v>
      </c>
      <c r="K13" s="27">
        <v>1</v>
      </c>
      <c r="L13" s="27" t="s">
        <v>13</v>
      </c>
      <c r="M13" s="27">
        <v>1</v>
      </c>
      <c r="N13" s="21"/>
      <c r="O13" s="70" t="s">
        <v>14</v>
      </c>
      <c r="P13" s="71">
        <f>SUM(Q13+R13+S13+T13)</f>
        <v>28</v>
      </c>
      <c r="Q13" s="72">
        <v>26</v>
      </c>
      <c r="R13" s="72">
        <v>1</v>
      </c>
      <c r="S13" s="73" t="s">
        <v>13</v>
      </c>
      <c r="T13" s="72">
        <v>1</v>
      </c>
      <c r="X13" s="70" t="s">
        <v>14</v>
      </c>
      <c r="Y13" s="71">
        <v>4</v>
      </c>
      <c r="Z13" s="72" t="s">
        <v>13</v>
      </c>
      <c r="AA13" s="72" t="s">
        <v>13</v>
      </c>
      <c r="AB13" s="72" t="s">
        <v>13</v>
      </c>
      <c r="AC13" s="72">
        <v>24</v>
      </c>
      <c r="AD13" s="73" t="s">
        <v>13</v>
      </c>
      <c r="AE13" s="72">
        <v>4</v>
      </c>
      <c r="AG13" s="102" t="s">
        <v>127</v>
      </c>
      <c r="AH13" s="97">
        <f t="shared" si="0"/>
        <v>39</v>
      </c>
      <c r="AI13" s="100" t="s">
        <v>13</v>
      </c>
      <c r="AJ13" s="100">
        <v>18</v>
      </c>
      <c r="AK13" s="101">
        <v>4</v>
      </c>
      <c r="AL13" s="101">
        <v>17</v>
      </c>
      <c r="AM13" s="101" t="s">
        <v>13</v>
      </c>
    </row>
    <row r="14" spans="1:39" s="24" customFormat="1" ht="18" customHeight="1" x14ac:dyDescent="0.25">
      <c r="A14" s="25" t="s">
        <v>15</v>
      </c>
      <c r="B14" s="20">
        <f>SUM(C14+D14+E14+F14)</f>
        <v>14</v>
      </c>
      <c r="C14" s="26">
        <v>13</v>
      </c>
      <c r="D14" s="26">
        <v>1</v>
      </c>
      <c r="E14" s="27" t="s">
        <v>13</v>
      </c>
      <c r="F14" s="26" t="s">
        <v>13</v>
      </c>
      <c r="G14" s="26"/>
      <c r="H14" s="25" t="s">
        <v>15</v>
      </c>
      <c r="I14" s="20">
        <f>SUM(J14+K14+L14+M14)</f>
        <v>15</v>
      </c>
      <c r="J14" s="27">
        <v>14</v>
      </c>
      <c r="K14" s="27">
        <v>1</v>
      </c>
      <c r="L14" s="27" t="s">
        <v>13</v>
      </c>
      <c r="M14" s="27" t="s">
        <v>13</v>
      </c>
      <c r="N14" s="21"/>
      <c r="O14" s="70" t="s">
        <v>15</v>
      </c>
      <c r="P14" s="71">
        <f>SUM(Q14+R14+S14+T14)</f>
        <v>15</v>
      </c>
      <c r="Q14" s="72">
        <v>14</v>
      </c>
      <c r="R14" s="72">
        <v>1</v>
      </c>
      <c r="S14" s="73" t="s">
        <v>13</v>
      </c>
      <c r="T14" s="72" t="s">
        <v>13</v>
      </c>
      <c r="X14" s="70" t="s">
        <v>15</v>
      </c>
      <c r="Y14" s="71">
        <v>28</v>
      </c>
      <c r="Z14" s="72">
        <v>26</v>
      </c>
      <c r="AA14" s="72">
        <v>1</v>
      </c>
      <c r="AB14" s="72" t="s">
        <v>13</v>
      </c>
      <c r="AC14" s="72" t="s">
        <v>13</v>
      </c>
      <c r="AD14" s="73" t="s">
        <v>13</v>
      </c>
      <c r="AE14" s="72">
        <v>1</v>
      </c>
      <c r="AG14" s="103" t="s">
        <v>18</v>
      </c>
      <c r="AH14" s="97">
        <f t="shared" si="0"/>
        <v>70</v>
      </c>
      <c r="AI14" s="100">
        <v>1</v>
      </c>
      <c r="AJ14" s="100">
        <v>54</v>
      </c>
      <c r="AK14" s="101">
        <v>1</v>
      </c>
      <c r="AL14" s="101">
        <v>14</v>
      </c>
      <c r="AM14" s="101" t="s">
        <v>13</v>
      </c>
    </row>
    <row r="15" spans="1:39" s="24" customFormat="1" ht="18" customHeight="1" x14ac:dyDescent="0.25">
      <c r="A15" s="28" t="s">
        <v>16</v>
      </c>
      <c r="B15" s="20"/>
      <c r="C15" s="29"/>
      <c r="D15" s="29"/>
      <c r="E15" s="29"/>
      <c r="F15" s="29"/>
      <c r="G15" s="29"/>
      <c r="H15" s="28" t="s">
        <v>16</v>
      </c>
      <c r="I15" s="20"/>
      <c r="J15" s="29"/>
      <c r="K15" s="29"/>
      <c r="L15" s="29"/>
      <c r="M15" s="29"/>
      <c r="N15" s="21"/>
      <c r="O15" s="28" t="s">
        <v>106</v>
      </c>
      <c r="P15" s="20">
        <v>21</v>
      </c>
      <c r="Q15" s="29">
        <v>17</v>
      </c>
      <c r="R15" s="29">
        <v>3</v>
      </c>
      <c r="S15" s="29" t="s">
        <v>13</v>
      </c>
      <c r="T15" s="38">
        <v>1</v>
      </c>
      <c r="X15" s="28" t="s">
        <v>106</v>
      </c>
      <c r="Y15" s="20">
        <v>15</v>
      </c>
      <c r="Z15" s="29">
        <v>14</v>
      </c>
      <c r="AA15" s="29">
        <v>1</v>
      </c>
      <c r="AB15" s="29" t="s">
        <v>13</v>
      </c>
      <c r="AC15" s="29" t="s">
        <v>13</v>
      </c>
      <c r="AD15" s="29" t="s">
        <v>13</v>
      </c>
      <c r="AE15" s="38" t="s">
        <v>13</v>
      </c>
      <c r="AG15" s="103" t="s">
        <v>102</v>
      </c>
      <c r="AH15" s="97">
        <f t="shared" si="0"/>
        <v>26</v>
      </c>
      <c r="AI15" s="100" t="s">
        <v>13</v>
      </c>
      <c r="AJ15" s="101">
        <v>25</v>
      </c>
      <c r="AK15" s="101">
        <v>1</v>
      </c>
      <c r="AL15" s="101" t="s">
        <v>13</v>
      </c>
      <c r="AM15" s="101" t="s">
        <v>13</v>
      </c>
    </row>
    <row r="16" spans="1:39" s="24" customFormat="1" ht="18" customHeight="1" x14ac:dyDescent="0.25">
      <c r="A16" s="28" t="s">
        <v>17</v>
      </c>
      <c r="B16" s="20">
        <f>SUM(C16+D16+E16+F16)</f>
        <v>19</v>
      </c>
      <c r="C16" s="26">
        <v>16</v>
      </c>
      <c r="D16" s="26">
        <v>2</v>
      </c>
      <c r="E16" s="27" t="s">
        <v>13</v>
      </c>
      <c r="F16" s="26">
        <v>1</v>
      </c>
      <c r="G16" s="26"/>
      <c r="H16" s="28" t="s">
        <v>17</v>
      </c>
      <c r="I16" s="20">
        <f>SUM(J16+K16+L16+M16)</f>
        <v>21</v>
      </c>
      <c r="J16" s="27">
        <v>17</v>
      </c>
      <c r="K16" s="27">
        <v>3</v>
      </c>
      <c r="L16" s="27" t="s">
        <v>13</v>
      </c>
      <c r="M16" s="27">
        <v>1</v>
      </c>
      <c r="N16" s="21"/>
      <c r="O16" s="28" t="s">
        <v>18</v>
      </c>
      <c r="P16" s="20">
        <v>54</v>
      </c>
      <c r="Q16" s="27">
        <v>52</v>
      </c>
      <c r="R16" s="27">
        <v>1</v>
      </c>
      <c r="S16" s="27" t="s">
        <v>13</v>
      </c>
      <c r="T16" s="38">
        <v>1</v>
      </c>
      <c r="X16" s="28" t="s">
        <v>18</v>
      </c>
      <c r="Y16" s="20">
        <v>20</v>
      </c>
      <c r="Z16" s="27">
        <v>17</v>
      </c>
      <c r="AA16" s="27">
        <v>3</v>
      </c>
      <c r="AB16" s="27" t="s">
        <v>13</v>
      </c>
      <c r="AC16" s="27" t="s">
        <v>13</v>
      </c>
      <c r="AD16" s="27" t="s">
        <v>13</v>
      </c>
      <c r="AE16" s="38" t="s">
        <v>13</v>
      </c>
      <c r="AG16" s="94" t="s">
        <v>19</v>
      </c>
      <c r="AH16" s="91">
        <f t="shared" si="0"/>
        <v>115</v>
      </c>
      <c r="AI16" s="95">
        <f>AI17+AI18+AI19+AI20+AI21</f>
        <v>7</v>
      </c>
      <c r="AJ16" s="95">
        <f>AJ17+AJ18+AJ19+AJ20+AJ21</f>
        <v>85</v>
      </c>
      <c r="AK16" s="95">
        <f>AK17+AK18+AK19+AK20+AK21</f>
        <v>22</v>
      </c>
      <c r="AL16" s="95">
        <f>AL17+AL18+AL19+AL20+AL21</f>
        <v>1</v>
      </c>
      <c r="AM16" s="95" t="s">
        <v>13</v>
      </c>
    </row>
    <row r="17" spans="1:39" s="24" customFormat="1" ht="18" customHeight="1" x14ac:dyDescent="0.25">
      <c r="A17" s="28" t="s">
        <v>18</v>
      </c>
      <c r="B17" s="20">
        <f>SUM(C17+D17+E17+F17)</f>
        <v>74</v>
      </c>
      <c r="C17" s="26">
        <v>72</v>
      </c>
      <c r="D17" s="26">
        <v>1</v>
      </c>
      <c r="E17" s="27" t="s">
        <v>13</v>
      </c>
      <c r="F17" s="26">
        <v>1</v>
      </c>
      <c r="G17" s="26"/>
      <c r="H17" s="28" t="s">
        <v>18</v>
      </c>
      <c r="I17" s="20">
        <f>SUM(J17+K17+L17+M17)</f>
        <v>52</v>
      </c>
      <c r="J17" s="27">
        <v>50</v>
      </c>
      <c r="K17" s="27">
        <v>1</v>
      </c>
      <c r="L17" s="27" t="s">
        <v>13</v>
      </c>
      <c r="M17" s="27">
        <v>1</v>
      </c>
      <c r="N17" s="21"/>
      <c r="O17" s="28" t="s">
        <v>102</v>
      </c>
      <c r="P17" s="20">
        <v>25</v>
      </c>
      <c r="Q17" s="27">
        <v>25</v>
      </c>
      <c r="R17" s="27" t="s">
        <v>13</v>
      </c>
      <c r="S17" s="27" t="s">
        <v>13</v>
      </c>
      <c r="T17" s="38" t="s">
        <v>13</v>
      </c>
      <c r="X17" s="28" t="s">
        <v>102</v>
      </c>
      <c r="Y17" s="20">
        <v>55</v>
      </c>
      <c r="Z17" s="27">
        <v>53</v>
      </c>
      <c r="AA17" s="27">
        <v>1</v>
      </c>
      <c r="AB17" s="27" t="s">
        <v>13</v>
      </c>
      <c r="AC17" s="27" t="s">
        <v>13</v>
      </c>
      <c r="AD17" s="27" t="s">
        <v>13</v>
      </c>
      <c r="AE17" s="38">
        <v>1</v>
      </c>
      <c r="AG17" s="104" t="s">
        <v>114</v>
      </c>
      <c r="AH17" s="97">
        <f t="shared" si="0"/>
        <v>10</v>
      </c>
      <c r="AI17" s="99">
        <v>7</v>
      </c>
      <c r="AJ17" s="99" t="s">
        <v>13</v>
      </c>
      <c r="AK17" s="98">
        <v>3</v>
      </c>
      <c r="AL17" s="99" t="s">
        <v>13</v>
      </c>
      <c r="AM17" s="98" t="s">
        <v>13</v>
      </c>
    </row>
    <row r="18" spans="1:39" s="24" customFormat="1" ht="18" customHeight="1" x14ac:dyDescent="0.25">
      <c r="A18" s="23" t="s">
        <v>19</v>
      </c>
      <c r="B18" s="20">
        <f t="shared" ref="B18:B39" si="1">SUM(C18+D18+E18+F18)</f>
        <v>15</v>
      </c>
      <c r="C18" s="30" t="s">
        <v>13</v>
      </c>
      <c r="D18" s="30">
        <v>3</v>
      </c>
      <c r="E18" s="30">
        <v>5</v>
      </c>
      <c r="F18" s="30">
        <v>7</v>
      </c>
      <c r="G18" s="30"/>
      <c r="H18" s="23" t="s">
        <v>19</v>
      </c>
      <c r="I18" s="20">
        <f t="shared" ref="I18:I40" si="2">SUM(J18+K18+L18+M18)</f>
        <v>15</v>
      </c>
      <c r="J18" s="30" t="s">
        <v>13</v>
      </c>
      <c r="K18" s="30">
        <v>3</v>
      </c>
      <c r="L18" s="30">
        <v>5</v>
      </c>
      <c r="M18" s="30">
        <v>7</v>
      </c>
      <c r="N18" s="21"/>
      <c r="O18" s="23" t="s">
        <v>19</v>
      </c>
      <c r="P18" s="20">
        <v>15</v>
      </c>
      <c r="Q18" s="30" t="s">
        <v>13</v>
      </c>
      <c r="R18" s="30">
        <v>3</v>
      </c>
      <c r="S18" s="30">
        <v>5</v>
      </c>
      <c r="T18" s="38">
        <v>7</v>
      </c>
      <c r="X18" s="23" t="s">
        <v>19</v>
      </c>
      <c r="Y18" s="20">
        <v>119</v>
      </c>
      <c r="Z18" s="30">
        <v>86</v>
      </c>
      <c r="AA18" s="30">
        <v>21</v>
      </c>
      <c r="AB18" s="30">
        <v>0</v>
      </c>
      <c r="AC18" s="30">
        <v>5</v>
      </c>
      <c r="AD18" s="30">
        <v>0</v>
      </c>
      <c r="AE18" s="38">
        <v>7</v>
      </c>
      <c r="AG18" s="103" t="s">
        <v>20</v>
      </c>
      <c r="AH18" s="97">
        <f t="shared" si="0"/>
        <v>17</v>
      </c>
      <c r="AI18" s="100" t="s">
        <v>13</v>
      </c>
      <c r="AJ18" s="100">
        <v>10</v>
      </c>
      <c r="AK18" s="101">
        <v>7</v>
      </c>
      <c r="AL18" s="101" t="s">
        <v>13</v>
      </c>
      <c r="AM18" s="101" t="s">
        <v>13</v>
      </c>
    </row>
    <row r="19" spans="1:39" s="31" customFormat="1" ht="18" customHeight="1" x14ac:dyDescent="0.25">
      <c r="A19" s="28" t="s">
        <v>20</v>
      </c>
      <c r="B19" s="20">
        <f t="shared" si="1"/>
        <v>18</v>
      </c>
      <c r="C19" s="27">
        <v>10</v>
      </c>
      <c r="D19" s="27">
        <v>7</v>
      </c>
      <c r="E19" s="27" t="s">
        <v>13</v>
      </c>
      <c r="F19" s="27">
        <v>1</v>
      </c>
      <c r="G19" s="27"/>
      <c r="H19" s="28" t="s">
        <v>20</v>
      </c>
      <c r="I19" s="20">
        <f t="shared" si="2"/>
        <v>18</v>
      </c>
      <c r="J19" s="27">
        <v>10</v>
      </c>
      <c r="K19" s="27">
        <v>7</v>
      </c>
      <c r="L19" s="27" t="s">
        <v>13</v>
      </c>
      <c r="M19" s="27">
        <v>1</v>
      </c>
      <c r="N19" s="21"/>
      <c r="O19" s="28" t="s">
        <v>20</v>
      </c>
      <c r="P19" s="20">
        <v>17</v>
      </c>
      <c r="Q19" s="27">
        <v>10</v>
      </c>
      <c r="R19" s="27">
        <v>7</v>
      </c>
      <c r="S19" s="27" t="s">
        <v>13</v>
      </c>
      <c r="T19" s="38" t="s">
        <v>13</v>
      </c>
      <c r="X19" s="28" t="s">
        <v>114</v>
      </c>
      <c r="Y19" s="20">
        <v>15</v>
      </c>
      <c r="Z19" s="27" t="s">
        <v>13</v>
      </c>
      <c r="AA19" s="27">
        <v>3</v>
      </c>
      <c r="AB19" s="27" t="s">
        <v>13</v>
      </c>
      <c r="AC19" s="27">
        <v>5</v>
      </c>
      <c r="AD19" s="27" t="s">
        <v>13</v>
      </c>
      <c r="AE19" s="38">
        <v>7</v>
      </c>
      <c r="AG19" s="103" t="s">
        <v>21</v>
      </c>
      <c r="AH19" s="97">
        <f t="shared" si="0"/>
        <v>41</v>
      </c>
      <c r="AI19" s="100" t="s">
        <v>13</v>
      </c>
      <c r="AJ19" s="100">
        <v>40</v>
      </c>
      <c r="AK19" s="101">
        <v>1</v>
      </c>
      <c r="AL19" s="101" t="s">
        <v>13</v>
      </c>
      <c r="AM19" s="101" t="s">
        <v>13</v>
      </c>
    </row>
    <row r="20" spans="1:39" s="31" customFormat="1" ht="18" customHeight="1" x14ac:dyDescent="0.25">
      <c r="A20" s="28" t="s">
        <v>21</v>
      </c>
      <c r="B20" s="20">
        <f t="shared" si="1"/>
        <v>42</v>
      </c>
      <c r="C20" s="27">
        <v>41</v>
      </c>
      <c r="D20" s="27">
        <v>1</v>
      </c>
      <c r="E20" s="27" t="s">
        <v>13</v>
      </c>
      <c r="F20" s="27" t="s">
        <v>13</v>
      </c>
      <c r="G20" s="27"/>
      <c r="H20" s="28" t="s">
        <v>21</v>
      </c>
      <c r="I20" s="20">
        <f t="shared" si="2"/>
        <v>41</v>
      </c>
      <c r="J20" s="27">
        <v>40</v>
      </c>
      <c r="K20" s="27">
        <v>1</v>
      </c>
      <c r="L20" s="27" t="s">
        <v>13</v>
      </c>
      <c r="M20" s="27" t="s">
        <v>13</v>
      </c>
      <c r="N20" s="21"/>
      <c r="O20" s="28" t="s">
        <v>21</v>
      </c>
      <c r="P20" s="20">
        <v>41</v>
      </c>
      <c r="Q20" s="27">
        <v>40</v>
      </c>
      <c r="R20" s="27">
        <v>1</v>
      </c>
      <c r="S20" s="27" t="s">
        <v>13</v>
      </c>
      <c r="T20" s="38" t="s">
        <v>13</v>
      </c>
      <c r="X20" s="28" t="s">
        <v>20</v>
      </c>
      <c r="Y20" s="20">
        <v>18</v>
      </c>
      <c r="Z20" s="27">
        <v>11</v>
      </c>
      <c r="AA20" s="27">
        <v>7</v>
      </c>
      <c r="AB20" s="27" t="s">
        <v>13</v>
      </c>
      <c r="AC20" s="27" t="s">
        <v>13</v>
      </c>
      <c r="AD20" s="27" t="s">
        <v>13</v>
      </c>
      <c r="AE20" s="38" t="s">
        <v>13</v>
      </c>
      <c r="AG20" s="103" t="s">
        <v>22</v>
      </c>
      <c r="AH20" s="97">
        <f t="shared" si="0"/>
        <v>31</v>
      </c>
      <c r="AI20" s="100" t="s">
        <v>13</v>
      </c>
      <c r="AJ20" s="100">
        <v>22</v>
      </c>
      <c r="AK20" s="101">
        <v>9</v>
      </c>
      <c r="AL20" s="101" t="s">
        <v>13</v>
      </c>
      <c r="AM20" s="101" t="s">
        <v>13</v>
      </c>
    </row>
    <row r="21" spans="1:39" s="31" customFormat="1" ht="18" customHeight="1" x14ac:dyDescent="0.25">
      <c r="A21" s="28" t="s">
        <v>22</v>
      </c>
      <c r="B21" s="20">
        <f t="shared" si="1"/>
        <v>25</v>
      </c>
      <c r="C21" s="27">
        <v>21</v>
      </c>
      <c r="D21" s="27">
        <v>3</v>
      </c>
      <c r="E21" s="27" t="s">
        <v>13</v>
      </c>
      <c r="F21" s="27">
        <v>1</v>
      </c>
      <c r="G21" s="27"/>
      <c r="H21" s="28" t="s">
        <v>22</v>
      </c>
      <c r="I21" s="20">
        <f t="shared" si="2"/>
        <v>27</v>
      </c>
      <c r="J21" s="27">
        <v>21</v>
      </c>
      <c r="K21" s="27">
        <v>5</v>
      </c>
      <c r="L21" s="27" t="s">
        <v>13</v>
      </c>
      <c r="M21" s="27">
        <v>1</v>
      </c>
      <c r="N21" s="21"/>
      <c r="O21" s="28" t="s">
        <v>22</v>
      </c>
      <c r="P21" s="20">
        <v>31</v>
      </c>
      <c r="Q21" s="27">
        <v>23</v>
      </c>
      <c r="R21" s="27">
        <v>8</v>
      </c>
      <c r="S21" s="27" t="s">
        <v>13</v>
      </c>
      <c r="T21" s="38" t="s">
        <v>13</v>
      </c>
      <c r="X21" s="28" t="s">
        <v>21</v>
      </c>
      <c r="Y21" s="20">
        <v>41</v>
      </c>
      <c r="Z21" s="27">
        <v>40</v>
      </c>
      <c r="AA21" s="27">
        <v>1</v>
      </c>
      <c r="AB21" s="27" t="s">
        <v>13</v>
      </c>
      <c r="AC21" s="27" t="s">
        <v>13</v>
      </c>
      <c r="AD21" s="27" t="s">
        <v>13</v>
      </c>
      <c r="AE21" s="38" t="s">
        <v>13</v>
      </c>
      <c r="AG21" s="103" t="s">
        <v>23</v>
      </c>
      <c r="AH21" s="97">
        <f t="shared" si="0"/>
        <v>16</v>
      </c>
      <c r="AI21" s="100" t="s">
        <v>13</v>
      </c>
      <c r="AJ21" s="100">
        <v>13</v>
      </c>
      <c r="AK21" s="101">
        <v>2</v>
      </c>
      <c r="AL21" s="101">
        <v>1</v>
      </c>
      <c r="AM21" s="101" t="s">
        <v>13</v>
      </c>
    </row>
    <row r="22" spans="1:39" s="24" customFormat="1" ht="18" customHeight="1" x14ac:dyDescent="0.25">
      <c r="A22" s="28" t="s">
        <v>23</v>
      </c>
      <c r="B22" s="20">
        <f t="shared" si="1"/>
        <v>15</v>
      </c>
      <c r="C22" s="26">
        <v>13</v>
      </c>
      <c r="D22" s="26">
        <v>2</v>
      </c>
      <c r="E22" s="27" t="s">
        <v>13</v>
      </c>
      <c r="F22" s="27" t="s">
        <v>13</v>
      </c>
      <c r="G22" s="27"/>
      <c r="H22" s="28" t="s">
        <v>23</v>
      </c>
      <c r="I22" s="20">
        <f t="shared" si="2"/>
        <v>15</v>
      </c>
      <c r="J22" s="27">
        <v>13</v>
      </c>
      <c r="K22" s="27">
        <v>2</v>
      </c>
      <c r="L22" s="27" t="s">
        <v>13</v>
      </c>
      <c r="M22" s="27" t="s">
        <v>13</v>
      </c>
      <c r="N22" s="21"/>
      <c r="O22" s="28" t="s">
        <v>23</v>
      </c>
      <c r="P22" s="20">
        <v>15</v>
      </c>
      <c r="Q22" s="27">
        <v>13</v>
      </c>
      <c r="R22" s="27">
        <v>2</v>
      </c>
      <c r="S22" s="27" t="s">
        <v>13</v>
      </c>
      <c r="T22" s="38" t="s">
        <v>13</v>
      </c>
      <c r="X22" s="28" t="s">
        <v>22</v>
      </c>
      <c r="Y22" s="20">
        <v>30</v>
      </c>
      <c r="Z22" s="27">
        <v>22</v>
      </c>
      <c r="AA22" s="27">
        <v>8</v>
      </c>
      <c r="AB22" s="27" t="s">
        <v>13</v>
      </c>
      <c r="AC22" s="27" t="s">
        <v>13</v>
      </c>
      <c r="AD22" s="27" t="s">
        <v>13</v>
      </c>
      <c r="AE22" s="38" t="s">
        <v>13</v>
      </c>
      <c r="AG22" s="94" t="s">
        <v>25</v>
      </c>
      <c r="AH22" s="91">
        <f t="shared" si="0"/>
        <v>124</v>
      </c>
      <c r="AI22" s="95">
        <f>SUM(AI23:AI26)</f>
        <v>6</v>
      </c>
      <c r="AJ22" s="95">
        <f>AJ23+AJ24+AJ25+AJ26</f>
        <v>96</v>
      </c>
      <c r="AK22" s="95">
        <f>AK23+AK24+AK25+AK26</f>
        <v>10</v>
      </c>
      <c r="AL22" s="95">
        <f>AL23+AL24+AL25+AL26</f>
        <v>12</v>
      </c>
      <c r="AM22" s="95" t="s">
        <v>13</v>
      </c>
    </row>
    <row r="23" spans="1:39" s="24" customFormat="1" ht="18" customHeight="1" x14ac:dyDescent="0.25">
      <c r="A23" s="23" t="s">
        <v>25</v>
      </c>
      <c r="B23" s="20">
        <f t="shared" si="1"/>
        <v>19</v>
      </c>
      <c r="C23" s="30" t="s">
        <v>13</v>
      </c>
      <c r="D23" s="30">
        <v>10</v>
      </c>
      <c r="E23" s="30">
        <v>3</v>
      </c>
      <c r="F23" s="30">
        <v>6</v>
      </c>
      <c r="G23" s="30"/>
      <c r="H23" s="23" t="s">
        <v>25</v>
      </c>
      <c r="I23" s="20">
        <f t="shared" si="2"/>
        <v>19</v>
      </c>
      <c r="J23" s="30" t="s">
        <v>13</v>
      </c>
      <c r="K23" s="30">
        <v>10</v>
      </c>
      <c r="L23" s="30">
        <v>3</v>
      </c>
      <c r="M23" s="30">
        <v>6</v>
      </c>
      <c r="N23" s="22"/>
      <c r="O23" s="23" t="s">
        <v>25</v>
      </c>
      <c r="P23" s="20">
        <v>18</v>
      </c>
      <c r="Q23" s="30" t="s">
        <v>13</v>
      </c>
      <c r="R23" s="30">
        <v>9</v>
      </c>
      <c r="S23" s="30">
        <v>3</v>
      </c>
      <c r="T23" s="24">
        <v>6</v>
      </c>
      <c r="X23" s="25" t="s">
        <v>23</v>
      </c>
      <c r="Y23" s="20">
        <v>15</v>
      </c>
      <c r="Z23" s="30">
        <v>13</v>
      </c>
      <c r="AA23" s="30">
        <v>2</v>
      </c>
      <c r="AB23" s="30" t="s">
        <v>13</v>
      </c>
      <c r="AC23" s="30" t="s">
        <v>13</v>
      </c>
      <c r="AD23" s="30" t="s">
        <v>13</v>
      </c>
      <c r="AE23" s="24" t="s">
        <v>13</v>
      </c>
      <c r="AG23" s="104" t="s">
        <v>114</v>
      </c>
      <c r="AH23" s="97">
        <f t="shared" si="0"/>
        <v>15</v>
      </c>
      <c r="AI23" s="98">
        <v>6</v>
      </c>
      <c r="AJ23" s="99" t="s">
        <v>13</v>
      </c>
      <c r="AK23" s="98">
        <v>9</v>
      </c>
      <c r="AL23" s="99" t="s">
        <v>13</v>
      </c>
      <c r="AM23" s="98" t="s">
        <v>13</v>
      </c>
    </row>
    <row r="24" spans="1:39" s="24" customFormat="1" ht="18" customHeight="1" x14ac:dyDescent="0.25">
      <c r="A24" s="28" t="s">
        <v>26</v>
      </c>
      <c r="B24" s="20">
        <f t="shared" si="1"/>
        <v>94</v>
      </c>
      <c r="C24" s="26">
        <v>94</v>
      </c>
      <c r="D24" s="27" t="s">
        <v>13</v>
      </c>
      <c r="E24" s="27" t="s">
        <v>13</v>
      </c>
      <c r="F24" s="27" t="s">
        <v>13</v>
      </c>
      <c r="G24" s="27"/>
      <c r="H24" s="28" t="s">
        <v>26</v>
      </c>
      <c r="I24" s="20">
        <f t="shared" si="2"/>
        <v>93</v>
      </c>
      <c r="J24" s="27">
        <v>93</v>
      </c>
      <c r="K24" s="27" t="s">
        <v>13</v>
      </c>
      <c r="L24" s="27" t="s">
        <v>13</v>
      </c>
      <c r="M24" s="27" t="s">
        <v>13</v>
      </c>
      <c r="N24" s="21"/>
      <c r="O24" s="28" t="s">
        <v>26</v>
      </c>
      <c r="P24" s="20">
        <v>93</v>
      </c>
      <c r="Q24" s="27">
        <v>93</v>
      </c>
      <c r="R24" s="27" t="s">
        <v>13</v>
      </c>
      <c r="S24" s="27" t="s">
        <v>13</v>
      </c>
      <c r="T24" s="38" t="s">
        <v>13</v>
      </c>
      <c r="X24" s="77" t="s">
        <v>25</v>
      </c>
      <c r="Y24" s="20">
        <v>113</v>
      </c>
      <c r="Z24" s="27">
        <v>95</v>
      </c>
      <c r="AA24" s="27">
        <v>9</v>
      </c>
      <c r="AB24" s="27">
        <v>0</v>
      </c>
      <c r="AC24" s="27">
        <v>3</v>
      </c>
      <c r="AD24" s="27">
        <v>0</v>
      </c>
      <c r="AE24" s="38">
        <v>6</v>
      </c>
      <c r="AG24" s="103" t="s">
        <v>115</v>
      </c>
      <c r="AH24" s="97">
        <f t="shared" si="0"/>
        <v>31</v>
      </c>
      <c r="AI24" s="101" t="s">
        <v>13</v>
      </c>
      <c r="AJ24" s="101">
        <v>31</v>
      </c>
      <c r="AK24" s="101" t="s">
        <v>13</v>
      </c>
      <c r="AL24" s="101" t="s">
        <v>13</v>
      </c>
      <c r="AM24" s="101" t="s">
        <v>13</v>
      </c>
    </row>
    <row r="25" spans="1:39" s="24" customFormat="1" ht="18" customHeight="1" x14ac:dyDescent="0.25">
      <c r="A25" s="23" t="s">
        <v>27</v>
      </c>
      <c r="B25" s="20">
        <f t="shared" si="1"/>
        <v>83</v>
      </c>
      <c r="C25" s="30">
        <v>65</v>
      </c>
      <c r="D25" s="30">
        <v>1</v>
      </c>
      <c r="E25" s="30" t="s">
        <v>13</v>
      </c>
      <c r="F25" s="30">
        <v>17</v>
      </c>
      <c r="G25" s="30"/>
      <c r="H25" s="23" t="s">
        <v>27</v>
      </c>
      <c r="I25" s="20">
        <f t="shared" si="2"/>
        <v>35</v>
      </c>
      <c r="J25" s="30">
        <v>20</v>
      </c>
      <c r="K25" s="30">
        <v>1</v>
      </c>
      <c r="L25" s="30" t="s">
        <v>13</v>
      </c>
      <c r="M25" s="30">
        <v>14</v>
      </c>
      <c r="N25" s="22"/>
      <c r="O25" s="23" t="s">
        <v>27</v>
      </c>
      <c r="P25" s="20">
        <v>18</v>
      </c>
      <c r="Q25" s="30" t="s">
        <v>13</v>
      </c>
      <c r="R25" s="30">
        <v>1</v>
      </c>
      <c r="S25" s="30" t="s">
        <v>13</v>
      </c>
      <c r="T25" s="38">
        <v>17</v>
      </c>
      <c r="X25" s="23" t="s">
        <v>114</v>
      </c>
      <c r="Y25" s="20">
        <v>18</v>
      </c>
      <c r="Z25" s="30" t="s">
        <v>13</v>
      </c>
      <c r="AA25" s="30">
        <v>9</v>
      </c>
      <c r="AB25" s="30" t="s">
        <v>13</v>
      </c>
      <c r="AC25" s="30">
        <v>3</v>
      </c>
      <c r="AD25" s="30" t="s">
        <v>13</v>
      </c>
      <c r="AE25" s="38">
        <v>6</v>
      </c>
      <c r="AG25" s="103" t="s">
        <v>116</v>
      </c>
      <c r="AH25" s="97">
        <f t="shared" si="0"/>
        <v>46</v>
      </c>
      <c r="AI25" s="101" t="s">
        <v>13</v>
      </c>
      <c r="AJ25" s="101">
        <v>39</v>
      </c>
      <c r="AK25" s="101" t="s">
        <v>13</v>
      </c>
      <c r="AL25" s="101">
        <v>7</v>
      </c>
      <c r="AM25" s="101" t="s">
        <v>13</v>
      </c>
    </row>
    <row r="26" spans="1:39" s="24" customFormat="1" ht="18" customHeight="1" x14ac:dyDescent="0.25">
      <c r="A26" s="28" t="s">
        <v>28</v>
      </c>
      <c r="B26" s="20">
        <f t="shared" si="1"/>
        <v>1</v>
      </c>
      <c r="C26" s="27" t="s">
        <v>13</v>
      </c>
      <c r="D26" s="27" t="s">
        <v>13</v>
      </c>
      <c r="E26" s="27" t="s">
        <v>13</v>
      </c>
      <c r="F26" s="27">
        <v>1</v>
      </c>
      <c r="G26" s="27"/>
      <c r="H26" s="28" t="s">
        <v>28</v>
      </c>
      <c r="I26" s="20">
        <f t="shared" si="2"/>
        <v>1</v>
      </c>
      <c r="J26" s="27" t="s">
        <v>13</v>
      </c>
      <c r="K26" s="27" t="s">
        <v>13</v>
      </c>
      <c r="L26" s="27" t="s">
        <v>13</v>
      </c>
      <c r="M26" s="27">
        <v>1</v>
      </c>
      <c r="N26" s="22"/>
      <c r="O26" s="28" t="s">
        <v>98</v>
      </c>
      <c r="P26" s="20">
        <v>30</v>
      </c>
      <c r="Q26" s="27">
        <v>29</v>
      </c>
      <c r="R26" s="27" t="s">
        <v>13</v>
      </c>
      <c r="S26" s="27" t="s">
        <v>13</v>
      </c>
      <c r="T26" s="38">
        <v>1</v>
      </c>
      <c r="X26" s="28" t="s">
        <v>115</v>
      </c>
      <c r="Y26" s="20">
        <v>1</v>
      </c>
      <c r="Z26" s="27">
        <v>1</v>
      </c>
      <c r="AA26" s="27" t="s">
        <v>13</v>
      </c>
      <c r="AB26" s="27" t="s">
        <v>13</v>
      </c>
      <c r="AC26" s="27" t="s">
        <v>13</v>
      </c>
      <c r="AD26" s="27" t="s">
        <v>13</v>
      </c>
      <c r="AE26" s="38" t="s">
        <v>13</v>
      </c>
      <c r="AG26" s="103" t="s">
        <v>26</v>
      </c>
      <c r="AH26" s="97">
        <f t="shared" si="0"/>
        <v>32</v>
      </c>
      <c r="AI26" s="100" t="s">
        <v>13</v>
      </c>
      <c r="AJ26" s="101">
        <v>26</v>
      </c>
      <c r="AK26" s="101">
        <v>1</v>
      </c>
      <c r="AL26" s="101">
        <v>5</v>
      </c>
      <c r="AM26" s="101" t="s">
        <v>13</v>
      </c>
    </row>
    <row r="27" spans="1:39" s="24" customFormat="1" ht="18" customHeight="1" x14ac:dyDescent="0.25">
      <c r="A27" s="28" t="s">
        <v>29</v>
      </c>
      <c r="B27" s="20">
        <f t="shared" si="1"/>
        <v>4</v>
      </c>
      <c r="C27" s="27">
        <v>4</v>
      </c>
      <c r="D27" s="27" t="s">
        <v>13</v>
      </c>
      <c r="E27" s="27" t="s">
        <v>13</v>
      </c>
      <c r="F27" s="27" t="s">
        <v>13</v>
      </c>
      <c r="G27" s="27"/>
      <c r="H27" s="28" t="s">
        <v>98</v>
      </c>
      <c r="I27" s="20">
        <f t="shared" si="2"/>
        <v>10</v>
      </c>
      <c r="J27" s="27">
        <v>9</v>
      </c>
      <c r="K27" s="27" t="s">
        <v>13</v>
      </c>
      <c r="L27" s="27" t="s">
        <v>13</v>
      </c>
      <c r="M27" s="27">
        <v>1</v>
      </c>
      <c r="N27" s="22"/>
      <c r="O27" s="28" t="s">
        <v>99</v>
      </c>
      <c r="P27" s="20">
        <v>38</v>
      </c>
      <c r="Q27" s="27">
        <v>37</v>
      </c>
      <c r="R27" s="27" t="s">
        <v>13</v>
      </c>
      <c r="S27" s="27" t="s">
        <v>13</v>
      </c>
      <c r="T27" s="38">
        <v>1</v>
      </c>
      <c r="X27" s="28" t="s">
        <v>116</v>
      </c>
      <c r="Y27" s="20">
        <v>1</v>
      </c>
      <c r="Z27" s="27">
        <v>1</v>
      </c>
      <c r="AA27" s="27" t="s">
        <v>13</v>
      </c>
      <c r="AB27" s="27" t="s">
        <v>13</v>
      </c>
      <c r="AC27" s="27" t="s">
        <v>13</v>
      </c>
      <c r="AD27" s="27" t="s">
        <v>13</v>
      </c>
      <c r="AE27" s="38" t="s">
        <v>13</v>
      </c>
      <c r="AG27" s="94" t="s">
        <v>27</v>
      </c>
      <c r="AH27" s="91">
        <f t="shared" si="0"/>
        <v>89</v>
      </c>
      <c r="AI27" s="95">
        <f>AI28+AI29+AI30</f>
        <v>21</v>
      </c>
      <c r="AJ27" s="95">
        <f>AJ28+AJ29+AJ30</f>
        <v>66</v>
      </c>
      <c r="AK27" s="95">
        <f>AK28+AK29+AK30</f>
        <v>1</v>
      </c>
      <c r="AL27" s="95">
        <f>AL28+AL29+AL30</f>
        <v>1</v>
      </c>
      <c r="AM27" s="95" t="s">
        <v>13</v>
      </c>
    </row>
    <row r="28" spans="1:39" s="24" customFormat="1" ht="18" customHeight="1" x14ac:dyDescent="0.25">
      <c r="A28" s="23" t="s">
        <v>30</v>
      </c>
      <c r="B28" s="20">
        <f t="shared" si="1"/>
        <v>71</v>
      </c>
      <c r="C28" s="30" t="s">
        <v>13</v>
      </c>
      <c r="D28" s="30" t="s">
        <v>13</v>
      </c>
      <c r="E28" s="30">
        <v>67</v>
      </c>
      <c r="F28" s="30">
        <v>4</v>
      </c>
      <c r="G28" s="30"/>
      <c r="H28" s="28" t="s">
        <v>99</v>
      </c>
      <c r="I28" s="20">
        <f t="shared" si="2"/>
        <v>38</v>
      </c>
      <c r="J28" s="27">
        <v>37</v>
      </c>
      <c r="K28" s="27" t="s">
        <v>13</v>
      </c>
      <c r="L28" s="27" t="s">
        <v>13</v>
      </c>
      <c r="M28" s="27">
        <v>1</v>
      </c>
      <c r="N28" s="32"/>
      <c r="O28" s="23" t="s">
        <v>30</v>
      </c>
      <c r="P28" s="20">
        <v>70</v>
      </c>
      <c r="Q28" s="30" t="s">
        <v>13</v>
      </c>
      <c r="R28" s="30" t="s">
        <v>13</v>
      </c>
      <c r="S28" s="30">
        <v>66</v>
      </c>
      <c r="T28" s="38">
        <v>4</v>
      </c>
      <c r="X28" s="25" t="s">
        <v>26</v>
      </c>
      <c r="Y28" s="20">
        <v>93</v>
      </c>
      <c r="Z28" s="30">
        <v>93</v>
      </c>
      <c r="AA28" s="30" t="s">
        <v>13</v>
      </c>
      <c r="AB28" s="30" t="s">
        <v>13</v>
      </c>
      <c r="AC28" s="30" t="s">
        <v>13</v>
      </c>
      <c r="AD28" s="30" t="s">
        <v>13</v>
      </c>
      <c r="AE28" s="38" t="s">
        <v>13</v>
      </c>
      <c r="AG28" s="104" t="s">
        <v>114</v>
      </c>
      <c r="AH28" s="97">
        <f t="shared" si="0"/>
        <v>20</v>
      </c>
      <c r="AI28" s="99">
        <v>19</v>
      </c>
      <c r="AJ28" s="99" t="s">
        <v>13</v>
      </c>
      <c r="AK28" s="98">
        <v>1</v>
      </c>
      <c r="AL28" s="98" t="s">
        <v>13</v>
      </c>
      <c r="AM28" s="98" t="s">
        <v>13</v>
      </c>
    </row>
    <row r="29" spans="1:39" s="24" customFormat="1" ht="18" customHeight="1" x14ac:dyDescent="0.25">
      <c r="A29" s="28" t="s">
        <v>31</v>
      </c>
      <c r="B29" s="20">
        <f t="shared" si="1"/>
        <v>35</v>
      </c>
      <c r="C29" s="26">
        <v>32</v>
      </c>
      <c r="D29" s="26">
        <v>3</v>
      </c>
      <c r="E29" s="27" t="s">
        <v>13</v>
      </c>
      <c r="F29" s="27" t="s">
        <v>13</v>
      </c>
      <c r="G29" s="27"/>
      <c r="H29" s="23" t="s">
        <v>30</v>
      </c>
      <c r="I29" s="20">
        <f t="shared" si="2"/>
        <v>71</v>
      </c>
      <c r="J29" s="30" t="s">
        <v>13</v>
      </c>
      <c r="K29" s="30" t="s">
        <v>13</v>
      </c>
      <c r="L29" s="30">
        <v>67</v>
      </c>
      <c r="M29" s="30">
        <v>4</v>
      </c>
      <c r="N29" s="22"/>
      <c r="O29" s="28" t="s">
        <v>100</v>
      </c>
      <c r="P29" s="20">
        <v>35</v>
      </c>
      <c r="Q29" s="27">
        <v>32</v>
      </c>
      <c r="R29" s="27">
        <v>3</v>
      </c>
      <c r="S29" s="27" t="s">
        <v>13</v>
      </c>
      <c r="T29" s="38" t="s">
        <v>13</v>
      </c>
      <c r="X29" s="77" t="s">
        <v>27</v>
      </c>
      <c r="Y29" s="20">
        <v>86</v>
      </c>
      <c r="Z29" s="27">
        <v>66</v>
      </c>
      <c r="AA29" s="27">
        <v>1</v>
      </c>
      <c r="AB29" s="27">
        <v>0</v>
      </c>
      <c r="AC29" s="27">
        <v>0</v>
      </c>
      <c r="AD29" s="27">
        <v>0</v>
      </c>
      <c r="AE29" s="38">
        <v>19</v>
      </c>
      <c r="AG29" s="103" t="s">
        <v>98</v>
      </c>
      <c r="AH29" s="97">
        <f t="shared" si="0"/>
        <v>31</v>
      </c>
      <c r="AI29" s="100">
        <v>1</v>
      </c>
      <c r="AJ29" s="101">
        <v>29</v>
      </c>
      <c r="AK29" s="101" t="s">
        <v>13</v>
      </c>
      <c r="AL29" s="101">
        <v>1</v>
      </c>
      <c r="AM29" s="101" t="s">
        <v>13</v>
      </c>
    </row>
    <row r="30" spans="1:39" s="24" customFormat="1" ht="18" customHeight="1" x14ac:dyDescent="0.25">
      <c r="A30" s="28" t="s">
        <v>32</v>
      </c>
      <c r="B30" s="20">
        <f t="shared" si="1"/>
        <v>55</v>
      </c>
      <c r="C30" s="26">
        <v>55</v>
      </c>
      <c r="D30" s="27" t="s">
        <v>13</v>
      </c>
      <c r="E30" s="27" t="s">
        <v>13</v>
      </c>
      <c r="F30" s="27" t="s">
        <v>13</v>
      </c>
      <c r="G30" s="27"/>
      <c r="H30" s="28" t="s">
        <v>100</v>
      </c>
      <c r="I30" s="20">
        <f t="shared" si="2"/>
        <v>35</v>
      </c>
      <c r="J30" s="27">
        <v>32</v>
      </c>
      <c r="K30" s="27">
        <v>3</v>
      </c>
      <c r="L30" s="27" t="s">
        <v>13</v>
      </c>
      <c r="M30" s="27" t="s">
        <v>13</v>
      </c>
      <c r="N30" s="21"/>
      <c r="O30" s="28" t="s">
        <v>32</v>
      </c>
      <c r="P30" s="20">
        <v>52</v>
      </c>
      <c r="Q30" s="27">
        <v>52</v>
      </c>
      <c r="R30" s="27" t="s">
        <v>13</v>
      </c>
      <c r="S30" s="27" t="s">
        <v>13</v>
      </c>
      <c r="T30" s="38" t="s">
        <v>13</v>
      </c>
      <c r="X30" s="28" t="s">
        <v>114</v>
      </c>
      <c r="Y30" s="20">
        <v>18</v>
      </c>
      <c r="Z30" s="27" t="s">
        <v>13</v>
      </c>
      <c r="AA30" s="27">
        <v>1</v>
      </c>
      <c r="AB30" s="27" t="s">
        <v>13</v>
      </c>
      <c r="AC30" s="27" t="s">
        <v>13</v>
      </c>
      <c r="AD30" s="27" t="s">
        <v>13</v>
      </c>
      <c r="AE30" s="38">
        <v>17</v>
      </c>
      <c r="AG30" s="105" t="s">
        <v>128</v>
      </c>
      <c r="AH30" s="97">
        <f t="shared" si="0"/>
        <v>38</v>
      </c>
      <c r="AI30" s="100">
        <v>1</v>
      </c>
      <c r="AJ30" s="101">
        <v>37</v>
      </c>
      <c r="AK30" s="101" t="s">
        <v>13</v>
      </c>
      <c r="AL30" s="101" t="s">
        <v>13</v>
      </c>
      <c r="AM30" s="101" t="s">
        <v>13</v>
      </c>
    </row>
    <row r="31" spans="1:39" s="24" customFormat="1" ht="18" customHeight="1" x14ac:dyDescent="0.25">
      <c r="A31" s="28" t="s">
        <v>33</v>
      </c>
      <c r="B31" s="20">
        <f t="shared" si="1"/>
        <v>44</v>
      </c>
      <c r="C31" s="26">
        <v>40</v>
      </c>
      <c r="D31" s="26">
        <v>4</v>
      </c>
      <c r="E31" s="27" t="s">
        <v>13</v>
      </c>
      <c r="F31" s="27" t="s">
        <v>13</v>
      </c>
      <c r="G31" s="27"/>
      <c r="H31" s="28" t="s">
        <v>32</v>
      </c>
      <c r="I31" s="20">
        <f t="shared" si="2"/>
        <v>52</v>
      </c>
      <c r="J31" s="27">
        <v>52</v>
      </c>
      <c r="K31" s="27" t="s">
        <v>13</v>
      </c>
      <c r="L31" s="27" t="s">
        <v>13</v>
      </c>
      <c r="M31" s="27" t="s">
        <v>13</v>
      </c>
      <c r="N31" s="21"/>
      <c r="O31" s="28" t="s">
        <v>33</v>
      </c>
      <c r="P31" s="20">
        <v>45</v>
      </c>
      <c r="Q31" s="27">
        <v>41</v>
      </c>
      <c r="R31" s="27">
        <v>4</v>
      </c>
      <c r="S31" s="27" t="s">
        <v>13</v>
      </c>
      <c r="T31" s="38" t="s">
        <v>13</v>
      </c>
      <c r="X31" s="28" t="s">
        <v>98</v>
      </c>
      <c r="Y31" s="20">
        <v>30</v>
      </c>
      <c r="Z31" s="27">
        <v>29</v>
      </c>
      <c r="AA31" s="27" t="s">
        <v>13</v>
      </c>
      <c r="AB31" s="27" t="s">
        <v>13</v>
      </c>
      <c r="AC31" s="27" t="s">
        <v>13</v>
      </c>
      <c r="AD31" s="27" t="s">
        <v>13</v>
      </c>
      <c r="AE31" s="38">
        <v>1</v>
      </c>
      <c r="AG31" s="94" t="s">
        <v>30</v>
      </c>
      <c r="AH31" s="91">
        <f t="shared" si="0"/>
        <v>142</v>
      </c>
      <c r="AI31" s="95">
        <f>AI32+AI33+AI34+AI35</f>
        <v>4</v>
      </c>
      <c r="AJ31" s="95">
        <f>AJ32+AJ33+AJ34+AJ35</f>
        <v>124</v>
      </c>
      <c r="AK31" s="95">
        <f>AK32+AK33+AK34+AK35</f>
        <v>7</v>
      </c>
      <c r="AL31" s="95">
        <f>AL32+AL33+AL34+AL35</f>
        <v>7</v>
      </c>
      <c r="AM31" s="95" t="s">
        <v>13</v>
      </c>
    </row>
    <row r="32" spans="1:39" s="24" customFormat="1" ht="18" customHeight="1" x14ac:dyDescent="0.25">
      <c r="A32" s="23" t="s">
        <v>34</v>
      </c>
      <c r="B32" s="20">
        <f t="shared" si="1"/>
        <v>4268</v>
      </c>
      <c r="C32" s="30">
        <v>5</v>
      </c>
      <c r="D32" s="30">
        <v>1</v>
      </c>
      <c r="E32" s="30">
        <v>4104</v>
      </c>
      <c r="F32" s="30">
        <v>158</v>
      </c>
      <c r="G32" s="30"/>
      <c r="H32" s="28" t="s">
        <v>33</v>
      </c>
      <c r="I32" s="20">
        <f t="shared" si="2"/>
        <v>45</v>
      </c>
      <c r="J32" s="27">
        <v>41</v>
      </c>
      <c r="K32" s="27">
        <v>4</v>
      </c>
      <c r="L32" s="27" t="s">
        <v>13</v>
      </c>
      <c r="M32" s="27" t="s">
        <v>13</v>
      </c>
      <c r="N32" s="22"/>
      <c r="O32" s="23" t="s">
        <v>34</v>
      </c>
      <c r="P32" s="20">
        <v>4257</v>
      </c>
      <c r="Q32" s="30">
        <v>4</v>
      </c>
      <c r="R32" s="30">
        <v>1</v>
      </c>
      <c r="S32" s="30">
        <v>4094</v>
      </c>
      <c r="T32" s="38">
        <v>158</v>
      </c>
      <c r="X32" s="25" t="s">
        <v>99</v>
      </c>
      <c r="Y32" s="78">
        <v>38</v>
      </c>
      <c r="Z32" s="79">
        <v>37</v>
      </c>
      <c r="AA32" s="79" t="s">
        <v>13</v>
      </c>
      <c r="AB32" s="79" t="s">
        <v>13</v>
      </c>
      <c r="AC32" s="79" t="s">
        <v>13</v>
      </c>
      <c r="AD32" s="79" t="s">
        <v>13</v>
      </c>
      <c r="AE32" s="38">
        <v>1</v>
      </c>
      <c r="AG32" s="104" t="s">
        <v>114</v>
      </c>
      <c r="AH32" s="97">
        <f t="shared" si="0"/>
        <v>4</v>
      </c>
      <c r="AI32" s="99">
        <v>4</v>
      </c>
      <c r="AJ32" s="98" t="s">
        <v>13</v>
      </c>
      <c r="AK32" s="98" t="s">
        <v>13</v>
      </c>
      <c r="AL32" s="99" t="s">
        <v>13</v>
      </c>
      <c r="AM32" s="98" t="s">
        <v>13</v>
      </c>
    </row>
    <row r="33" spans="1:39" s="24" customFormat="1" ht="18" customHeight="1" x14ac:dyDescent="0.25">
      <c r="A33" s="28" t="s">
        <v>35</v>
      </c>
      <c r="B33" s="20">
        <f t="shared" si="1"/>
        <v>10</v>
      </c>
      <c r="C33" s="30">
        <v>10</v>
      </c>
      <c r="D33" s="30" t="s">
        <v>13</v>
      </c>
      <c r="E33" s="30" t="s">
        <v>13</v>
      </c>
      <c r="F33" s="30" t="s">
        <v>13</v>
      </c>
      <c r="G33" s="30"/>
      <c r="H33" s="23" t="s">
        <v>34</v>
      </c>
      <c r="I33" s="20">
        <f t="shared" si="2"/>
        <v>4258</v>
      </c>
      <c r="J33" s="30">
        <v>4</v>
      </c>
      <c r="K33" s="30">
        <v>1</v>
      </c>
      <c r="L33" s="30">
        <v>4095</v>
      </c>
      <c r="M33" s="30">
        <v>158</v>
      </c>
      <c r="N33" s="22"/>
      <c r="O33" s="28" t="s">
        <v>35</v>
      </c>
      <c r="P33" s="20">
        <v>10</v>
      </c>
      <c r="Q33" s="30">
        <v>10</v>
      </c>
      <c r="R33" s="30" t="s">
        <v>13</v>
      </c>
      <c r="S33" s="30" t="s">
        <v>13</v>
      </c>
      <c r="T33" s="38" t="s">
        <v>13</v>
      </c>
      <c r="X33" s="77" t="s">
        <v>30</v>
      </c>
      <c r="Y33" s="20">
        <v>202</v>
      </c>
      <c r="Z33" s="30">
        <v>125</v>
      </c>
      <c r="AA33" s="30">
        <v>7</v>
      </c>
      <c r="AB33" s="30">
        <v>0</v>
      </c>
      <c r="AC33" s="30">
        <v>66</v>
      </c>
      <c r="AD33" s="30">
        <v>0</v>
      </c>
      <c r="AE33" s="38">
        <v>4</v>
      </c>
      <c r="AG33" s="105" t="s">
        <v>100</v>
      </c>
      <c r="AH33" s="97">
        <f t="shared" si="0"/>
        <v>42</v>
      </c>
      <c r="AI33" s="100" t="s">
        <v>13</v>
      </c>
      <c r="AJ33" s="100">
        <v>32</v>
      </c>
      <c r="AK33" s="101">
        <v>3</v>
      </c>
      <c r="AL33" s="101">
        <v>7</v>
      </c>
      <c r="AM33" s="101" t="s">
        <v>13</v>
      </c>
    </row>
    <row r="34" spans="1:39" s="24" customFormat="1" ht="18" customHeight="1" x14ac:dyDescent="0.25">
      <c r="A34" s="28" t="s">
        <v>36</v>
      </c>
      <c r="B34" s="20">
        <f t="shared" si="1"/>
        <v>10</v>
      </c>
      <c r="C34" s="30">
        <v>10</v>
      </c>
      <c r="D34" s="30" t="s">
        <v>13</v>
      </c>
      <c r="E34" s="30" t="s">
        <v>13</v>
      </c>
      <c r="F34" s="30" t="s">
        <v>13</v>
      </c>
      <c r="G34" s="30"/>
      <c r="H34" s="28" t="s">
        <v>35</v>
      </c>
      <c r="I34" s="20">
        <f t="shared" si="2"/>
        <v>10</v>
      </c>
      <c r="J34" s="30">
        <v>10</v>
      </c>
      <c r="K34" s="30" t="s">
        <v>13</v>
      </c>
      <c r="L34" s="30" t="s">
        <v>13</v>
      </c>
      <c r="M34" s="30" t="s">
        <v>13</v>
      </c>
      <c r="N34" s="22"/>
      <c r="O34" s="28" t="s">
        <v>36</v>
      </c>
      <c r="P34" s="20">
        <v>10</v>
      </c>
      <c r="Q34" s="30">
        <v>10</v>
      </c>
      <c r="R34" s="30" t="s">
        <v>13</v>
      </c>
      <c r="S34" s="30" t="s">
        <v>13</v>
      </c>
      <c r="T34" s="38" t="s">
        <v>13</v>
      </c>
      <c r="X34" s="28" t="s">
        <v>114</v>
      </c>
      <c r="Y34" s="20">
        <v>70</v>
      </c>
      <c r="Z34" s="30" t="s">
        <v>13</v>
      </c>
      <c r="AA34" s="30" t="s">
        <v>13</v>
      </c>
      <c r="AB34" s="30" t="s">
        <v>13</v>
      </c>
      <c r="AC34" s="30">
        <v>66</v>
      </c>
      <c r="AD34" s="30" t="s">
        <v>13</v>
      </c>
      <c r="AE34" s="38">
        <v>4</v>
      </c>
      <c r="AG34" s="105" t="s">
        <v>32</v>
      </c>
      <c r="AH34" s="97">
        <f t="shared" si="0"/>
        <v>52</v>
      </c>
      <c r="AI34" s="100" t="s">
        <v>13</v>
      </c>
      <c r="AJ34" s="101">
        <v>52</v>
      </c>
      <c r="AK34" s="101" t="s">
        <v>13</v>
      </c>
      <c r="AL34" s="101" t="s">
        <v>13</v>
      </c>
      <c r="AM34" s="101" t="s">
        <v>13</v>
      </c>
    </row>
    <row r="35" spans="1:39" s="24" customFormat="1" ht="18" customHeight="1" x14ac:dyDescent="0.25">
      <c r="A35" s="28" t="s">
        <v>37</v>
      </c>
      <c r="B35" s="20">
        <f>SUM(C35+D35+E35+F35)</f>
        <v>90</v>
      </c>
      <c r="C35" s="26">
        <v>85</v>
      </c>
      <c r="D35" s="27">
        <v>1</v>
      </c>
      <c r="E35" s="27" t="s">
        <v>13</v>
      </c>
      <c r="F35" s="26">
        <v>4</v>
      </c>
      <c r="G35" s="26"/>
      <c r="H35" s="28" t="s">
        <v>36</v>
      </c>
      <c r="I35" s="20">
        <f t="shared" si="2"/>
        <v>10</v>
      </c>
      <c r="J35" s="30">
        <v>10</v>
      </c>
      <c r="K35" s="30" t="s">
        <v>13</v>
      </c>
      <c r="L35" s="30" t="s">
        <v>13</v>
      </c>
      <c r="M35" s="30" t="s">
        <v>13</v>
      </c>
      <c r="N35" s="22"/>
      <c r="O35" s="28" t="s">
        <v>37</v>
      </c>
      <c r="P35" s="20">
        <v>90</v>
      </c>
      <c r="Q35" s="27">
        <v>89</v>
      </c>
      <c r="R35" s="27">
        <v>1</v>
      </c>
      <c r="S35" s="27" t="s">
        <v>13</v>
      </c>
      <c r="T35" s="38" t="s">
        <v>13</v>
      </c>
      <c r="X35" s="28" t="s">
        <v>100</v>
      </c>
      <c r="Y35" s="20">
        <v>35</v>
      </c>
      <c r="Z35" s="27">
        <v>32</v>
      </c>
      <c r="AA35" s="27">
        <v>3</v>
      </c>
      <c r="AB35" s="27" t="s">
        <v>13</v>
      </c>
      <c r="AC35" s="27" t="s">
        <v>13</v>
      </c>
      <c r="AD35" s="27" t="s">
        <v>13</v>
      </c>
      <c r="AE35" s="38" t="s">
        <v>13</v>
      </c>
      <c r="AG35" s="105" t="s">
        <v>33</v>
      </c>
      <c r="AH35" s="97">
        <f t="shared" si="0"/>
        <v>44</v>
      </c>
      <c r="AI35" s="100" t="s">
        <v>13</v>
      </c>
      <c r="AJ35" s="100">
        <v>40</v>
      </c>
      <c r="AK35" s="101">
        <v>4</v>
      </c>
      <c r="AL35" s="101" t="s">
        <v>13</v>
      </c>
      <c r="AM35" s="101" t="s">
        <v>13</v>
      </c>
    </row>
    <row r="36" spans="1:39" s="24" customFormat="1" ht="18" customHeight="1" x14ac:dyDescent="0.25">
      <c r="A36" s="28" t="s">
        <v>38</v>
      </c>
      <c r="B36" s="20">
        <f>SUM(C36+D36+E36+F36)</f>
        <v>25</v>
      </c>
      <c r="C36" s="26">
        <v>25</v>
      </c>
      <c r="D36" s="27" t="s">
        <v>13</v>
      </c>
      <c r="E36" s="27" t="s">
        <v>13</v>
      </c>
      <c r="F36" s="27" t="s">
        <v>13</v>
      </c>
      <c r="G36" s="27"/>
      <c r="H36" s="28" t="s">
        <v>37</v>
      </c>
      <c r="I36" s="20">
        <f>SUM(J36+K36+L36+M36)</f>
        <v>90</v>
      </c>
      <c r="J36" s="27">
        <v>89</v>
      </c>
      <c r="K36" s="27">
        <v>1</v>
      </c>
      <c r="L36" s="27" t="s">
        <v>13</v>
      </c>
      <c r="M36" s="27" t="s">
        <v>13</v>
      </c>
      <c r="N36" s="21"/>
      <c r="O36" s="28" t="s">
        <v>38</v>
      </c>
      <c r="P36" s="20">
        <v>25</v>
      </c>
      <c r="Q36" s="27">
        <v>25</v>
      </c>
      <c r="R36" s="27" t="s">
        <v>13</v>
      </c>
      <c r="S36" s="27" t="s">
        <v>13</v>
      </c>
      <c r="T36" s="38" t="s">
        <v>13</v>
      </c>
      <c r="X36" s="28" t="s">
        <v>32</v>
      </c>
      <c r="Y36" s="20">
        <v>52</v>
      </c>
      <c r="Z36" s="27">
        <v>52</v>
      </c>
      <c r="AA36" s="27" t="s">
        <v>13</v>
      </c>
      <c r="AB36" s="27" t="s">
        <v>13</v>
      </c>
      <c r="AC36" s="27" t="s">
        <v>13</v>
      </c>
      <c r="AD36" s="27" t="s">
        <v>13</v>
      </c>
      <c r="AE36" s="38" t="s">
        <v>13</v>
      </c>
      <c r="AG36" s="94" t="s">
        <v>34</v>
      </c>
      <c r="AH36" s="91">
        <f t="shared" si="0"/>
        <v>593</v>
      </c>
      <c r="AI36" s="95">
        <f>SUM(AI37:AI47)</f>
        <v>192</v>
      </c>
      <c r="AJ36" s="95">
        <f>SUM(AJ37:AJ47)</f>
        <v>373</v>
      </c>
      <c r="AK36" s="95">
        <f>SUM(AK37:AK47)</f>
        <v>8</v>
      </c>
      <c r="AL36" s="95">
        <f>SUM(AL37:AL47)</f>
        <v>20</v>
      </c>
      <c r="AM36" s="95" t="s">
        <v>13</v>
      </c>
    </row>
    <row r="37" spans="1:39" s="24" customFormat="1" ht="18" customHeight="1" x14ac:dyDescent="0.25">
      <c r="A37" s="28" t="s">
        <v>39</v>
      </c>
      <c r="B37" s="20">
        <f>SUM(C37+D37+E37+F37)</f>
        <v>81</v>
      </c>
      <c r="C37" s="26">
        <v>74</v>
      </c>
      <c r="D37" s="26">
        <v>1</v>
      </c>
      <c r="E37" s="27" t="s">
        <v>13</v>
      </c>
      <c r="F37" s="26">
        <v>6</v>
      </c>
      <c r="G37" s="26"/>
      <c r="H37" s="28" t="s">
        <v>38</v>
      </c>
      <c r="I37" s="20">
        <f>SUM(J37+K37+L37+M37)</f>
        <v>25</v>
      </c>
      <c r="J37" s="27">
        <v>25</v>
      </c>
      <c r="K37" s="27" t="s">
        <v>13</v>
      </c>
      <c r="L37" s="27" t="s">
        <v>13</v>
      </c>
      <c r="M37" s="27" t="s">
        <v>13</v>
      </c>
      <c r="N37" s="21"/>
      <c r="O37" s="28" t="s">
        <v>39</v>
      </c>
      <c r="P37" s="20">
        <v>67</v>
      </c>
      <c r="Q37" s="27">
        <v>60</v>
      </c>
      <c r="R37" s="27">
        <v>1</v>
      </c>
      <c r="S37" s="27" t="s">
        <v>13</v>
      </c>
      <c r="T37" s="38">
        <v>6</v>
      </c>
      <c r="X37" s="28" t="s">
        <v>33</v>
      </c>
      <c r="Y37" s="20">
        <v>45</v>
      </c>
      <c r="Z37" s="27">
        <v>41</v>
      </c>
      <c r="AA37" s="27">
        <v>4</v>
      </c>
      <c r="AB37" s="27" t="s">
        <v>13</v>
      </c>
      <c r="AC37" s="27" t="s">
        <v>13</v>
      </c>
      <c r="AD37" s="27" t="s">
        <v>13</v>
      </c>
      <c r="AE37" s="38" t="s">
        <v>13</v>
      </c>
      <c r="AG37" s="103" t="s">
        <v>114</v>
      </c>
      <c r="AH37" s="71">
        <f t="shared" si="0"/>
        <v>188</v>
      </c>
      <c r="AI37" s="71">
        <v>183</v>
      </c>
      <c r="AJ37" s="71">
        <v>4</v>
      </c>
      <c r="AK37" s="71">
        <v>1</v>
      </c>
      <c r="AL37" s="71" t="s">
        <v>13</v>
      </c>
      <c r="AM37" s="71" t="s">
        <v>13</v>
      </c>
    </row>
    <row r="38" spans="1:39" s="24" customFormat="1" ht="18" customHeight="1" x14ac:dyDescent="0.25">
      <c r="A38" s="28" t="s">
        <v>40</v>
      </c>
      <c r="B38" s="20">
        <f>SUM(C38+D38+E38+F38)</f>
        <v>8</v>
      </c>
      <c r="C38" s="26">
        <v>7</v>
      </c>
      <c r="D38" s="26">
        <v>1</v>
      </c>
      <c r="E38" s="27" t="s">
        <v>13</v>
      </c>
      <c r="F38" s="27" t="s">
        <v>13</v>
      </c>
      <c r="G38" s="27"/>
      <c r="H38" s="28" t="s">
        <v>39</v>
      </c>
      <c r="I38" s="20">
        <f>SUM(J38+K38+L38+M38)</f>
        <v>68</v>
      </c>
      <c r="J38" s="27">
        <v>61</v>
      </c>
      <c r="K38" s="27">
        <v>1</v>
      </c>
      <c r="L38" s="27" t="s">
        <v>13</v>
      </c>
      <c r="M38" s="27">
        <v>6</v>
      </c>
      <c r="N38" s="21"/>
      <c r="O38" s="28" t="s">
        <v>40</v>
      </c>
      <c r="P38" s="20">
        <v>12</v>
      </c>
      <c r="Q38" s="27">
        <v>11</v>
      </c>
      <c r="R38" s="27">
        <v>1</v>
      </c>
      <c r="S38" s="27" t="s">
        <v>13</v>
      </c>
      <c r="T38" s="38" t="s">
        <v>13</v>
      </c>
      <c r="X38" s="77" t="s">
        <v>34</v>
      </c>
      <c r="Y38" s="20">
        <v>4492</v>
      </c>
      <c r="Z38" s="27">
        <v>263</v>
      </c>
      <c r="AA38" s="27">
        <v>6</v>
      </c>
      <c r="AB38" s="27">
        <v>0</v>
      </c>
      <c r="AC38" s="27">
        <v>17</v>
      </c>
      <c r="AD38" s="27">
        <v>4014</v>
      </c>
      <c r="AE38" s="38">
        <v>192</v>
      </c>
      <c r="AG38" s="105" t="s">
        <v>129</v>
      </c>
      <c r="AH38" s="71">
        <f t="shared" si="0"/>
        <v>11</v>
      </c>
      <c r="AI38" s="71" t="s">
        <v>13</v>
      </c>
      <c r="AJ38" s="71">
        <v>10</v>
      </c>
      <c r="AK38" s="71" t="s">
        <v>13</v>
      </c>
      <c r="AL38" s="71">
        <v>1</v>
      </c>
      <c r="AM38" s="71" t="s">
        <v>13</v>
      </c>
    </row>
    <row r="39" spans="1:39" s="24" customFormat="1" ht="18" customHeight="1" x14ac:dyDescent="0.25">
      <c r="A39" s="28" t="s">
        <v>41</v>
      </c>
      <c r="B39" s="20">
        <f t="shared" si="1"/>
        <v>22</v>
      </c>
      <c r="C39" s="27">
        <v>21</v>
      </c>
      <c r="D39" s="27">
        <v>1</v>
      </c>
      <c r="E39" s="27" t="s">
        <v>13</v>
      </c>
      <c r="F39" s="27" t="s">
        <v>13</v>
      </c>
      <c r="G39" s="27"/>
      <c r="H39" s="28" t="s">
        <v>40</v>
      </c>
      <c r="I39" s="20">
        <f>SUM(J39+K39+L39+M39)</f>
        <v>9</v>
      </c>
      <c r="J39" s="27">
        <v>8</v>
      </c>
      <c r="K39" s="27">
        <v>1</v>
      </c>
      <c r="L39" s="27" t="s">
        <v>13</v>
      </c>
      <c r="M39" s="27" t="s">
        <v>13</v>
      </c>
      <c r="N39" s="21"/>
      <c r="O39" s="28" t="s">
        <v>41</v>
      </c>
      <c r="P39" s="20">
        <v>23</v>
      </c>
      <c r="Q39" s="27">
        <v>22</v>
      </c>
      <c r="R39" s="27">
        <v>1</v>
      </c>
      <c r="S39" s="27" t="s">
        <v>13</v>
      </c>
      <c r="T39" s="38" t="s">
        <v>13</v>
      </c>
      <c r="X39" s="28" t="s">
        <v>114</v>
      </c>
      <c r="Y39" s="20">
        <v>4219</v>
      </c>
      <c r="Z39" s="27">
        <v>4</v>
      </c>
      <c r="AA39" s="27">
        <v>1</v>
      </c>
      <c r="AB39" s="27" t="s">
        <v>13</v>
      </c>
      <c r="AC39" s="27">
        <v>17</v>
      </c>
      <c r="AD39" s="27">
        <v>4014</v>
      </c>
      <c r="AE39" s="38">
        <v>183</v>
      </c>
      <c r="AG39" s="103" t="s">
        <v>130</v>
      </c>
      <c r="AH39" s="71">
        <f t="shared" si="0"/>
        <v>10</v>
      </c>
      <c r="AI39" s="71" t="s">
        <v>13</v>
      </c>
      <c r="AJ39" s="71">
        <v>10</v>
      </c>
      <c r="AK39" s="71" t="s">
        <v>13</v>
      </c>
      <c r="AL39" s="71" t="s">
        <v>13</v>
      </c>
      <c r="AM39" s="71" t="s">
        <v>13</v>
      </c>
    </row>
    <row r="40" spans="1:39" s="24" customFormat="1" ht="18" customHeight="1" x14ac:dyDescent="0.25">
      <c r="A40" s="28" t="s">
        <v>42</v>
      </c>
      <c r="B40" s="20">
        <f>SUM(C40+D40+E40+F40)</f>
        <v>78</v>
      </c>
      <c r="C40" s="27">
        <v>75</v>
      </c>
      <c r="D40" s="27">
        <v>1</v>
      </c>
      <c r="E40" s="27" t="s">
        <v>13</v>
      </c>
      <c r="F40" s="26">
        <v>2</v>
      </c>
      <c r="G40" s="26"/>
      <c r="H40" s="28" t="s">
        <v>41</v>
      </c>
      <c r="I40" s="20">
        <f t="shared" si="2"/>
        <v>22</v>
      </c>
      <c r="J40" s="27">
        <v>21</v>
      </c>
      <c r="K40" s="27">
        <v>1</v>
      </c>
      <c r="L40" s="27" t="s">
        <v>13</v>
      </c>
      <c r="M40" s="27" t="s">
        <v>13</v>
      </c>
      <c r="N40" s="21"/>
      <c r="O40" s="28" t="s">
        <v>42</v>
      </c>
      <c r="P40" s="20">
        <v>76</v>
      </c>
      <c r="Q40" s="27">
        <v>73</v>
      </c>
      <c r="R40" s="27">
        <v>1</v>
      </c>
      <c r="S40" s="27" t="s">
        <v>13</v>
      </c>
      <c r="T40" s="38">
        <v>2</v>
      </c>
      <c r="X40" s="28" t="s">
        <v>35</v>
      </c>
      <c r="Y40" s="20"/>
      <c r="Z40" s="27"/>
      <c r="AA40" s="27"/>
      <c r="AB40" s="27"/>
      <c r="AC40" s="27"/>
      <c r="AD40" s="27"/>
      <c r="AE40" s="38"/>
      <c r="AG40" s="105" t="s">
        <v>131</v>
      </c>
      <c r="AH40" s="71">
        <f t="shared" si="0"/>
        <v>90</v>
      </c>
      <c r="AI40" s="71" t="s">
        <v>13</v>
      </c>
      <c r="AJ40" s="71">
        <v>89</v>
      </c>
      <c r="AK40" s="71">
        <v>1</v>
      </c>
      <c r="AL40" s="71" t="s">
        <v>13</v>
      </c>
      <c r="AM40" s="71" t="s">
        <v>13</v>
      </c>
    </row>
    <row r="41" spans="1:39" s="24" customFormat="1" ht="18" customHeight="1" x14ac:dyDescent="0.25">
      <c r="A41" s="28" t="s">
        <v>43</v>
      </c>
      <c r="B41" s="20">
        <f>SUM(C41+D41+E41+F41)</f>
        <v>43</v>
      </c>
      <c r="C41" s="27">
        <v>42</v>
      </c>
      <c r="D41" s="27">
        <v>1</v>
      </c>
      <c r="E41" s="27" t="s">
        <v>13</v>
      </c>
      <c r="F41" s="27" t="s">
        <v>13</v>
      </c>
      <c r="G41" s="27"/>
      <c r="H41" s="28" t="s">
        <v>42</v>
      </c>
      <c r="I41" s="20">
        <f>SUM(J41+K41+L41+M41)</f>
        <v>76</v>
      </c>
      <c r="J41" s="27">
        <v>73</v>
      </c>
      <c r="K41" s="27">
        <v>1</v>
      </c>
      <c r="L41" s="27" t="s">
        <v>13</v>
      </c>
      <c r="M41" s="27">
        <v>2</v>
      </c>
      <c r="N41" s="21"/>
      <c r="O41" s="28" t="s">
        <v>43</v>
      </c>
      <c r="P41" s="20">
        <v>43</v>
      </c>
      <c r="Q41" s="27">
        <v>42</v>
      </c>
      <c r="R41" s="27">
        <v>1</v>
      </c>
      <c r="S41" s="27" t="s">
        <v>13</v>
      </c>
      <c r="T41" s="38" t="s">
        <v>13</v>
      </c>
      <c r="X41" s="28" t="s">
        <v>38</v>
      </c>
      <c r="Y41" s="20">
        <v>25</v>
      </c>
      <c r="Z41" s="27">
        <v>25</v>
      </c>
      <c r="AA41" s="27" t="s">
        <v>13</v>
      </c>
      <c r="AB41" s="27" t="s">
        <v>13</v>
      </c>
      <c r="AC41" s="27" t="s">
        <v>13</v>
      </c>
      <c r="AD41" s="27" t="s">
        <v>13</v>
      </c>
      <c r="AE41" s="38" t="s">
        <v>13</v>
      </c>
      <c r="AG41" s="103" t="s">
        <v>38</v>
      </c>
      <c r="AH41" s="71">
        <f t="shared" si="0"/>
        <v>29</v>
      </c>
      <c r="AI41" s="71" t="s">
        <v>13</v>
      </c>
      <c r="AJ41" s="71">
        <v>25</v>
      </c>
      <c r="AK41" s="71" t="s">
        <v>13</v>
      </c>
      <c r="AL41" s="71">
        <v>4</v>
      </c>
      <c r="AM41" s="71" t="s">
        <v>13</v>
      </c>
    </row>
    <row r="42" spans="1:39" s="24" customFormat="1" ht="18" customHeight="1" x14ac:dyDescent="0.25">
      <c r="A42" s="23" t="s">
        <v>44</v>
      </c>
      <c r="B42" s="20">
        <f t="shared" ref="B42:B73" si="3">SUM(C42+D42+E42+F42)</f>
        <v>25</v>
      </c>
      <c r="C42" s="20">
        <v>3</v>
      </c>
      <c r="D42" s="20">
        <v>4</v>
      </c>
      <c r="E42" s="20">
        <v>8</v>
      </c>
      <c r="F42" s="20">
        <v>10</v>
      </c>
      <c r="G42" s="33"/>
      <c r="H42" s="28" t="s">
        <v>43</v>
      </c>
      <c r="I42" s="20">
        <f>SUM(J42+K42+L42+M42)</f>
        <v>43</v>
      </c>
      <c r="J42" s="27">
        <v>42</v>
      </c>
      <c r="K42" s="27">
        <v>1</v>
      </c>
      <c r="L42" s="27" t="s">
        <v>13</v>
      </c>
      <c r="M42" s="27" t="s">
        <v>13</v>
      </c>
      <c r="N42" s="21"/>
      <c r="O42" s="31" t="s">
        <v>103</v>
      </c>
      <c r="P42" s="38">
        <v>14</v>
      </c>
      <c r="Q42" s="38">
        <v>14</v>
      </c>
      <c r="R42" s="38" t="s">
        <v>13</v>
      </c>
      <c r="S42" s="38" t="s">
        <v>13</v>
      </c>
      <c r="T42" s="38" t="s">
        <v>13</v>
      </c>
      <c r="X42" s="31" t="s">
        <v>39</v>
      </c>
      <c r="Y42" s="38">
        <v>67</v>
      </c>
      <c r="Z42" s="38">
        <v>59</v>
      </c>
      <c r="AA42" s="38">
        <v>1</v>
      </c>
      <c r="AB42" s="38" t="s">
        <v>13</v>
      </c>
      <c r="AC42" s="38" t="s">
        <v>13</v>
      </c>
      <c r="AD42" s="38" t="s">
        <v>13</v>
      </c>
      <c r="AE42" s="38">
        <v>7</v>
      </c>
      <c r="AG42" s="103" t="s">
        <v>39</v>
      </c>
      <c r="AH42" s="71">
        <f t="shared" si="0"/>
        <v>68</v>
      </c>
      <c r="AI42" s="71">
        <v>7</v>
      </c>
      <c r="AJ42" s="71">
        <v>59</v>
      </c>
      <c r="AK42" s="71">
        <v>2</v>
      </c>
      <c r="AL42" s="71" t="s">
        <v>13</v>
      </c>
      <c r="AM42" s="71" t="s">
        <v>13</v>
      </c>
    </row>
    <row r="43" spans="1:39" s="24" customFormat="1" ht="18" customHeight="1" x14ac:dyDescent="0.25">
      <c r="A43" s="34" t="s">
        <v>45</v>
      </c>
      <c r="B43" s="20">
        <f t="shared" si="3"/>
        <v>21</v>
      </c>
      <c r="C43" s="26">
        <v>19</v>
      </c>
      <c r="D43" s="26">
        <v>2</v>
      </c>
      <c r="E43" s="27" t="s">
        <v>13</v>
      </c>
      <c r="F43" s="35" t="s">
        <v>13</v>
      </c>
      <c r="G43" s="20"/>
      <c r="H43" s="23" t="s">
        <v>44</v>
      </c>
      <c r="I43" s="20">
        <f t="shared" ref="I43:I74" si="4">SUM(J43+K43+L43+M43)</f>
        <v>20</v>
      </c>
      <c r="J43" s="20">
        <v>2</v>
      </c>
      <c r="K43" s="20">
        <v>4</v>
      </c>
      <c r="L43" s="20">
        <v>5</v>
      </c>
      <c r="M43" s="20">
        <v>9</v>
      </c>
      <c r="O43" s="23" t="s">
        <v>44</v>
      </c>
      <c r="P43" s="20">
        <v>20</v>
      </c>
      <c r="Q43" s="20">
        <v>2</v>
      </c>
      <c r="R43" s="20">
        <v>5</v>
      </c>
      <c r="S43" s="20">
        <v>5</v>
      </c>
      <c r="T43" s="38">
        <v>8</v>
      </c>
      <c r="X43" s="23" t="s">
        <v>40</v>
      </c>
      <c r="Y43" s="20">
        <v>25</v>
      </c>
      <c r="Z43" s="20">
        <v>24</v>
      </c>
      <c r="AA43" s="20">
        <v>1</v>
      </c>
      <c r="AB43" s="20" t="s">
        <v>13</v>
      </c>
      <c r="AC43" s="20" t="s">
        <v>13</v>
      </c>
      <c r="AD43" s="20" t="s">
        <v>13</v>
      </c>
      <c r="AE43" s="38" t="s">
        <v>13</v>
      </c>
      <c r="AG43" s="103" t="s">
        <v>40</v>
      </c>
      <c r="AH43" s="71">
        <f t="shared" si="0"/>
        <v>25</v>
      </c>
      <c r="AI43" s="71" t="s">
        <v>13</v>
      </c>
      <c r="AJ43" s="71">
        <v>24</v>
      </c>
      <c r="AK43" s="71">
        <v>1</v>
      </c>
      <c r="AL43" s="71" t="s">
        <v>13</v>
      </c>
      <c r="AM43" s="71" t="s">
        <v>13</v>
      </c>
    </row>
    <row r="44" spans="1:39" s="24" customFormat="1" ht="18" customHeight="1" x14ac:dyDescent="0.25">
      <c r="A44" s="34" t="s">
        <v>46</v>
      </c>
      <c r="B44" s="20">
        <f t="shared" si="3"/>
        <v>28</v>
      </c>
      <c r="C44" s="26">
        <v>24</v>
      </c>
      <c r="D44" s="26">
        <v>4</v>
      </c>
      <c r="E44" s="27" t="s">
        <v>13</v>
      </c>
      <c r="F44" s="36" t="s">
        <v>13</v>
      </c>
      <c r="G44" s="35"/>
      <c r="H44" s="34" t="s">
        <v>45</v>
      </c>
      <c r="I44" s="20">
        <f t="shared" si="4"/>
        <v>20</v>
      </c>
      <c r="J44" s="26">
        <v>18</v>
      </c>
      <c r="K44" s="26">
        <v>2</v>
      </c>
      <c r="L44" s="27" t="s">
        <v>13</v>
      </c>
      <c r="M44" s="27" t="s">
        <v>13</v>
      </c>
      <c r="O44" s="34" t="s">
        <v>45</v>
      </c>
      <c r="P44" s="20">
        <v>20</v>
      </c>
      <c r="Q44" s="26">
        <v>18</v>
      </c>
      <c r="R44" s="26">
        <v>2</v>
      </c>
      <c r="S44" s="27" t="s">
        <v>13</v>
      </c>
      <c r="T44" s="38" t="s">
        <v>13</v>
      </c>
      <c r="X44" s="34" t="s">
        <v>41</v>
      </c>
      <c r="Y44" s="20">
        <v>23</v>
      </c>
      <c r="Z44" s="26">
        <v>22</v>
      </c>
      <c r="AA44" s="26">
        <v>1</v>
      </c>
      <c r="AB44" s="26" t="s">
        <v>13</v>
      </c>
      <c r="AC44" s="26" t="s">
        <v>13</v>
      </c>
      <c r="AD44" s="27" t="s">
        <v>13</v>
      </c>
      <c r="AE44" s="38" t="s">
        <v>13</v>
      </c>
      <c r="AG44" s="105" t="s">
        <v>41</v>
      </c>
      <c r="AH44" s="71">
        <f t="shared" si="0"/>
        <v>23</v>
      </c>
      <c r="AI44" s="71" t="s">
        <v>13</v>
      </c>
      <c r="AJ44" s="71">
        <v>22</v>
      </c>
      <c r="AK44" s="71">
        <v>1</v>
      </c>
      <c r="AL44" s="71" t="s">
        <v>13</v>
      </c>
      <c r="AM44" s="71" t="s">
        <v>13</v>
      </c>
    </row>
    <row r="45" spans="1:39" s="24" customFormat="1" ht="18" customHeight="1" x14ac:dyDescent="0.25">
      <c r="A45" s="34" t="s">
        <v>47</v>
      </c>
      <c r="B45" s="20">
        <f t="shared" si="3"/>
        <v>12</v>
      </c>
      <c r="C45" s="27" t="s">
        <v>13</v>
      </c>
      <c r="D45" s="26">
        <v>12</v>
      </c>
      <c r="E45" s="27" t="s">
        <v>13</v>
      </c>
      <c r="F45" s="36" t="s">
        <v>13</v>
      </c>
      <c r="G45" s="36"/>
      <c r="H45" s="34" t="s">
        <v>46</v>
      </c>
      <c r="I45" s="20">
        <f t="shared" si="4"/>
        <v>28</v>
      </c>
      <c r="J45" s="26">
        <v>24</v>
      </c>
      <c r="K45" s="26">
        <v>4</v>
      </c>
      <c r="L45" s="27" t="s">
        <v>13</v>
      </c>
      <c r="M45" s="27" t="s">
        <v>13</v>
      </c>
      <c r="O45" s="34" t="s">
        <v>46</v>
      </c>
      <c r="P45" s="20">
        <v>29</v>
      </c>
      <c r="Q45" s="26">
        <v>25</v>
      </c>
      <c r="R45" s="26">
        <v>4</v>
      </c>
      <c r="S45" s="27" t="s">
        <v>13</v>
      </c>
      <c r="T45" s="38" t="s">
        <v>13</v>
      </c>
      <c r="X45" s="34" t="s">
        <v>42</v>
      </c>
      <c r="Y45" s="20">
        <v>76</v>
      </c>
      <c r="Z45" s="26">
        <v>73</v>
      </c>
      <c r="AA45" s="26">
        <v>1</v>
      </c>
      <c r="AB45" s="26" t="s">
        <v>13</v>
      </c>
      <c r="AC45" s="26" t="s">
        <v>13</v>
      </c>
      <c r="AD45" s="27" t="s">
        <v>13</v>
      </c>
      <c r="AE45" s="38">
        <v>2</v>
      </c>
      <c r="AG45" s="103" t="s">
        <v>42</v>
      </c>
      <c r="AH45" s="71">
        <f t="shared" si="0"/>
        <v>83</v>
      </c>
      <c r="AI45" s="71">
        <v>2</v>
      </c>
      <c r="AJ45" s="71">
        <v>74</v>
      </c>
      <c r="AK45" s="71">
        <v>1</v>
      </c>
      <c r="AL45" s="71">
        <v>6</v>
      </c>
      <c r="AM45" s="71" t="s">
        <v>13</v>
      </c>
    </row>
    <row r="46" spans="1:39" s="24" customFormat="1" ht="18" customHeight="1" x14ac:dyDescent="0.25">
      <c r="A46" s="34" t="s">
        <v>48</v>
      </c>
      <c r="B46" s="20">
        <f t="shared" si="3"/>
        <v>17</v>
      </c>
      <c r="C46" s="26">
        <v>17</v>
      </c>
      <c r="D46" s="26" t="s">
        <v>13</v>
      </c>
      <c r="E46" s="27" t="s">
        <v>13</v>
      </c>
      <c r="F46" s="36" t="s">
        <v>13</v>
      </c>
      <c r="G46" s="36"/>
      <c r="H46" s="34" t="s">
        <v>47</v>
      </c>
      <c r="I46" s="20">
        <f t="shared" si="4"/>
        <v>12</v>
      </c>
      <c r="J46" s="27" t="s">
        <v>13</v>
      </c>
      <c r="K46" s="26">
        <v>12</v>
      </c>
      <c r="L46" s="27" t="s">
        <v>13</v>
      </c>
      <c r="M46" s="27" t="s">
        <v>13</v>
      </c>
      <c r="O46" s="34" t="s">
        <v>47</v>
      </c>
      <c r="P46" s="20">
        <v>12</v>
      </c>
      <c r="Q46" s="27" t="s">
        <v>13</v>
      </c>
      <c r="R46" s="26">
        <v>12</v>
      </c>
      <c r="S46" s="27" t="s">
        <v>13</v>
      </c>
      <c r="T46" s="38" t="s">
        <v>13</v>
      </c>
      <c r="X46" s="34" t="s">
        <v>43</v>
      </c>
      <c r="Y46" s="20">
        <v>43</v>
      </c>
      <c r="Z46" s="27">
        <v>42</v>
      </c>
      <c r="AA46" s="26">
        <v>1</v>
      </c>
      <c r="AB46" s="26" t="s">
        <v>13</v>
      </c>
      <c r="AC46" s="26" t="s">
        <v>13</v>
      </c>
      <c r="AD46" s="27" t="s">
        <v>13</v>
      </c>
      <c r="AE46" s="38" t="s">
        <v>13</v>
      </c>
      <c r="AG46" s="103" t="s">
        <v>43</v>
      </c>
      <c r="AH46" s="71">
        <f t="shared" si="0"/>
        <v>50</v>
      </c>
      <c r="AI46" s="71" t="s">
        <v>13</v>
      </c>
      <c r="AJ46" s="71">
        <v>42</v>
      </c>
      <c r="AK46" s="71">
        <v>1</v>
      </c>
      <c r="AL46" s="71">
        <v>7</v>
      </c>
      <c r="AM46" s="71" t="s">
        <v>13</v>
      </c>
    </row>
    <row r="47" spans="1:39" s="24" customFormat="1" ht="18" customHeight="1" x14ac:dyDescent="0.25">
      <c r="A47" s="34" t="s">
        <v>49</v>
      </c>
      <c r="B47" s="20">
        <f t="shared" si="3"/>
        <v>8</v>
      </c>
      <c r="C47" s="26">
        <v>8</v>
      </c>
      <c r="D47" s="26" t="s">
        <v>13</v>
      </c>
      <c r="E47" s="27" t="s">
        <v>13</v>
      </c>
      <c r="F47" s="36" t="s">
        <v>13</v>
      </c>
      <c r="G47" s="36"/>
      <c r="H47" s="34" t="s">
        <v>48</v>
      </c>
      <c r="I47" s="20">
        <f t="shared" si="4"/>
        <v>11</v>
      </c>
      <c r="J47" s="26">
        <v>11</v>
      </c>
      <c r="K47" s="26" t="s">
        <v>13</v>
      </c>
      <c r="L47" s="27" t="s">
        <v>13</v>
      </c>
      <c r="M47" s="27" t="s">
        <v>13</v>
      </c>
      <c r="O47" s="34" t="s">
        <v>48</v>
      </c>
      <c r="P47" s="20">
        <v>6</v>
      </c>
      <c r="Q47" s="26">
        <v>6</v>
      </c>
      <c r="R47" s="26" t="s">
        <v>13</v>
      </c>
      <c r="S47" s="27" t="s">
        <v>13</v>
      </c>
      <c r="T47" s="38" t="s">
        <v>13</v>
      </c>
      <c r="X47" s="34" t="s">
        <v>103</v>
      </c>
      <c r="Y47" s="20">
        <v>14</v>
      </c>
      <c r="Z47" s="26">
        <v>14</v>
      </c>
      <c r="AA47" s="26"/>
      <c r="AB47" s="26" t="s">
        <v>13</v>
      </c>
      <c r="AC47" s="26" t="s">
        <v>13</v>
      </c>
      <c r="AD47" s="27" t="s">
        <v>13</v>
      </c>
      <c r="AE47" s="38" t="s">
        <v>13</v>
      </c>
      <c r="AG47" s="103" t="s">
        <v>103</v>
      </c>
      <c r="AH47" s="71">
        <f t="shared" si="0"/>
        <v>16</v>
      </c>
      <c r="AI47" s="71" t="s">
        <v>13</v>
      </c>
      <c r="AJ47" s="71">
        <v>14</v>
      </c>
      <c r="AK47" s="71"/>
      <c r="AL47" s="71">
        <v>2</v>
      </c>
      <c r="AM47" s="71" t="s">
        <v>13</v>
      </c>
    </row>
    <row r="48" spans="1:39" s="24" customFormat="1" ht="18" customHeight="1" x14ac:dyDescent="0.25">
      <c r="A48" s="37" t="s">
        <v>50</v>
      </c>
      <c r="B48" s="20">
        <f t="shared" si="3"/>
        <v>9</v>
      </c>
      <c r="C48" s="30" t="s">
        <v>13</v>
      </c>
      <c r="D48" s="30">
        <v>2</v>
      </c>
      <c r="E48" s="30" t="s">
        <v>13</v>
      </c>
      <c r="F48" s="30">
        <v>7</v>
      </c>
      <c r="G48" s="36"/>
      <c r="H48" s="34" t="s">
        <v>49</v>
      </c>
      <c r="I48" s="20">
        <f t="shared" si="4"/>
        <v>10</v>
      </c>
      <c r="J48" s="26">
        <v>10</v>
      </c>
      <c r="K48" s="26" t="s">
        <v>13</v>
      </c>
      <c r="L48" s="27" t="s">
        <v>13</v>
      </c>
      <c r="M48" s="27" t="s">
        <v>13</v>
      </c>
      <c r="O48" s="34" t="s">
        <v>49</v>
      </c>
      <c r="P48" s="20">
        <v>12</v>
      </c>
      <c r="Q48" s="26">
        <v>12</v>
      </c>
      <c r="R48" s="26" t="s">
        <v>13</v>
      </c>
      <c r="S48" s="27" t="s">
        <v>13</v>
      </c>
      <c r="T48" s="38" t="s">
        <v>13</v>
      </c>
      <c r="X48" s="34" t="s">
        <v>44</v>
      </c>
      <c r="Y48" s="20">
        <v>96</v>
      </c>
      <c r="Z48" s="26">
        <v>59</v>
      </c>
      <c r="AA48" s="26">
        <v>24</v>
      </c>
      <c r="AB48" s="26">
        <v>0</v>
      </c>
      <c r="AC48" s="26">
        <v>5</v>
      </c>
      <c r="AD48" s="27">
        <v>0</v>
      </c>
      <c r="AE48" s="38">
        <v>8</v>
      </c>
      <c r="AG48" s="94" t="s">
        <v>44</v>
      </c>
      <c r="AH48" s="91">
        <f t="shared" ref="AH48:AH73" si="5">SUM(AI48:AM48)</f>
        <v>100</v>
      </c>
      <c r="AI48" s="95">
        <f>SUM(AI49:AI53)</f>
        <v>8</v>
      </c>
      <c r="AJ48" s="95">
        <f>SUM(AJ49:AJ53)</f>
        <v>55</v>
      </c>
      <c r="AK48" s="95">
        <f>SUM(AK49:AK53)</f>
        <v>24</v>
      </c>
      <c r="AL48" s="95">
        <f>SUM(AL49:AL53)</f>
        <v>13</v>
      </c>
      <c r="AM48" s="95" t="s">
        <v>13</v>
      </c>
    </row>
    <row r="49" spans="1:39" s="24" customFormat="1" ht="18" customHeight="1" x14ac:dyDescent="0.25">
      <c r="A49" s="34" t="s">
        <v>51</v>
      </c>
      <c r="B49" s="20">
        <f t="shared" si="3"/>
        <v>21</v>
      </c>
      <c r="C49" s="26">
        <v>21</v>
      </c>
      <c r="D49" s="26" t="s">
        <v>13</v>
      </c>
      <c r="E49" s="27" t="s">
        <v>13</v>
      </c>
      <c r="F49" s="36" t="s">
        <v>13</v>
      </c>
      <c r="G49" s="30"/>
      <c r="H49" s="37" t="s">
        <v>50</v>
      </c>
      <c r="I49" s="20">
        <f t="shared" si="4"/>
        <v>9</v>
      </c>
      <c r="J49" s="30" t="s">
        <v>13</v>
      </c>
      <c r="K49" s="30">
        <v>2</v>
      </c>
      <c r="L49" s="30" t="s">
        <v>13</v>
      </c>
      <c r="M49" s="30">
        <v>7</v>
      </c>
      <c r="O49" s="37" t="s">
        <v>50</v>
      </c>
      <c r="P49" s="20">
        <v>10</v>
      </c>
      <c r="Q49" s="30" t="s">
        <v>13</v>
      </c>
      <c r="R49" s="30">
        <v>3</v>
      </c>
      <c r="S49" s="30" t="s">
        <v>13</v>
      </c>
      <c r="T49" s="38">
        <v>7</v>
      </c>
      <c r="X49" s="37" t="s">
        <v>114</v>
      </c>
      <c r="Y49" s="20">
        <v>20</v>
      </c>
      <c r="Z49" s="30">
        <v>2</v>
      </c>
      <c r="AA49" s="30">
        <v>5</v>
      </c>
      <c r="AB49" s="30" t="s">
        <v>13</v>
      </c>
      <c r="AC49" s="30">
        <v>5</v>
      </c>
      <c r="AD49" s="30" t="s">
        <v>13</v>
      </c>
      <c r="AE49" s="38">
        <v>8</v>
      </c>
      <c r="AG49" s="74" t="s">
        <v>114</v>
      </c>
      <c r="AH49" s="71">
        <f t="shared" si="5"/>
        <v>13</v>
      </c>
      <c r="AI49" s="100">
        <v>8</v>
      </c>
      <c r="AJ49" s="100" t="s">
        <v>13</v>
      </c>
      <c r="AK49" s="101">
        <v>5</v>
      </c>
      <c r="AL49" s="100" t="s">
        <v>13</v>
      </c>
      <c r="AM49" s="101" t="s">
        <v>13</v>
      </c>
    </row>
    <row r="50" spans="1:39" s="24" customFormat="1" ht="18" customHeight="1" x14ac:dyDescent="0.25">
      <c r="A50" s="34" t="s">
        <v>52</v>
      </c>
      <c r="B50" s="20">
        <f t="shared" si="3"/>
        <v>17</v>
      </c>
      <c r="C50" s="26">
        <v>10</v>
      </c>
      <c r="D50" s="26">
        <v>7</v>
      </c>
      <c r="E50" s="27" t="s">
        <v>13</v>
      </c>
      <c r="F50" s="36" t="s">
        <v>13</v>
      </c>
      <c r="G50" s="36"/>
      <c r="H50" s="34" t="s">
        <v>51</v>
      </c>
      <c r="I50" s="20">
        <f t="shared" si="4"/>
        <v>21</v>
      </c>
      <c r="J50" s="26">
        <v>21</v>
      </c>
      <c r="K50" s="26" t="s">
        <v>13</v>
      </c>
      <c r="L50" s="27" t="s">
        <v>13</v>
      </c>
      <c r="M50" s="27" t="s">
        <v>13</v>
      </c>
      <c r="O50" s="34" t="s">
        <v>51</v>
      </c>
      <c r="P50" s="20">
        <v>21</v>
      </c>
      <c r="Q50" s="26">
        <v>21</v>
      </c>
      <c r="R50" s="26" t="s">
        <v>13</v>
      </c>
      <c r="S50" s="27" t="s">
        <v>13</v>
      </c>
      <c r="T50" s="38" t="s">
        <v>13</v>
      </c>
      <c r="X50" s="34" t="s">
        <v>45</v>
      </c>
      <c r="Y50" s="20">
        <v>21</v>
      </c>
      <c r="Z50" s="26">
        <v>19</v>
      </c>
      <c r="AA50" s="26">
        <v>2</v>
      </c>
      <c r="AB50" s="26" t="s">
        <v>13</v>
      </c>
      <c r="AC50" s="26" t="s">
        <v>13</v>
      </c>
      <c r="AD50" s="27" t="s">
        <v>13</v>
      </c>
      <c r="AE50" s="38" t="s">
        <v>13</v>
      </c>
      <c r="AG50" s="106" t="s">
        <v>45</v>
      </c>
      <c r="AH50" s="71">
        <f t="shared" si="5"/>
        <v>33</v>
      </c>
      <c r="AI50" s="100" t="s">
        <v>13</v>
      </c>
      <c r="AJ50" s="100">
        <v>19</v>
      </c>
      <c r="AK50" s="101">
        <v>2</v>
      </c>
      <c r="AL50" s="101">
        <v>12</v>
      </c>
      <c r="AM50" s="101" t="s">
        <v>13</v>
      </c>
    </row>
    <row r="51" spans="1:39" s="24" customFormat="1" ht="18" customHeight="1" x14ac:dyDescent="0.25">
      <c r="A51" s="37" t="s">
        <v>53</v>
      </c>
      <c r="B51" s="20">
        <f t="shared" si="3"/>
        <v>7</v>
      </c>
      <c r="C51" s="30">
        <v>1</v>
      </c>
      <c r="D51" s="30" t="s">
        <v>13</v>
      </c>
      <c r="E51" s="30">
        <v>2</v>
      </c>
      <c r="F51" s="30">
        <v>4</v>
      </c>
      <c r="G51" s="36"/>
      <c r="H51" s="34" t="s">
        <v>52</v>
      </c>
      <c r="I51" s="20">
        <f t="shared" si="4"/>
        <v>16</v>
      </c>
      <c r="J51" s="26">
        <v>10</v>
      </c>
      <c r="K51" s="26">
        <v>6</v>
      </c>
      <c r="L51" s="27" t="s">
        <v>13</v>
      </c>
      <c r="M51" s="27" t="s">
        <v>13</v>
      </c>
      <c r="O51" s="34" t="s">
        <v>52</v>
      </c>
      <c r="P51" s="20">
        <v>16</v>
      </c>
      <c r="Q51" s="26">
        <v>9</v>
      </c>
      <c r="R51" s="26">
        <v>7</v>
      </c>
      <c r="S51" s="27" t="s">
        <v>13</v>
      </c>
      <c r="T51" s="38" t="s">
        <v>13</v>
      </c>
      <c r="X51" s="34" t="s">
        <v>46</v>
      </c>
      <c r="Y51" s="20">
        <v>29</v>
      </c>
      <c r="Z51" s="26">
        <v>25</v>
      </c>
      <c r="AA51" s="26">
        <v>4</v>
      </c>
      <c r="AB51" s="26" t="s">
        <v>13</v>
      </c>
      <c r="AC51" s="26" t="s">
        <v>13</v>
      </c>
      <c r="AD51" s="27" t="s">
        <v>13</v>
      </c>
      <c r="AE51" s="38" t="s">
        <v>13</v>
      </c>
      <c r="AG51" s="74" t="s">
        <v>46</v>
      </c>
      <c r="AH51" s="71">
        <f t="shared" si="5"/>
        <v>29</v>
      </c>
      <c r="AI51" s="100" t="s">
        <v>13</v>
      </c>
      <c r="AJ51" s="100">
        <v>24</v>
      </c>
      <c r="AK51" s="101">
        <v>4</v>
      </c>
      <c r="AL51" s="101">
        <v>1</v>
      </c>
      <c r="AM51" s="101" t="s">
        <v>13</v>
      </c>
    </row>
    <row r="52" spans="1:39" s="24" customFormat="1" ht="18" customHeight="1" x14ac:dyDescent="0.25">
      <c r="A52" s="34" t="s">
        <v>54</v>
      </c>
      <c r="B52" s="20" t="s">
        <v>55</v>
      </c>
      <c r="C52" s="29"/>
      <c r="D52" s="29"/>
      <c r="E52" s="29"/>
      <c r="F52" s="38"/>
      <c r="G52" s="30"/>
      <c r="H52" s="37" t="s">
        <v>53</v>
      </c>
      <c r="I52" s="20">
        <f t="shared" si="4"/>
        <v>7</v>
      </c>
      <c r="J52" s="30">
        <v>1</v>
      </c>
      <c r="K52" s="30" t="s">
        <v>13</v>
      </c>
      <c r="L52" s="30">
        <v>2</v>
      </c>
      <c r="M52" s="30">
        <v>4</v>
      </c>
      <c r="O52" s="37" t="s">
        <v>53</v>
      </c>
      <c r="P52" s="20">
        <v>7</v>
      </c>
      <c r="Q52" s="30">
        <v>1</v>
      </c>
      <c r="R52" s="30" t="s">
        <v>13</v>
      </c>
      <c r="S52" s="30">
        <v>2</v>
      </c>
      <c r="T52" s="38">
        <v>4</v>
      </c>
      <c r="X52" s="37" t="s">
        <v>47</v>
      </c>
      <c r="Y52" s="20">
        <v>12</v>
      </c>
      <c r="Z52" s="30" t="s">
        <v>13</v>
      </c>
      <c r="AA52" s="30">
        <v>12</v>
      </c>
      <c r="AB52" s="30" t="s">
        <v>13</v>
      </c>
      <c r="AC52" s="30" t="s">
        <v>13</v>
      </c>
      <c r="AD52" s="30" t="s">
        <v>13</v>
      </c>
      <c r="AE52" s="38" t="s">
        <v>13</v>
      </c>
      <c r="AG52" s="74" t="s">
        <v>47</v>
      </c>
      <c r="AH52" s="71">
        <f t="shared" si="5"/>
        <v>12</v>
      </c>
      <c r="AI52" s="101" t="s">
        <v>13</v>
      </c>
      <c r="AJ52" s="100" t="s">
        <v>13</v>
      </c>
      <c r="AK52" s="101">
        <v>12</v>
      </c>
      <c r="AL52" s="101" t="s">
        <v>13</v>
      </c>
      <c r="AM52" s="101" t="s">
        <v>13</v>
      </c>
    </row>
    <row r="53" spans="1:39" s="24" customFormat="1" ht="18" customHeight="1" x14ac:dyDescent="0.25">
      <c r="A53" s="34" t="s">
        <v>56</v>
      </c>
      <c r="B53" s="20">
        <f t="shared" si="3"/>
        <v>21</v>
      </c>
      <c r="C53" s="29">
        <v>21</v>
      </c>
      <c r="D53" s="27" t="s">
        <v>13</v>
      </c>
      <c r="E53" s="27" t="s">
        <v>13</v>
      </c>
      <c r="F53" s="36" t="s">
        <v>13</v>
      </c>
      <c r="G53" s="38"/>
      <c r="H53" s="34" t="s">
        <v>54</v>
      </c>
      <c r="I53" s="20" t="s">
        <v>55</v>
      </c>
      <c r="J53" s="29"/>
      <c r="K53" s="29"/>
      <c r="L53" s="29"/>
      <c r="M53" s="38"/>
      <c r="O53" s="34" t="s">
        <v>108</v>
      </c>
      <c r="P53" s="20" t="s">
        <v>55</v>
      </c>
      <c r="Q53" s="29"/>
      <c r="R53" s="29"/>
      <c r="S53" s="29"/>
      <c r="T53" s="38"/>
      <c r="X53" s="34" t="s">
        <v>48</v>
      </c>
      <c r="Y53" s="20">
        <v>1</v>
      </c>
      <c r="Z53" s="29">
        <v>1</v>
      </c>
      <c r="AA53" s="29" t="s">
        <v>13</v>
      </c>
      <c r="AB53" s="29" t="s">
        <v>13</v>
      </c>
      <c r="AC53" s="29" t="s">
        <v>13</v>
      </c>
      <c r="AD53" s="29" t="s">
        <v>13</v>
      </c>
      <c r="AE53" s="38" t="s">
        <v>13</v>
      </c>
      <c r="AG53" s="74" t="s">
        <v>49</v>
      </c>
      <c r="AH53" s="71">
        <f t="shared" si="5"/>
        <v>13</v>
      </c>
      <c r="AI53" s="100" t="s">
        <v>13</v>
      </c>
      <c r="AJ53" s="101">
        <v>12</v>
      </c>
      <c r="AK53" s="101">
        <v>1</v>
      </c>
      <c r="AL53" s="101" t="s">
        <v>13</v>
      </c>
      <c r="AM53" s="101" t="s">
        <v>13</v>
      </c>
    </row>
    <row r="54" spans="1:39" s="24" customFormat="1" ht="18" customHeight="1" x14ac:dyDescent="0.25">
      <c r="A54" s="34" t="s">
        <v>57</v>
      </c>
      <c r="B54" s="20">
        <f t="shared" si="3"/>
        <v>21</v>
      </c>
      <c r="C54" s="39">
        <v>21</v>
      </c>
      <c r="D54" s="36" t="s">
        <v>13</v>
      </c>
      <c r="E54" s="36" t="s">
        <v>13</v>
      </c>
      <c r="F54" s="36" t="s">
        <v>13</v>
      </c>
      <c r="G54" s="36"/>
      <c r="H54" s="34" t="s">
        <v>56</v>
      </c>
      <c r="I54" s="20">
        <f t="shared" si="4"/>
        <v>21</v>
      </c>
      <c r="J54" s="29">
        <v>21</v>
      </c>
      <c r="K54" s="27" t="s">
        <v>13</v>
      </c>
      <c r="L54" s="27" t="s">
        <v>13</v>
      </c>
      <c r="M54" s="27" t="s">
        <v>13</v>
      </c>
      <c r="O54" s="34" t="s">
        <v>109</v>
      </c>
      <c r="P54" s="20">
        <v>21</v>
      </c>
      <c r="Q54" s="29">
        <v>21</v>
      </c>
      <c r="R54" s="27" t="s">
        <v>13</v>
      </c>
      <c r="S54" s="27" t="s">
        <v>13</v>
      </c>
      <c r="T54" s="38" t="s">
        <v>13</v>
      </c>
      <c r="X54" s="34" t="s">
        <v>49</v>
      </c>
      <c r="Y54" s="20">
        <v>13</v>
      </c>
      <c r="Z54" s="29">
        <v>12</v>
      </c>
      <c r="AA54" s="27">
        <v>1</v>
      </c>
      <c r="AB54" s="27" t="s">
        <v>13</v>
      </c>
      <c r="AC54" s="27" t="s">
        <v>13</v>
      </c>
      <c r="AD54" s="27" t="s">
        <v>13</v>
      </c>
      <c r="AE54" s="38" t="s">
        <v>13</v>
      </c>
      <c r="AG54" s="107" t="s">
        <v>50</v>
      </c>
      <c r="AH54" s="91">
        <f t="shared" si="5"/>
        <v>46</v>
      </c>
      <c r="AI54" s="95">
        <f>AI55+AI56+AI57</f>
        <v>7</v>
      </c>
      <c r="AJ54" s="95">
        <f>AJ55+AJ56+AJ57</f>
        <v>30</v>
      </c>
      <c r="AK54" s="95">
        <f>AK55+AK56+AK57</f>
        <v>9</v>
      </c>
      <c r="AL54" s="95" t="s">
        <v>13</v>
      </c>
      <c r="AM54" s="95" t="s">
        <v>13</v>
      </c>
    </row>
    <row r="55" spans="1:39" s="24" customFormat="1" ht="18" customHeight="1" x14ac:dyDescent="0.25">
      <c r="A55" s="37" t="s">
        <v>58</v>
      </c>
      <c r="B55" s="20">
        <f t="shared" si="3"/>
        <v>5</v>
      </c>
      <c r="C55" s="30" t="s">
        <v>13</v>
      </c>
      <c r="D55" s="30" t="s">
        <v>13</v>
      </c>
      <c r="E55" s="30" t="s">
        <v>13</v>
      </c>
      <c r="F55" s="30">
        <v>5</v>
      </c>
      <c r="G55" s="36"/>
      <c r="H55" s="34" t="s">
        <v>57</v>
      </c>
      <c r="I55" s="20">
        <f t="shared" si="4"/>
        <v>22</v>
      </c>
      <c r="J55" s="39">
        <v>21</v>
      </c>
      <c r="K55" s="36">
        <v>1</v>
      </c>
      <c r="L55" s="36" t="s">
        <v>13</v>
      </c>
      <c r="M55" s="27" t="s">
        <v>13</v>
      </c>
      <c r="O55" s="34" t="s">
        <v>57</v>
      </c>
      <c r="P55" s="20">
        <v>22</v>
      </c>
      <c r="Q55" s="39">
        <v>21</v>
      </c>
      <c r="R55" s="36">
        <v>1</v>
      </c>
      <c r="S55" s="36" t="s">
        <v>13</v>
      </c>
      <c r="T55" s="38" t="s">
        <v>13</v>
      </c>
      <c r="X55" s="34" t="s">
        <v>50</v>
      </c>
      <c r="Y55" s="20">
        <v>47</v>
      </c>
      <c r="Z55" s="39">
        <v>30</v>
      </c>
      <c r="AA55" s="36">
        <v>10</v>
      </c>
      <c r="AB55" s="36">
        <v>0</v>
      </c>
      <c r="AC55" s="36">
        <v>0</v>
      </c>
      <c r="AD55" s="36">
        <v>0</v>
      </c>
      <c r="AE55" s="38">
        <v>7</v>
      </c>
      <c r="AG55" s="74" t="s">
        <v>114</v>
      </c>
      <c r="AH55" s="71">
        <f t="shared" si="5"/>
        <v>10</v>
      </c>
      <c r="AI55" s="101">
        <v>7</v>
      </c>
      <c r="AJ55" s="100" t="s">
        <v>13</v>
      </c>
      <c r="AK55" s="101">
        <v>3</v>
      </c>
      <c r="AL55" s="101" t="s">
        <v>13</v>
      </c>
      <c r="AM55" s="101" t="s">
        <v>13</v>
      </c>
    </row>
    <row r="56" spans="1:39" s="24" customFormat="1" ht="18" customHeight="1" x14ac:dyDescent="0.25">
      <c r="A56" s="34" t="s">
        <v>59</v>
      </c>
      <c r="B56" s="20">
        <f t="shared" si="3"/>
        <v>18</v>
      </c>
      <c r="C56" s="40">
        <v>13</v>
      </c>
      <c r="D56" s="40">
        <v>5</v>
      </c>
      <c r="E56" s="36" t="s">
        <v>13</v>
      </c>
      <c r="F56" s="36" t="s">
        <v>13</v>
      </c>
      <c r="G56" s="30"/>
      <c r="H56" s="37" t="s">
        <v>58</v>
      </c>
      <c r="I56" s="20">
        <f t="shared" si="4"/>
        <v>5</v>
      </c>
      <c r="J56" s="30" t="s">
        <v>13</v>
      </c>
      <c r="K56" s="30" t="s">
        <v>13</v>
      </c>
      <c r="L56" s="30" t="s">
        <v>13</v>
      </c>
      <c r="M56" s="27">
        <v>5</v>
      </c>
      <c r="O56" s="37" t="s">
        <v>58</v>
      </c>
      <c r="P56" s="20">
        <v>1</v>
      </c>
      <c r="Q56" s="30" t="s">
        <v>13</v>
      </c>
      <c r="R56" s="30" t="s">
        <v>13</v>
      </c>
      <c r="S56" s="30" t="s">
        <v>13</v>
      </c>
      <c r="T56" s="38">
        <v>1</v>
      </c>
      <c r="X56" s="37" t="s">
        <v>114</v>
      </c>
      <c r="Y56" s="20">
        <v>10</v>
      </c>
      <c r="Z56" s="30" t="s">
        <v>13</v>
      </c>
      <c r="AA56" s="30">
        <v>3</v>
      </c>
      <c r="AB56" s="30" t="s">
        <v>13</v>
      </c>
      <c r="AC56" s="30" t="s">
        <v>13</v>
      </c>
      <c r="AD56" s="30" t="s">
        <v>13</v>
      </c>
      <c r="AE56" s="38">
        <v>7</v>
      </c>
      <c r="AG56" s="74" t="s">
        <v>51</v>
      </c>
      <c r="AH56" s="71">
        <f t="shared" si="5"/>
        <v>21</v>
      </c>
      <c r="AI56" s="100" t="s">
        <v>13</v>
      </c>
      <c r="AJ56" s="101">
        <v>21</v>
      </c>
      <c r="AK56" s="101" t="s">
        <v>13</v>
      </c>
      <c r="AL56" s="101" t="s">
        <v>13</v>
      </c>
      <c r="AM56" s="101" t="s">
        <v>13</v>
      </c>
    </row>
    <row r="57" spans="1:39" s="24" customFormat="1" ht="18" customHeight="1" x14ac:dyDescent="0.25">
      <c r="A57" s="37" t="s">
        <v>60</v>
      </c>
      <c r="B57" s="20">
        <f t="shared" si="3"/>
        <v>81</v>
      </c>
      <c r="C57" s="30">
        <v>8</v>
      </c>
      <c r="D57" s="30">
        <v>2</v>
      </c>
      <c r="E57" s="30" t="s">
        <v>13</v>
      </c>
      <c r="F57" s="30">
        <v>71</v>
      </c>
      <c r="G57" s="36"/>
      <c r="H57" s="34" t="s">
        <v>59</v>
      </c>
      <c r="I57" s="20">
        <f t="shared" si="4"/>
        <v>18</v>
      </c>
      <c r="J57" s="40">
        <v>13</v>
      </c>
      <c r="K57" s="40">
        <v>5</v>
      </c>
      <c r="L57" s="36" t="s">
        <v>13</v>
      </c>
      <c r="M57" s="27" t="s">
        <v>13</v>
      </c>
      <c r="O57" s="34" t="s">
        <v>59</v>
      </c>
      <c r="P57" s="20">
        <v>25</v>
      </c>
      <c r="Q57" s="40">
        <v>13</v>
      </c>
      <c r="R57" s="40">
        <v>12</v>
      </c>
      <c r="S57" s="36" t="s">
        <v>13</v>
      </c>
      <c r="T57" s="38" t="s">
        <v>13</v>
      </c>
      <c r="X57" s="34" t="s">
        <v>51</v>
      </c>
      <c r="Y57" s="20">
        <v>21</v>
      </c>
      <c r="Z57" s="40">
        <v>21</v>
      </c>
      <c r="AA57" s="40" t="s">
        <v>13</v>
      </c>
      <c r="AB57" s="40" t="s">
        <v>13</v>
      </c>
      <c r="AC57" s="40" t="s">
        <v>13</v>
      </c>
      <c r="AD57" s="36" t="s">
        <v>13</v>
      </c>
      <c r="AE57" s="38" t="s">
        <v>13</v>
      </c>
      <c r="AG57" s="106" t="s">
        <v>52</v>
      </c>
      <c r="AH57" s="71">
        <f t="shared" si="5"/>
        <v>15</v>
      </c>
      <c r="AI57" s="100" t="s">
        <v>13</v>
      </c>
      <c r="AJ57" s="100">
        <v>9</v>
      </c>
      <c r="AK57" s="101">
        <v>6</v>
      </c>
      <c r="AL57" s="101" t="s">
        <v>13</v>
      </c>
      <c r="AM57" s="101" t="s">
        <v>13</v>
      </c>
    </row>
    <row r="58" spans="1:39" s="24" customFormat="1" ht="18" customHeight="1" x14ac:dyDescent="0.25">
      <c r="A58" s="34" t="s">
        <v>61</v>
      </c>
      <c r="B58" s="20">
        <f t="shared" si="3"/>
        <v>1</v>
      </c>
      <c r="C58" s="36" t="s">
        <v>13</v>
      </c>
      <c r="D58" s="41" t="s">
        <v>13</v>
      </c>
      <c r="E58" s="36" t="s">
        <v>13</v>
      </c>
      <c r="F58" s="41">
        <v>1</v>
      </c>
      <c r="G58" s="30"/>
      <c r="H58" s="37" t="s">
        <v>60</v>
      </c>
      <c r="I58" s="20">
        <f t="shared" si="4"/>
        <v>81</v>
      </c>
      <c r="J58" s="30">
        <v>6</v>
      </c>
      <c r="K58" s="30">
        <v>2</v>
      </c>
      <c r="L58" s="30" t="s">
        <v>13</v>
      </c>
      <c r="M58" s="27">
        <v>73</v>
      </c>
      <c r="O58" s="37" t="s">
        <v>60</v>
      </c>
      <c r="P58" s="20">
        <v>76</v>
      </c>
      <c r="Q58" s="30">
        <v>6</v>
      </c>
      <c r="R58" s="30">
        <v>2</v>
      </c>
      <c r="S58" s="30" t="s">
        <v>13</v>
      </c>
      <c r="T58" s="38">
        <v>68</v>
      </c>
      <c r="X58" s="37" t="s">
        <v>52</v>
      </c>
      <c r="Y58" s="20">
        <v>16</v>
      </c>
      <c r="Z58" s="30">
        <v>9</v>
      </c>
      <c r="AA58" s="30">
        <v>7</v>
      </c>
      <c r="AB58" s="30" t="s">
        <v>13</v>
      </c>
      <c r="AC58" s="30" t="s">
        <v>13</v>
      </c>
      <c r="AD58" s="30" t="s">
        <v>13</v>
      </c>
      <c r="AE58" s="38" t="s">
        <v>13</v>
      </c>
      <c r="AG58" s="107" t="s">
        <v>53</v>
      </c>
      <c r="AH58" s="91">
        <f t="shared" si="5"/>
        <v>50</v>
      </c>
      <c r="AI58" s="95">
        <f>AI59+AI60+AI61</f>
        <v>4</v>
      </c>
      <c r="AJ58" s="95">
        <f>AJ59+AJ60+AJ61</f>
        <v>45</v>
      </c>
      <c r="AK58" s="95">
        <f>AK59+AK60+AK61</f>
        <v>1</v>
      </c>
      <c r="AL58" s="95" t="s">
        <v>13</v>
      </c>
      <c r="AM58" s="95" t="s">
        <v>13</v>
      </c>
    </row>
    <row r="59" spans="1:39" s="24" customFormat="1" ht="18" customHeight="1" x14ac:dyDescent="0.25">
      <c r="A59" s="37" t="s">
        <v>62</v>
      </c>
      <c r="B59" s="20">
        <f t="shared" si="3"/>
        <v>5</v>
      </c>
      <c r="C59" s="30" t="s">
        <v>13</v>
      </c>
      <c r="D59" s="30" t="s">
        <v>13</v>
      </c>
      <c r="E59" s="30" t="s">
        <v>13</v>
      </c>
      <c r="F59" s="30">
        <v>5</v>
      </c>
      <c r="G59" s="41"/>
      <c r="H59" s="34" t="s">
        <v>61</v>
      </c>
      <c r="I59" s="20">
        <f t="shared" si="4"/>
        <v>1</v>
      </c>
      <c r="J59" s="36" t="s">
        <v>13</v>
      </c>
      <c r="K59" s="41" t="s">
        <v>13</v>
      </c>
      <c r="L59" s="36" t="s">
        <v>13</v>
      </c>
      <c r="M59" s="27">
        <v>1</v>
      </c>
      <c r="O59" s="34" t="s">
        <v>61</v>
      </c>
      <c r="P59" s="20">
        <v>8</v>
      </c>
      <c r="Q59" s="36" t="s">
        <v>13</v>
      </c>
      <c r="R59" s="41" t="s">
        <v>13</v>
      </c>
      <c r="S59" s="36" t="s">
        <v>13</v>
      </c>
      <c r="T59" s="38">
        <v>8</v>
      </c>
      <c r="X59" s="34" t="s">
        <v>53</v>
      </c>
      <c r="Y59" s="20">
        <v>52</v>
      </c>
      <c r="Z59" s="36">
        <v>45</v>
      </c>
      <c r="AA59" s="41">
        <v>1</v>
      </c>
      <c r="AB59" s="41">
        <v>0</v>
      </c>
      <c r="AC59" s="41">
        <v>2</v>
      </c>
      <c r="AD59" s="36">
        <v>0</v>
      </c>
      <c r="AE59" s="38">
        <v>4</v>
      </c>
      <c r="AG59" s="108" t="s">
        <v>114</v>
      </c>
      <c r="AH59" s="71">
        <f t="shared" si="5"/>
        <v>5</v>
      </c>
      <c r="AI59" s="71">
        <v>4</v>
      </c>
      <c r="AJ59" s="71">
        <v>1</v>
      </c>
      <c r="AK59" s="71" t="s">
        <v>13</v>
      </c>
      <c r="AL59" s="71" t="s">
        <v>13</v>
      </c>
      <c r="AM59" s="71" t="s">
        <v>13</v>
      </c>
    </row>
    <row r="60" spans="1:39" s="24" customFormat="1" ht="28.8" customHeight="1" x14ac:dyDescent="0.25">
      <c r="A60" s="34" t="s">
        <v>63</v>
      </c>
      <c r="B60" s="20">
        <f t="shared" si="3"/>
        <v>7</v>
      </c>
      <c r="C60" s="36">
        <v>7</v>
      </c>
      <c r="D60" s="36" t="s">
        <v>13</v>
      </c>
      <c r="E60" s="36" t="s">
        <v>13</v>
      </c>
      <c r="F60" s="36" t="s">
        <v>13</v>
      </c>
      <c r="G60" s="30"/>
      <c r="H60" s="37" t="s">
        <v>62</v>
      </c>
      <c r="I60" s="20">
        <f t="shared" si="4"/>
        <v>5</v>
      </c>
      <c r="J60" s="30" t="s">
        <v>13</v>
      </c>
      <c r="K60" s="30" t="s">
        <v>13</v>
      </c>
      <c r="L60" s="30" t="s">
        <v>13</v>
      </c>
      <c r="M60" s="27">
        <v>5</v>
      </c>
      <c r="O60" s="37" t="s">
        <v>62</v>
      </c>
      <c r="P60" s="20">
        <v>4</v>
      </c>
      <c r="Q60" s="30" t="s">
        <v>13</v>
      </c>
      <c r="R60" s="30" t="s">
        <v>13</v>
      </c>
      <c r="S60" s="30" t="s">
        <v>13</v>
      </c>
      <c r="T60" s="38">
        <v>4</v>
      </c>
      <c r="X60" s="37" t="s">
        <v>114</v>
      </c>
      <c r="Y60" s="20">
        <v>7</v>
      </c>
      <c r="Z60" s="30">
        <v>1</v>
      </c>
      <c r="AA60" s="30" t="s">
        <v>13</v>
      </c>
      <c r="AB60" s="30" t="s">
        <v>13</v>
      </c>
      <c r="AC60" s="30">
        <v>2</v>
      </c>
      <c r="AD60" s="30" t="s">
        <v>13</v>
      </c>
      <c r="AE60" s="38">
        <v>4</v>
      </c>
      <c r="AG60" s="108" t="s">
        <v>117</v>
      </c>
      <c r="AH60" s="71">
        <f t="shared" si="5"/>
        <v>23</v>
      </c>
      <c r="AI60" s="71" t="s">
        <v>13</v>
      </c>
      <c r="AJ60" s="71">
        <v>23</v>
      </c>
      <c r="AK60" s="71" t="s">
        <v>13</v>
      </c>
      <c r="AL60" s="71" t="s">
        <v>13</v>
      </c>
      <c r="AM60" s="71" t="s">
        <v>13</v>
      </c>
    </row>
    <row r="61" spans="1:39" s="24" customFormat="1" ht="18" customHeight="1" x14ac:dyDescent="0.25">
      <c r="A61" s="37" t="s">
        <v>64</v>
      </c>
      <c r="B61" s="20">
        <f t="shared" si="3"/>
        <v>44</v>
      </c>
      <c r="C61" s="42">
        <v>5</v>
      </c>
      <c r="D61" s="42">
        <v>1</v>
      </c>
      <c r="E61" s="42" t="s">
        <v>13</v>
      </c>
      <c r="F61" s="43">
        <v>38</v>
      </c>
      <c r="G61" s="36"/>
      <c r="H61" s="34" t="s">
        <v>63</v>
      </c>
      <c r="I61" s="20">
        <f t="shared" si="4"/>
        <v>7</v>
      </c>
      <c r="J61" s="36">
        <v>7</v>
      </c>
      <c r="K61" s="36" t="s">
        <v>13</v>
      </c>
      <c r="L61" s="36" t="s">
        <v>13</v>
      </c>
      <c r="M61" s="27" t="s">
        <v>13</v>
      </c>
      <c r="O61" s="34" t="s">
        <v>63</v>
      </c>
      <c r="P61" s="20">
        <v>7</v>
      </c>
      <c r="Q61" s="36">
        <v>7</v>
      </c>
      <c r="R61" s="36" t="s">
        <v>13</v>
      </c>
      <c r="S61" s="36" t="s">
        <v>13</v>
      </c>
      <c r="T61" s="38" t="s">
        <v>13</v>
      </c>
      <c r="X61" s="34" t="s">
        <v>117</v>
      </c>
      <c r="Y61" s="20">
        <v>23</v>
      </c>
      <c r="Z61" s="36">
        <v>23</v>
      </c>
      <c r="AA61" s="36" t="s">
        <v>13</v>
      </c>
      <c r="AB61" s="36" t="s">
        <v>13</v>
      </c>
      <c r="AC61" s="36" t="s">
        <v>13</v>
      </c>
      <c r="AD61" s="36" t="s">
        <v>13</v>
      </c>
      <c r="AE61" s="38" t="s">
        <v>13</v>
      </c>
      <c r="AG61" s="106" t="s">
        <v>57</v>
      </c>
      <c r="AH61" s="71">
        <f t="shared" si="5"/>
        <v>22</v>
      </c>
      <c r="AI61" s="71" t="s">
        <v>13</v>
      </c>
      <c r="AJ61" s="71">
        <v>21</v>
      </c>
      <c r="AK61" s="71">
        <v>1</v>
      </c>
      <c r="AL61" s="71" t="s">
        <v>13</v>
      </c>
      <c r="AM61" s="71" t="s">
        <v>13</v>
      </c>
    </row>
    <row r="62" spans="1:39" s="24" customFormat="1" ht="18" customHeight="1" x14ac:dyDescent="0.25">
      <c r="A62" s="37" t="s">
        <v>65</v>
      </c>
      <c r="B62" s="20">
        <f t="shared" si="3"/>
        <v>51</v>
      </c>
      <c r="C62" s="42">
        <v>20</v>
      </c>
      <c r="D62" s="42">
        <v>6</v>
      </c>
      <c r="E62" s="42" t="s">
        <v>13</v>
      </c>
      <c r="F62" s="42">
        <v>25</v>
      </c>
      <c r="G62" s="43"/>
      <c r="H62" s="37" t="s">
        <v>64</v>
      </c>
      <c r="I62" s="20">
        <f t="shared" si="4"/>
        <v>44</v>
      </c>
      <c r="J62" s="42">
        <v>5</v>
      </c>
      <c r="K62" s="42">
        <v>1</v>
      </c>
      <c r="L62" s="42" t="s">
        <v>13</v>
      </c>
      <c r="M62" s="27">
        <v>38</v>
      </c>
      <c r="O62" s="37" t="s">
        <v>64</v>
      </c>
      <c r="P62" s="20">
        <v>46</v>
      </c>
      <c r="Q62" s="42">
        <v>5</v>
      </c>
      <c r="R62" s="42">
        <v>3</v>
      </c>
      <c r="S62" s="42" t="s">
        <v>13</v>
      </c>
      <c r="T62" s="38">
        <v>38</v>
      </c>
      <c r="X62" s="37" t="s">
        <v>57</v>
      </c>
      <c r="Y62" s="20">
        <v>22</v>
      </c>
      <c r="Z62" s="42">
        <v>21</v>
      </c>
      <c r="AA62" s="42">
        <v>1</v>
      </c>
      <c r="AB62" s="42" t="s">
        <v>13</v>
      </c>
      <c r="AC62" s="42" t="s">
        <v>13</v>
      </c>
      <c r="AD62" s="42" t="s">
        <v>13</v>
      </c>
      <c r="AE62" s="38" t="s">
        <v>13</v>
      </c>
      <c r="AG62" s="107" t="s">
        <v>58</v>
      </c>
      <c r="AH62" s="91">
        <f t="shared" si="5"/>
        <v>26</v>
      </c>
      <c r="AI62" s="109">
        <f>AI63+AI64</f>
        <v>1</v>
      </c>
      <c r="AJ62" s="109">
        <f>AJ63+AJ64</f>
        <v>12</v>
      </c>
      <c r="AK62" s="109">
        <f>AK63+AK64</f>
        <v>13</v>
      </c>
      <c r="AL62" s="109" t="s">
        <v>13</v>
      </c>
      <c r="AM62" s="109" t="s">
        <v>13</v>
      </c>
    </row>
    <row r="63" spans="1:39" s="24" customFormat="1" ht="18" customHeight="1" x14ac:dyDescent="0.25">
      <c r="A63" s="37" t="s">
        <v>66</v>
      </c>
      <c r="B63" s="20">
        <f t="shared" si="3"/>
        <v>57</v>
      </c>
      <c r="C63" s="30">
        <v>1</v>
      </c>
      <c r="D63" s="30">
        <v>6</v>
      </c>
      <c r="E63" s="30" t="s">
        <v>13</v>
      </c>
      <c r="F63" s="30">
        <v>50</v>
      </c>
      <c r="G63" s="42"/>
      <c r="H63" s="37" t="s">
        <v>65</v>
      </c>
      <c r="I63" s="20">
        <f t="shared" si="4"/>
        <v>51</v>
      </c>
      <c r="J63" s="42">
        <v>18</v>
      </c>
      <c r="K63" s="42">
        <v>6</v>
      </c>
      <c r="L63" s="42" t="s">
        <v>13</v>
      </c>
      <c r="M63" s="27">
        <v>27</v>
      </c>
      <c r="O63" s="37" t="s">
        <v>65</v>
      </c>
      <c r="P63" s="20">
        <v>51</v>
      </c>
      <c r="Q63" s="42">
        <v>18</v>
      </c>
      <c r="R63" s="42">
        <v>6</v>
      </c>
      <c r="S63" s="42" t="s">
        <v>13</v>
      </c>
      <c r="T63" s="38">
        <v>27</v>
      </c>
      <c r="X63" s="37" t="s">
        <v>58</v>
      </c>
      <c r="Y63" s="20">
        <v>27</v>
      </c>
      <c r="Z63" s="42">
        <v>13</v>
      </c>
      <c r="AA63" s="42">
        <v>13</v>
      </c>
      <c r="AB63" s="42">
        <v>0</v>
      </c>
      <c r="AC63" s="42">
        <v>0</v>
      </c>
      <c r="AD63" s="42">
        <v>0</v>
      </c>
      <c r="AE63" s="38">
        <v>1</v>
      </c>
      <c r="AG63" s="110" t="s">
        <v>114</v>
      </c>
      <c r="AH63" s="71">
        <f t="shared" si="5"/>
        <v>1</v>
      </c>
      <c r="AI63" s="71">
        <v>1</v>
      </c>
      <c r="AJ63" s="71" t="s">
        <v>13</v>
      </c>
      <c r="AK63" s="71" t="s">
        <v>13</v>
      </c>
      <c r="AL63" s="71" t="s">
        <v>13</v>
      </c>
      <c r="AM63" s="71" t="s">
        <v>13</v>
      </c>
    </row>
    <row r="64" spans="1:39" s="24" customFormat="1" ht="18" customHeight="1" x14ac:dyDescent="0.25">
      <c r="A64" s="34" t="s">
        <v>67</v>
      </c>
      <c r="B64" s="20">
        <f t="shared" si="3"/>
        <v>6</v>
      </c>
      <c r="C64" s="36">
        <v>6</v>
      </c>
      <c r="D64" s="36" t="s">
        <v>13</v>
      </c>
      <c r="E64" s="36" t="s">
        <v>13</v>
      </c>
      <c r="F64" s="36" t="s">
        <v>13</v>
      </c>
      <c r="G64" s="30"/>
      <c r="H64" s="37" t="s">
        <v>66</v>
      </c>
      <c r="I64" s="20">
        <f t="shared" si="4"/>
        <v>57</v>
      </c>
      <c r="J64" s="30">
        <v>1</v>
      </c>
      <c r="K64" s="30">
        <v>6</v>
      </c>
      <c r="L64" s="30" t="s">
        <v>13</v>
      </c>
      <c r="M64" s="27">
        <v>50</v>
      </c>
      <c r="O64" s="37" t="s">
        <v>66</v>
      </c>
      <c r="P64" s="20">
        <v>57</v>
      </c>
      <c r="Q64" s="30">
        <v>1</v>
      </c>
      <c r="R64" s="30">
        <v>6</v>
      </c>
      <c r="S64" s="30" t="s">
        <v>13</v>
      </c>
      <c r="T64" s="38">
        <v>50</v>
      </c>
      <c r="X64" s="37" t="s">
        <v>114</v>
      </c>
      <c r="Y64" s="20">
        <v>1</v>
      </c>
      <c r="Z64" s="30" t="s">
        <v>13</v>
      </c>
      <c r="AA64" s="30" t="s">
        <v>13</v>
      </c>
      <c r="AB64" s="30" t="s">
        <v>13</v>
      </c>
      <c r="AC64" s="30" t="s">
        <v>13</v>
      </c>
      <c r="AD64" s="30" t="s">
        <v>13</v>
      </c>
      <c r="AE64" s="38">
        <v>1</v>
      </c>
      <c r="AG64" s="74" t="s">
        <v>59</v>
      </c>
      <c r="AH64" s="71">
        <f t="shared" si="5"/>
        <v>25</v>
      </c>
      <c r="AI64" s="71" t="s">
        <v>13</v>
      </c>
      <c r="AJ64" s="71">
        <v>12</v>
      </c>
      <c r="AK64" s="71">
        <v>13</v>
      </c>
      <c r="AL64" s="71" t="s">
        <v>13</v>
      </c>
      <c r="AM64" s="71" t="s">
        <v>13</v>
      </c>
    </row>
    <row r="65" spans="1:39" s="24" customFormat="1" ht="18" customHeight="1" x14ac:dyDescent="0.25">
      <c r="A65" s="37" t="s">
        <v>68</v>
      </c>
      <c r="B65" s="20">
        <f t="shared" si="3"/>
        <v>13</v>
      </c>
      <c r="C65" s="42">
        <v>3</v>
      </c>
      <c r="D65" s="42">
        <v>1</v>
      </c>
      <c r="E65" s="42">
        <v>1</v>
      </c>
      <c r="F65" s="42">
        <v>8</v>
      </c>
      <c r="G65" s="36"/>
      <c r="H65" s="34" t="s">
        <v>67</v>
      </c>
      <c r="I65" s="20">
        <f t="shared" si="4"/>
        <v>6</v>
      </c>
      <c r="J65" s="36">
        <v>6</v>
      </c>
      <c r="K65" s="36" t="s">
        <v>13</v>
      </c>
      <c r="L65" s="36" t="s">
        <v>13</v>
      </c>
      <c r="M65" s="27" t="s">
        <v>13</v>
      </c>
      <c r="O65" s="34" t="s">
        <v>67</v>
      </c>
      <c r="P65" s="20">
        <v>6</v>
      </c>
      <c r="Q65" s="36">
        <v>6</v>
      </c>
      <c r="R65" s="36" t="s">
        <v>13</v>
      </c>
      <c r="S65" s="36" t="s">
        <v>13</v>
      </c>
      <c r="T65" s="38" t="s">
        <v>13</v>
      </c>
      <c r="X65" s="34" t="s">
        <v>59</v>
      </c>
      <c r="Y65" s="20">
        <v>26</v>
      </c>
      <c r="Z65" s="36">
        <v>13</v>
      </c>
      <c r="AA65" s="36">
        <v>13</v>
      </c>
      <c r="AB65" s="36" t="s">
        <v>13</v>
      </c>
      <c r="AC65" s="36" t="s">
        <v>13</v>
      </c>
      <c r="AD65" s="36" t="s">
        <v>13</v>
      </c>
      <c r="AE65" s="38" t="s">
        <v>13</v>
      </c>
      <c r="AG65" s="107" t="s">
        <v>60</v>
      </c>
      <c r="AH65" s="91">
        <f t="shared" si="5"/>
        <v>86</v>
      </c>
      <c r="AI65" s="109">
        <f>SUM(AI66:AI69)</f>
        <v>78</v>
      </c>
      <c r="AJ65" s="109">
        <f>SUM(AJ66:AJ69)</f>
        <v>6</v>
      </c>
      <c r="AK65" s="109">
        <f>SUM(AK66:AK69)</f>
        <v>2</v>
      </c>
      <c r="AL65" s="109" t="s">
        <v>13</v>
      </c>
      <c r="AM65" s="109" t="s">
        <v>13</v>
      </c>
    </row>
    <row r="66" spans="1:39" s="24" customFormat="1" ht="18" customHeight="1" x14ac:dyDescent="0.25">
      <c r="A66" s="37" t="s">
        <v>69</v>
      </c>
      <c r="B66" s="20">
        <f t="shared" si="3"/>
        <v>27</v>
      </c>
      <c r="C66" s="30" t="s">
        <v>13</v>
      </c>
      <c r="D66" s="30">
        <v>5</v>
      </c>
      <c r="E66" s="30">
        <v>19</v>
      </c>
      <c r="F66" s="30">
        <v>3</v>
      </c>
      <c r="G66" s="42"/>
      <c r="H66" s="37" t="s">
        <v>68</v>
      </c>
      <c r="I66" s="20">
        <f t="shared" si="4"/>
        <v>13</v>
      </c>
      <c r="J66" s="42">
        <v>3</v>
      </c>
      <c r="K66" s="42">
        <v>1</v>
      </c>
      <c r="L66" s="42">
        <v>1</v>
      </c>
      <c r="M66" s="42">
        <v>8</v>
      </c>
      <c r="O66" s="37" t="s">
        <v>68</v>
      </c>
      <c r="P66" s="20">
        <v>13</v>
      </c>
      <c r="Q66" s="42">
        <v>3</v>
      </c>
      <c r="R66" s="42">
        <v>1</v>
      </c>
      <c r="S66" s="42">
        <v>1</v>
      </c>
      <c r="T66" s="38">
        <v>8</v>
      </c>
      <c r="X66" s="37" t="s">
        <v>60</v>
      </c>
      <c r="Y66" s="20">
        <v>86</v>
      </c>
      <c r="Z66" s="42">
        <v>6</v>
      </c>
      <c r="AA66" s="42">
        <v>2</v>
      </c>
      <c r="AB66" s="42">
        <v>0</v>
      </c>
      <c r="AC66" s="42">
        <v>0</v>
      </c>
      <c r="AD66" s="42">
        <v>0</v>
      </c>
      <c r="AE66" s="38">
        <v>78</v>
      </c>
      <c r="AG66" s="106" t="s">
        <v>132</v>
      </c>
      <c r="AH66" s="71">
        <f t="shared" si="5"/>
        <v>64</v>
      </c>
      <c r="AI66" s="111">
        <v>62</v>
      </c>
      <c r="AJ66" s="101" t="s">
        <v>13</v>
      </c>
      <c r="AK66" s="100">
        <v>2</v>
      </c>
      <c r="AL66" s="101" t="s">
        <v>13</v>
      </c>
      <c r="AM66" s="101" t="s">
        <v>13</v>
      </c>
    </row>
    <row r="67" spans="1:39" s="24" customFormat="1" ht="18" customHeight="1" x14ac:dyDescent="0.25">
      <c r="A67" s="34" t="s">
        <v>70</v>
      </c>
      <c r="B67" s="20">
        <f t="shared" si="3"/>
        <v>7</v>
      </c>
      <c r="C67" s="36" t="s">
        <v>13</v>
      </c>
      <c r="D67" s="41">
        <v>7</v>
      </c>
      <c r="E67" s="36" t="s">
        <v>13</v>
      </c>
      <c r="F67" s="36" t="s">
        <v>13</v>
      </c>
      <c r="G67" s="30"/>
      <c r="H67" s="37" t="s">
        <v>69</v>
      </c>
      <c r="I67" s="20">
        <f t="shared" si="4"/>
        <v>25</v>
      </c>
      <c r="J67" s="30" t="s">
        <v>13</v>
      </c>
      <c r="K67" s="30">
        <v>5</v>
      </c>
      <c r="L67" s="30">
        <v>18</v>
      </c>
      <c r="M67" s="30">
        <v>2</v>
      </c>
      <c r="O67" s="37" t="s">
        <v>69</v>
      </c>
      <c r="P67" s="20">
        <v>25</v>
      </c>
      <c r="Q67" s="30" t="s">
        <v>13</v>
      </c>
      <c r="R67" s="30">
        <v>5</v>
      </c>
      <c r="S67" s="30">
        <v>18</v>
      </c>
      <c r="T67" s="38">
        <v>2</v>
      </c>
      <c r="X67" s="37" t="s">
        <v>114</v>
      </c>
      <c r="Y67" s="20">
        <v>78</v>
      </c>
      <c r="Z67" s="30">
        <v>6</v>
      </c>
      <c r="AA67" s="30">
        <v>2</v>
      </c>
      <c r="AB67" s="30" t="s">
        <v>13</v>
      </c>
      <c r="AC67" s="30" t="s">
        <v>13</v>
      </c>
      <c r="AD67" s="30" t="s">
        <v>13</v>
      </c>
      <c r="AE67" s="38">
        <v>70</v>
      </c>
      <c r="AG67" s="24" t="s">
        <v>133</v>
      </c>
      <c r="AH67" s="71">
        <f t="shared" si="5"/>
        <v>8</v>
      </c>
      <c r="AI67" s="111">
        <v>8</v>
      </c>
      <c r="AJ67" s="101" t="s">
        <v>13</v>
      </c>
      <c r="AK67" s="101" t="s">
        <v>13</v>
      </c>
      <c r="AL67" s="101" t="s">
        <v>13</v>
      </c>
      <c r="AM67" s="101" t="s">
        <v>13</v>
      </c>
    </row>
    <row r="68" spans="1:39" s="24" customFormat="1" ht="18" customHeight="1" x14ac:dyDescent="0.25">
      <c r="A68" s="34" t="s">
        <v>71</v>
      </c>
      <c r="B68" s="20">
        <f t="shared" si="3"/>
        <v>2</v>
      </c>
      <c r="C68" s="36" t="s">
        <v>13</v>
      </c>
      <c r="D68" s="41">
        <v>2</v>
      </c>
      <c r="E68" s="36" t="s">
        <v>13</v>
      </c>
      <c r="F68" s="36" t="s">
        <v>13</v>
      </c>
      <c r="G68" s="36"/>
      <c r="H68" s="34" t="s">
        <v>70</v>
      </c>
      <c r="I68" s="20">
        <f t="shared" si="4"/>
        <v>7</v>
      </c>
      <c r="J68" s="36" t="s">
        <v>13</v>
      </c>
      <c r="K68" s="41">
        <v>7</v>
      </c>
      <c r="L68" s="36" t="s">
        <v>13</v>
      </c>
      <c r="M68" s="27" t="s">
        <v>13</v>
      </c>
      <c r="O68" s="34" t="s">
        <v>70</v>
      </c>
      <c r="P68" s="20">
        <v>7</v>
      </c>
      <c r="Q68" s="36" t="s">
        <v>13</v>
      </c>
      <c r="R68" s="41">
        <v>7</v>
      </c>
      <c r="S68" s="36" t="s">
        <v>13</v>
      </c>
      <c r="T68" s="38" t="s">
        <v>13</v>
      </c>
      <c r="X68" s="34" t="s">
        <v>61</v>
      </c>
      <c r="Y68" s="20">
        <v>8</v>
      </c>
      <c r="Z68" s="36" t="s">
        <v>13</v>
      </c>
      <c r="AA68" s="41" t="s">
        <v>13</v>
      </c>
      <c r="AB68" s="41" t="s">
        <v>13</v>
      </c>
      <c r="AC68" s="41" t="s">
        <v>13</v>
      </c>
      <c r="AD68" s="36" t="s">
        <v>13</v>
      </c>
      <c r="AE68" s="38">
        <v>8</v>
      </c>
      <c r="AG68" s="110" t="s">
        <v>114</v>
      </c>
      <c r="AH68" s="71">
        <f t="shared" si="5"/>
        <v>6</v>
      </c>
      <c r="AI68" s="112" t="s">
        <v>13</v>
      </c>
      <c r="AJ68" s="101">
        <v>6</v>
      </c>
      <c r="AK68" s="101" t="s">
        <v>13</v>
      </c>
      <c r="AL68" s="101" t="s">
        <v>13</v>
      </c>
      <c r="AM68" s="101" t="s">
        <v>13</v>
      </c>
    </row>
    <row r="69" spans="1:39" s="24" customFormat="1" ht="18" customHeight="1" x14ac:dyDescent="0.25">
      <c r="A69" s="34" t="s">
        <v>72</v>
      </c>
      <c r="B69" s="20">
        <f t="shared" si="3"/>
        <v>3</v>
      </c>
      <c r="C69" s="36" t="s">
        <v>13</v>
      </c>
      <c r="D69" s="41">
        <v>3</v>
      </c>
      <c r="E69" s="36" t="s">
        <v>13</v>
      </c>
      <c r="F69" s="36" t="s">
        <v>13</v>
      </c>
      <c r="G69" s="36"/>
      <c r="H69" s="34" t="s">
        <v>71</v>
      </c>
      <c r="I69" s="20">
        <f t="shared" si="4"/>
        <v>2</v>
      </c>
      <c r="J69" s="36" t="s">
        <v>13</v>
      </c>
      <c r="K69" s="41">
        <v>2</v>
      </c>
      <c r="L69" s="36" t="s">
        <v>13</v>
      </c>
      <c r="M69" s="27" t="s">
        <v>13</v>
      </c>
      <c r="O69" s="74" t="s">
        <v>71</v>
      </c>
      <c r="P69" s="71">
        <f>SUM(Q69+R69+S69+T69)</f>
        <v>2</v>
      </c>
      <c r="Q69" s="76" t="s">
        <v>13</v>
      </c>
      <c r="R69" s="75">
        <v>2</v>
      </c>
      <c r="S69" s="73" t="s">
        <v>13</v>
      </c>
      <c r="T69" s="76" t="s">
        <v>13</v>
      </c>
      <c r="X69" s="74" t="s">
        <v>62</v>
      </c>
      <c r="Y69" s="71">
        <v>11</v>
      </c>
      <c r="Z69" s="76">
        <v>7</v>
      </c>
      <c r="AA69" s="75">
        <v>0</v>
      </c>
      <c r="AB69" s="75">
        <v>0</v>
      </c>
      <c r="AC69" s="75">
        <v>0</v>
      </c>
      <c r="AD69" s="73">
        <v>0</v>
      </c>
      <c r="AE69" s="76">
        <v>4</v>
      </c>
      <c r="AG69" s="74" t="s">
        <v>61</v>
      </c>
      <c r="AH69" s="71">
        <f t="shared" si="5"/>
        <v>8</v>
      </c>
      <c r="AI69" s="112">
        <v>8</v>
      </c>
      <c r="AJ69" s="113" t="s">
        <v>13</v>
      </c>
      <c r="AK69" s="113" t="s">
        <v>13</v>
      </c>
      <c r="AL69" s="101" t="s">
        <v>13</v>
      </c>
      <c r="AM69" s="113" t="s">
        <v>13</v>
      </c>
    </row>
    <row r="70" spans="1:39" s="24" customFormat="1" ht="18" customHeight="1" x14ac:dyDescent="0.25">
      <c r="A70" s="34" t="s">
        <v>73</v>
      </c>
      <c r="B70" s="20">
        <f t="shared" si="3"/>
        <v>6</v>
      </c>
      <c r="C70" s="36" t="s">
        <v>13</v>
      </c>
      <c r="D70" s="41">
        <v>6</v>
      </c>
      <c r="E70" s="36" t="s">
        <v>13</v>
      </c>
      <c r="F70" s="36" t="s">
        <v>13</v>
      </c>
      <c r="G70" s="36"/>
      <c r="H70" s="34" t="s">
        <v>72</v>
      </c>
      <c r="I70" s="20">
        <f t="shared" si="4"/>
        <v>3</v>
      </c>
      <c r="J70" s="36" t="s">
        <v>13</v>
      </c>
      <c r="K70" s="41">
        <v>3</v>
      </c>
      <c r="L70" s="36" t="s">
        <v>13</v>
      </c>
      <c r="M70" s="27" t="s">
        <v>13</v>
      </c>
      <c r="O70" s="34" t="s">
        <v>72</v>
      </c>
      <c r="P70" s="20">
        <v>3</v>
      </c>
      <c r="Q70" s="36" t="s">
        <v>13</v>
      </c>
      <c r="R70" s="41">
        <v>3</v>
      </c>
      <c r="S70" s="36" t="s">
        <v>13</v>
      </c>
      <c r="T70" s="38" t="s">
        <v>13</v>
      </c>
      <c r="X70" s="34" t="s">
        <v>114</v>
      </c>
      <c r="Y70" s="20">
        <v>4</v>
      </c>
      <c r="Z70" s="36" t="s">
        <v>13</v>
      </c>
      <c r="AA70" s="41" t="s">
        <v>13</v>
      </c>
      <c r="AB70" s="41" t="s">
        <v>13</v>
      </c>
      <c r="AC70" s="41" t="s">
        <v>13</v>
      </c>
      <c r="AD70" s="36" t="s">
        <v>13</v>
      </c>
      <c r="AE70" s="38">
        <v>4</v>
      </c>
      <c r="AG70" s="107" t="s">
        <v>62</v>
      </c>
      <c r="AH70" s="91">
        <f t="shared" si="5"/>
        <v>11</v>
      </c>
      <c r="AI70" s="109">
        <f>AI71+AI72</f>
        <v>4</v>
      </c>
      <c r="AJ70" s="109">
        <f>AJ71+AJ72</f>
        <v>7</v>
      </c>
      <c r="AK70" s="109" t="s">
        <v>13</v>
      </c>
      <c r="AL70" s="109" t="s">
        <v>13</v>
      </c>
      <c r="AM70" s="109" t="s">
        <v>13</v>
      </c>
    </row>
    <row r="71" spans="1:39" s="24" customFormat="1" ht="18" customHeight="1" x14ac:dyDescent="0.25">
      <c r="A71" s="34" t="s">
        <v>74</v>
      </c>
      <c r="B71" s="20">
        <f t="shared" si="3"/>
        <v>10</v>
      </c>
      <c r="C71" s="41">
        <v>2</v>
      </c>
      <c r="D71" s="41">
        <v>8</v>
      </c>
      <c r="E71" s="36" t="s">
        <v>13</v>
      </c>
      <c r="F71" s="36" t="s">
        <v>13</v>
      </c>
      <c r="G71" s="36"/>
      <c r="H71" s="34" t="s">
        <v>73</v>
      </c>
      <c r="I71" s="20">
        <f t="shared" si="4"/>
        <v>6</v>
      </c>
      <c r="J71" s="36" t="s">
        <v>13</v>
      </c>
      <c r="K71" s="41">
        <v>6</v>
      </c>
      <c r="L71" s="36" t="s">
        <v>13</v>
      </c>
      <c r="M71" s="27" t="s">
        <v>13</v>
      </c>
      <c r="O71" s="34" t="s">
        <v>73</v>
      </c>
      <c r="P71" s="20">
        <v>6</v>
      </c>
      <c r="Q71" s="36" t="s">
        <v>13</v>
      </c>
      <c r="R71" s="41">
        <v>6</v>
      </c>
      <c r="S71" s="36" t="s">
        <v>13</v>
      </c>
      <c r="T71" s="38" t="s">
        <v>13</v>
      </c>
      <c r="X71" s="34" t="s">
        <v>63</v>
      </c>
      <c r="Y71" s="20">
        <v>7</v>
      </c>
      <c r="Z71" s="36">
        <v>7</v>
      </c>
      <c r="AA71" s="41" t="s">
        <v>13</v>
      </c>
      <c r="AB71" s="41" t="s">
        <v>13</v>
      </c>
      <c r="AC71" s="41" t="s">
        <v>13</v>
      </c>
      <c r="AD71" s="36" t="s">
        <v>13</v>
      </c>
      <c r="AE71" s="38" t="s">
        <v>13</v>
      </c>
      <c r="AG71" s="110" t="s">
        <v>114</v>
      </c>
      <c r="AH71" s="71">
        <f t="shared" si="5"/>
        <v>4</v>
      </c>
      <c r="AI71" s="111">
        <v>4</v>
      </c>
      <c r="AJ71" s="101" t="s">
        <v>13</v>
      </c>
      <c r="AK71" s="101" t="s">
        <v>13</v>
      </c>
      <c r="AL71" s="101" t="s">
        <v>13</v>
      </c>
      <c r="AM71" s="101" t="s">
        <v>13</v>
      </c>
    </row>
    <row r="72" spans="1:39" s="24" customFormat="1" ht="18" customHeight="1" x14ac:dyDescent="0.25">
      <c r="A72" s="34" t="s">
        <v>75</v>
      </c>
      <c r="B72" s="20">
        <f t="shared" si="3"/>
        <v>17</v>
      </c>
      <c r="C72" s="41">
        <v>16</v>
      </c>
      <c r="D72" s="41">
        <v>1</v>
      </c>
      <c r="E72" s="36" t="s">
        <v>13</v>
      </c>
      <c r="F72" s="36" t="s">
        <v>13</v>
      </c>
      <c r="G72" s="36"/>
      <c r="H72" s="34" t="s">
        <v>74</v>
      </c>
      <c r="I72" s="20">
        <f t="shared" si="4"/>
        <v>10</v>
      </c>
      <c r="J72" s="41">
        <v>2</v>
      </c>
      <c r="K72" s="41">
        <v>8</v>
      </c>
      <c r="L72" s="36" t="s">
        <v>13</v>
      </c>
      <c r="M72" s="27" t="s">
        <v>13</v>
      </c>
      <c r="O72" s="34" t="s">
        <v>74</v>
      </c>
      <c r="P72" s="20">
        <v>10</v>
      </c>
      <c r="Q72" s="41">
        <v>2</v>
      </c>
      <c r="R72" s="41">
        <v>8</v>
      </c>
      <c r="S72" s="36" t="s">
        <v>13</v>
      </c>
      <c r="T72" s="38" t="s">
        <v>13</v>
      </c>
      <c r="X72" s="34" t="s">
        <v>64</v>
      </c>
      <c r="Y72" s="20">
        <v>46</v>
      </c>
      <c r="Z72" s="41">
        <v>5</v>
      </c>
      <c r="AA72" s="41">
        <v>3</v>
      </c>
      <c r="AB72" s="41" t="s">
        <v>13</v>
      </c>
      <c r="AC72" s="41" t="s">
        <v>13</v>
      </c>
      <c r="AD72" s="36" t="s">
        <v>13</v>
      </c>
      <c r="AE72" s="38">
        <v>38</v>
      </c>
      <c r="AG72" s="74" t="s">
        <v>63</v>
      </c>
      <c r="AH72" s="71">
        <f t="shared" si="5"/>
        <v>7</v>
      </c>
      <c r="AI72" s="112" t="s">
        <v>13</v>
      </c>
      <c r="AJ72" s="114">
        <v>7</v>
      </c>
      <c r="AK72" s="101" t="s">
        <v>13</v>
      </c>
      <c r="AL72" s="101" t="s">
        <v>13</v>
      </c>
      <c r="AM72" s="101" t="s">
        <v>13</v>
      </c>
    </row>
    <row r="73" spans="1:39" s="24" customFormat="1" ht="18" customHeight="1" x14ac:dyDescent="0.25">
      <c r="A73" s="34" t="s">
        <v>76</v>
      </c>
      <c r="B73" s="20">
        <f t="shared" si="3"/>
        <v>1</v>
      </c>
      <c r="C73" s="36" t="s">
        <v>13</v>
      </c>
      <c r="D73" s="41">
        <v>1</v>
      </c>
      <c r="E73" s="36" t="s">
        <v>13</v>
      </c>
      <c r="F73" s="36" t="s">
        <v>13</v>
      </c>
      <c r="G73" s="36"/>
      <c r="H73" s="34" t="s">
        <v>75</v>
      </c>
      <c r="I73" s="20">
        <f t="shared" si="4"/>
        <v>16</v>
      </c>
      <c r="J73" s="41">
        <v>16</v>
      </c>
      <c r="K73" s="41" t="s">
        <v>13</v>
      </c>
      <c r="L73" s="36" t="s">
        <v>13</v>
      </c>
      <c r="M73" s="27" t="s">
        <v>13</v>
      </c>
      <c r="O73" s="34" t="s">
        <v>75</v>
      </c>
      <c r="P73" s="20">
        <v>16</v>
      </c>
      <c r="Q73" s="41">
        <v>16</v>
      </c>
      <c r="R73" s="41" t="s">
        <v>13</v>
      </c>
      <c r="S73" s="36" t="s">
        <v>13</v>
      </c>
      <c r="T73" s="38" t="s">
        <v>13</v>
      </c>
      <c r="X73" s="34"/>
      <c r="Y73" s="20"/>
      <c r="Z73" s="41"/>
      <c r="AA73" s="41"/>
      <c r="AB73" s="41"/>
      <c r="AC73" s="41"/>
      <c r="AD73" s="36"/>
      <c r="AE73" s="38"/>
      <c r="AG73" s="107" t="s">
        <v>64</v>
      </c>
      <c r="AH73" s="91">
        <f t="shared" si="5"/>
        <v>50</v>
      </c>
      <c r="AI73" s="109">
        <v>38</v>
      </c>
      <c r="AJ73" s="109">
        <v>5</v>
      </c>
      <c r="AK73" s="109">
        <v>7</v>
      </c>
      <c r="AL73" s="109" t="s">
        <v>13</v>
      </c>
      <c r="AM73" s="109" t="s">
        <v>13</v>
      </c>
    </row>
    <row r="74" spans="1:39" s="24" customFormat="1" ht="18" customHeight="1" x14ac:dyDescent="0.25">
      <c r="A74" s="44" t="s">
        <v>77</v>
      </c>
      <c r="B74" s="20">
        <f>SUM(C74+D74+E74+F74)</f>
        <v>35</v>
      </c>
      <c r="C74" s="36">
        <v>1</v>
      </c>
      <c r="D74" s="36">
        <v>3</v>
      </c>
      <c r="E74" s="41">
        <v>1</v>
      </c>
      <c r="F74" s="36">
        <v>30</v>
      </c>
      <c r="G74" s="36"/>
      <c r="H74" s="34" t="s">
        <v>76</v>
      </c>
      <c r="I74" s="20">
        <f t="shared" si="4"/>
        <v>1</v>
      </c>
      <c r="J74" s="36" t="s">
        <v>13</v>
      </c>
      <c r="K74" s="41">
        <v>1</v>
      </c>
      <c r="L74" s="36" t="s">
        <v>13</v>
      </c>
      <c r="M74" s="27" t="s">
        <v>13</v>
      </c>
      <c r="O74" s="34" t="s">
        <v>76</v>
      </c>
      <c r="P74" s="20">
        <v>1</v>
      </c>
      <c r="Q74" s="36" t="s">
        <v>13</v>
      </c>
      <c r="R74" s="41">
        <v>1</v>
      </c>
      <c r="S74" s="36" t="s">
        <v>13</v>
      </c>
      <c r="T74" s="38" t="s">
        <v>13</v>
      </c>
      <c r="X74" s="34" t="s">
        <v>65</v>
      </c>
      <c r="Y74" s="20">
        <v>49</v>
      </c>
      <c r="Z74" s="36">
        <v>16</v>
      </c>
      <c r="AA74" s="41">
        <v>6</v>
      </c>
      <c r="AB74" s="41" t="s">
        <v>13</v>
      </c>
      <c r="AC74" s="41" t="s">
        <v>13</v>
      </c>
      <c r="AD74" s="36" t="s">
        <v>13</v>
      </c>
      <c r="AE74" s="38">
        <v>27</v>
      </c>
      <c r="AG74" s="115"/>
      <c r="AH74" s="93"/>
      <c r="AI74" s="116"/>
      <c r="AJ74" s="116"/>
      <c r="AK74" s="116"/>
      <c r="AL74" s="116"/>
      <c r="AM74" s="116"/>
    </row>
    <row r="75" spans="1:39" s="24" customFormat="1" ht="18" customHeight="1" x14ac:dyDescent="0.25">
      <c r="A75" s="34" t="s">
        <v>78</v>
      </c>
      <c r="B75" s="20">
        <f>SUM(C75+D75+E75+F75)</f>
        <v>23</v>
      </c>
      <c r="C75" s="41">
        <v>23</v>
      </c>
      <c r="D75" s="36" t="s">
        <v>13</v>
      </c>
      <c r="E75" s="36" t="s">
        <v>13</v>
      </c>
      <c r="F75" s="36" t="s">
        <v>13</v>
      </c>
      <c r="G75" s="36"/>
      <c r="H75" s="44" t="s">
        <v>77</v>
      </c>
      <c r="I75" s="51">
        <f t="shared" ref="I75:I80" si="6">SUM(J75+K75+L75+M75)</f>
        <v>35</v>
      </c>
      <c r="J75" s="36">
        <v>1</v>
      </c>
      <c r="K75" s="36">
        <v>3</v>
      </c>
      <c r="L75" s="41">
        <v>1</v>
      </c>
      <c r="M75" s="36">
        <v>30</v>
      </c>
      <c r="O75" s="44" t="s">
        <v>77</v>
      </c>
      <c r="P75" s="51">
        <v>34</v>
      </c>
      <c r="Q75" s="36">
        <v>1</v>
      </c>
      <c r="R75" s="36">
        <v>3</v>
      </c>
      <c r="S75" s="41" t="s">
        <v>13</v>
      </c>
      <c r="T75" s="38">
        <v>30</v>
      </c>
      <c r="X75" s="44"/>
      <c r="Y75" s="51"/>
      <c r="Z75" s="36"/>
      <c r="AA75" s="36"/>
      <c r="AB75" s="36"/>
      <c r="AC75" s="36"/>
      <c r="AD75" s="41"/>
      <c r="AE75" s="38"/>
      <c r="AG75" s="107" t="s">
        <v>65</v>
      </c>
      <c r="AH75" s="91">
        <f>SUM(AI75:AM75)</f>
        <v>50</v>
      </c>
      <c r="AI75" s="109">
        <v>32</v>
      </c>
      <c r="AJ75" s="109">
        <v>12</v>
      </c>
      <c r="AK75" s="109">
        <v>6</v>
      </c>
      <c r="AL75" s="109" t="s">
        <v>13</v>
      </c>
      <c r="AM75" s="109" t="s">
        <v>13</v>
      </c>
    </row>
    <row r="76" spans="1:39" s="24" customFormat="1" ht="18" customHeight="1" x14ac:dyDescent="0.25">
      <c r="A76" s="34" t="s">
        <v>79</v>
      </c>
      <c r="B76" s="20">
        <f>SUM(C76+D76+E76+F76)</f>
        <v>20</v>
      </c>
      <c r="C76" s="41">
        <v>20</v>
      </c>
      <c r="D76" s="36" t="s">
        <v>13</v>
      </c>
      <c r="E76" s="36" t="s">
        <v>13</v>
      </c>
      <c r="F76" s="36" t="s">
        <v>13</v>
      </c>
      <c r="G76" s="36"/>
      <c r="H76" s="34" t="s">
        <v>78</v>
      </c>
      <c r="I76" s="51">
        <f t="shared" si="6"/>
        <v>23</v>
      </c>
      <c r="J76" s="41">
        <v>23</v>
      </c>
      <c r="K76" s="36" t="s">
        <v>13</v>
      </c>
      <c r="L76" s="30" t="s">
        <v>13</v>
      </c>
      <c r="M76" s="27" t="s">
        <v>13</v>
      </c>
      <c r="O76" s="34" t="s">
        <v>78</v>
      </c>
      <c r="P76" s="51">
        <v>28</v>
      </c>
      <c r="Q76" s="41">
        <v>27</v>
      </c>
      <c r="R76" s="36">
        <v>1</v>
      </c>
      <c r="S76" s="30" t="s">
        <v>13</v>
      </c>
      <c r="T76" s="38" t="s">
        <v>13</v>
      </c>
      <c r="X76" s="34" t="s">
        <v>66</v>
      </c>
      <c r="Y76" s="51">
        <v>63</v>
      </c>
      <c r="Z76" s="41">
        <v>7</v>
      </c>
      <c r="AA76" s="36">
        <v>6</v>
      </c>
      <c r="AB76" s="36">
        <v>0</v>
      </c>
      <c r="AC76" s="36">
        <v>0</v>
      </c>
      <c r="AD76" s="30">
        <v>0</v>
      </c>
      <c r="AE76" s="38">
        <v>50</v>
      </c>
      <c r="AG76" s="115"/>
      <c r="AH76" s="93"/>
      <c r="AI76" s="116"/>
      <c r="AJ76" s="116"/>
      <c r="AK76" s="116"/>
      <c r="AL76" s="116"/>
      <c r="AM76" s="116"/>
    </row>
    <row r="77" spans="1:39" s="24" customFormat="1" ht="18" customHeight="1" x14ac:dyDescent="0.25">
      <c r="A77" s="34" t="s">
        <v>80</v>
      </c>
      <c r="B77" s="20">
        <f>SUM(C77+D77+E77+F77)</f>
        <v>17</v>
      </c>
      <c r="C77" s="41">
        <v>17</v>
      </c>
      <c r="D77" s="36" t="s">
        <v>13</v>
      </c>
      <c r="E77" s="36" t="s">
        <v>13</v>
      </c>
      <c r="F77" s="36" t="s">
        <v>13</v>
      </c>
      <c r="G77" s="36"/>
      <c r="H77" s="34" t="s">
        <v>79</v>
      </c>
      <c r="I77" s="51">
        <f t="shared" si="6"/>
        <v>22</v>
      </c>
      <c r="J77" s="41">
        <v>22</v>
      </c>
      <c r="K77" s="36" t="s">
        <v>13</v>
      </c>
      <c r="L77" s="30" t="s">
        <v>13</v>
      </c>
      <c r="M77" s="27" t="s">
        <v>13</v>
      </c>
      <c r="O77" s="34" t="s">
        <v>79</v>
      </c>
      <c r="P77" s="51">
        <v>21</v>
      </c>
      <c r="Q77" s="41">
        <v>21</v>
      </c>
      <c r="R77" s="36" t="s">
        <v>13</v>
      </c>
      <c r="S77" s="30" t="s">
        <v>13</v>
      </c>
      <c r="T77" s="38" t="s">
        <v>13</v>
      </c>
      <c r="X77" s="34" t="s">
        <v>114</v>
      </c>
      <c r="Y77" s="51">
        <v>57</v>
      </c>
      <c r="Z77" s="41">
        <v>1</v>
      </c>
      <c r="AA77" s="36">
        <v>6</v>
      </c>
      <c r="AB77" s="36" t="s">
        <v>13</v>
      </c>
      <c r="AC77" s="36" t="s">
        <v>13</v>
      </c>
      <c r="AD77" s="30" t="s">
        <v>13</v>
      </c>
      <c r="AE77" s="38">
        <v>50</v>
      </c>
      <c r="AG77" s="107" t="s">
        <v>66</v>
      </c>
      <c r="AH77" s="91">
        <f>SUM(AI77:AM77)</f>
        <v>65</v>
      </c>
      <c r="AI77" s="109">
        <f>SUM(AI78:AI79)</f>
        <v>51</v>
      </c>
      <c r="AJ77" s="109">
        <f>SUM(AJ78:AJ79)</f>
        <v>7</v>
      </c>
      <c r="AK77" s="109">
        <f>SUM(AK78:AK79)</f>
        <v>7</v>
      </c>
      <c r="AL77" s="109" t="s">
        <v>13</v>
      </c>
      <c r="AM77" s="109" t="s">
        <v>13</v>
      </c>
    </row>
    <row r="78" spans="1:39" s="24" customFormat="1" ht="18" customHeight="1" x14ac:dyDescent="0.25">
      <c r="A78" s="34" t="s">
        <v>81</v>
      </c>
      <c r="B78" s="20">
        <f>SUM(C78+D78+E78+F78)</f>
        <v>13</v>
      </c>
      <c r="C78" s="41">
        <v>13</v>
      </c>
      <c r="D78" s="36" t="s">
        <v>13</v>
      </c>
      <c r="E78" s="36" t="s">
        <v>13</v>
      </c>
      <c r="F78" s="36" t="s">
        <v>13</v>
      </c>
      <c r="G78" s="36"/>
      <c r="H78" s="34" t="s">
        <v>80</v>
      </c>
      <c r="I78" s="51">
        <f t="shared" si="6"/>
        <v>17</v>
      </c>
      <c r="J78" s="41">
        <v>17</v>
      </c>
      <c r="K78" s="36" t="s">
        <v>13</v>
      </c>
      <c r="L78" s="30" t="s">
        <v>13</v>
      </c>
      <c r="M78" s="27" t="s">
        <v>13</v>
      </c>
      <c r="O78" s="34" t="s">
        <v>80</v>
      </c>
      <c r="P78" s="51">
        <v>17</v>
      </c>
      <c r="Q78" s="41">
        <v>17</v>
      </c>
      <c r="R78" s="36" t="s">
        <v>13</v>
      </c>
      <c r="S78" s="30" t="s">
        <v>13</v>
      </c>
      <c r="T78" s="38" t="s">
        <v>13</v>
      </c>
      <c r="X78" s="34" t="s">
        <v>67</v>
      </c>
      <c r="Y78" s="51">
        <v>6</v>
      </c>
      <c r="Z78" s="41">
        <v>6</v>
      </c>
      <c r="AA78" s="36" t="s">
        <v>13</v>
      </c>
      <c r="AB78" s="36" t="s">
        <v>13</v>
      </c>
      <c r="AC78" s="36" t="s">
        <v>13</v>
      </c>
      <c r="AD78" s="30" t="s">
        <v>13</v>
      </c>
      <c r="AE78" s="38" t="s">
        <v>13</v>
      </c>
      <c r="AG78" s="110" t="s">
        <v>114</v>
      </c>
      <c r="AH78" s="71">
        <f>SUM(AI78:AM78)</f>
        <v>58</v>
      </c>
      <c r="AI78" s="117">
        <v>51</v>
      </c>
      <c r="AJ78" s="118">
        <v>1</v>
      </c>
      <c r="AK78" s="119">
        <v>6</v>
      </c>
      <c r="AL78" s="101" t="s">
        <v>13</v>
      </c>
      <c r="AM78" s="101" t="s">
        <v>13</v>
      </c>
    </row>
    <row r="79" spans="1:39" s="24" customFormat="1" ht="18" customHeight="1" x14ac:dyDescent="0.25">
      <c r="A79" s="34" t="s">
        <v>82</v>
      </c>
      <c r="B79" s="20"/>
      <c r="C79" s="41"/>
      <c r="D79" s="36"/>
      <c r="E79" s="36"/>
      <c r="F79" s="36"/>
      <c r="G79" s="36"/>
      <c r="H79" s="34" t="s">
        <v>81</v>
      </c>
      <c r="I79" s="51">
        <f t="shared" si="6"/>
        <v>13</v>
      </c>
      <c r="J79" s="41">
        <v>13</v>
      </c>
      <c r="K79" s="36" t="s">
        <v>13</v>
      </c>
      <c r="L79" s="30" t="s">
        <v>13</v>
      </c>
      <c r="M79" s="27" t="s">
        <v>13</v>
      </c>
      <c r="O79" s="34" t="s">
        <v>81</v>
      </c>
      <c r="P79" s="51">
        <v>13</v>
      </c>
      <c r="Q79" s="41">
        <v>13</v>
      </c>
      <c r="R79" s="36" t="s">
        <v>13</v>
      </c>
      <c r="S79" s="30" t="s">
        <v>13</v>
      </c>
      <c r="T79" s="38" t="s">
        <v>13</v>
      </c>
      <c r="X79" s="34" t="s">
        <v>68</v>
      </c>
      <c r="Y79" s="51">
        <v>13</v>
      </c>
      <c r="Z79" s="41">
        <v>3</v>
      </c>
      <c r="AA79" s="36">
        <v>1</v>
      </c>
      <c r="AB79" s="36" t="s">
        <v>13</v>
      </c>
      <c r="AC79" s="36">
        <v>1</v>
      </c>
      <c r="AD79" s="30" t="s">
        <v>13</v>
      </c>
      <c r="AE79" s="38">
        <v>8</v>
      </c>
      <c r="AG79" s="106" t="s">
        <v>67</v>
      </c>
      <c r="AH79" s="71">
        <f>SUM(AI79:AM79)</f>
        <v>7</v>
      </c>
      <c r="AI79" s="120" t="s">
        <v>13</v>
      </c>
      <c r="AJ79" s="118">
        <v>6</v>
      </c>
      <c r="AK79" s="121">
        <v>1</v>
      </c>
      <c r="AL79" s="101" t="s">
        <v>13</v>
      </c>
      <c r="AM79" s="101" t="s">
        <v>13</v>
      </c>
    </row>
    <row r="80" spans="1:39" s="24" customFormat="1" ht="18" customHeight="1" x14ac:dyDescent="0.25">
      <c r="A80" s="34" t="s">
        <v>83</v>
      </c>
      <c r="B80" s="20">
        <f t="shared" ref="B80:B93" si="7">SUM(C80+D80+E80+F80)</f>
        <v>9</v>
      </c>
      <c r="C80" s="41">
        <v>9</v>
      </c>
      <c r="D80" s="36" t="s">
        <v>13</v>
      </c>
      <c r="E80" s="36" t="s">
        <v>13</v>
      </c>
      <c r="F80" s="36" t="s">
        <v>13</v>
      </c>
      <c r="G80" s="36"/>
      <c r="H80" s="34" t="s">
        <v>82</v>
      </c>
      <c r="I80" s="51">
        <f t="shared" si="6"/>
        <v>9</v>
      </c>
      <c r="J80" s="41">
        <v>9</v>
      </c>
      <c r="K80" s="36" t="s">
        <v>13</v>
      </c>
      <c r="L80" s="30" t="s">
        <v>13</v>
      </c>
      <c r="M80" s="27" t="s">
        <v>13</v>
      </c>
      <c r="O80" s="34" t="s">
        <v>107</v>
      </c>
      <c r="P80" s="51">
        <v>9</v>
      </c>
      <c r="Q80" s="41">
        <v>9</v>
      </c>
      <c r="R80" s="36" t="s">
        <v>13</v>
      </c>
      <c r="S80" s="30" t="s">
        <v>13</v>
      </c>
      <c r="T80" s="38" t="s">
        <v>13</v>
      </c>
      <c r="X80" s="34" t="s">
        <v>69</v>
      </c>
      <c r="Y80" s="51">
        <v>71</v>
      </c>
      <c r="Z80" s="41">
        <v>18</v>
      </c>
      <c r="AA80" s="36">
        <v>33</v>
      </c>
      <c r="AB80" s="36">
        <v>0</v>
      </c>
      <c r="AC80" s="36">
        <v>18</v>
      </c>
      <c r="AD80" s="30">
        <v>0</v>
      </c>
      <c r="AE80" s="38">
        <v>2</v>
      </c>
      <c r="AG80" s="107" t="s">
        <v>68</v>
      </c>
      <c r="AH80" s="91">
        <f>SUM(AI80:AM80)</f>
        <v>12</v>
      </c>
      <c r="AI80" s="109">
        <v>8</v>
      </c>
      <c r="AJ80" s="109">
        <v>3</v>
      </c>
      <c r="AK80" s="109">
        <v>1</v>
      </c>
      <c r="AL80" s="109" t="s">
        <v>13</v>
      </c>
      <c r="AM80" s="109" t="s">
        <v>13</v>
      </c>
    </row>
    <row r="81" spans="1:39" s="24" customFormat="1" ht="18" customHeight="1" x14ac:dyDescent="0.25">
      <c r="A81" s="34" t="s">
        <v>84</v>
      </c>
      <c r="B81" s="20">
        <f t="shared" si="7"/>
        <v>48</v>
      </c>
      <c r="C81" s="41">
        <v>7</v>
      </c>
      <c r="D81" s="41">
        <v>41</v>
      </c>
      <c r="E81" s="36" t="s">
        <v>13</v>
      </c>
      <c r="F81" s="36" t="s">
        <v>13</v>
      </c>
      <c r="G81" s="36"/>
      <c r="H81" s="34" t="s">
        <v>83</v>
      </c>
      <c r="I81" s="35" t="s">
        <v>13</v>
      </c>
      <c r="J81" s="38" t="s">
        <v>13</v>
      </c>
      <c r="K81" s="38" t="s">
        <v>13</v>
      </c>
      <c r="L81" s="38" t="s">
        <v>13</v>
      </c>
      <c r="M81" s="27" t="s">
        <v>13</v>
      </c>
      <c r="O81" s="34" t="s">
        <v>83</v>
      </c>
      <c r="P81" s="35"/>
      <c r="Q81" s="38"/>
      <c r="R81" s="38"/>
      <c r="S81" s="38"/>
      <c r="T81" s="38"/>
      <c r="X81" s="34" t="s">
        <v>114</v>
      </c>
      <c r="Y81" s="35">
        <v>26</v>
      </c>
      <c r="Z81" s="38" t="s">
        <v>13</v>
      </c>
      <c r="AA81" s="38">
        <v>6</v>
      </c>
      <c r="AB81" s="38" t="s">
        <v>13</v>
      </c>
      <c r="AC81" s="38">
        <v>18</v>
      </c>
      <c r="AD81" s="38" t="s">
        <v>13</v>
      </c>
      <c r="AE81" s="38">
        <v>2</v>
      </c>
      <c r="AG81" s="115"/>
      <c r="AH81" s="93"/>
      <c r="AI81" s="116"/>
      <c r="AJ81" s="116"/>
      <c r="AK81" s="116"/>
      <c r="AL81" s="116"/>
      <c r="AM81" s="116"/>
    </row>
    <row r="82" spans="1:39" s="24" customFormat="1" ht="18" customHeight="1" x14ac:dyDescent="0.25">
      <c r="A82" s="37" t="s">
        <v>85</v>
      </c>
      <c r="B82" s="20">
        <f t="shared" si="7"/>
        <v>70</v>
      </c>
      <c r="C82" s="30">
        <v>63</v>
      </c>
      <c r="D82" s="30">
        <v>1</v>
      </c>
      <c r="E82" s="30" t="s">
        <v>13</v>
      </c>
      <c r="F82" s="30">
        <v>6</v>
      </c>
      <c r="G82" s="36"/>
      <c r="H82" s="34" t="s">
        <v>84</v>
      </c>
      <c r="I82" s="51">
        <f>J82+K82+L82+M82</f>
        <v>49</v>
      </c>
      <c r="J82" s="52">
        <v>7</v>
      </c>
      <c r="K82" s="53">
        <v>42</v>
      </c>
      <c r="L82" s="30" t="s">
        <v>13</v>
      </c>
      <c r="M82" s="27" t="s">
        <v>13</v>
      </c>
      <c r="O82" s="34" t="s">
        <v>84</v>
      </c>
      <c r="P82" s="51">
        <v>51</v>
      </c>
      <c r="Q82" s="52">
        <v>7</v>
      </c>
      <c r="R82" s="53">
        <v>44</v>
      </c>
      <c r="S82" s="30" t="s">
        <v>13</v>
      </c>
      <c r="T82" s="38" t="s">
        <v>13</v>
      </c>
      <c r="X82" s="34" t="s">
        <v>70</v>
      </c>
      <c r="Y82" s="51">
        <v>7</v>
      </c>
      <c r="Z82" s="52" t="s">
        <v>13</v>
      </c>
      <c r="AA82" s="53">
        <v>7</v>
      </c>
      <c r="AB82" s="53" t="s">
        <v>13</v>
      </c>
      <c r="AC82" s="53" t="s">
        <v>13</v>
      </c>
      <c r="AD82" s="30" t="s">
        <v>13</v>
      </c>
      <c r="AE82" s="38" t="s">
        <v>13</v>
      </c>
      <c r="AG82" s="107" t="s">
        <v>69</v>
      </c>
      <c r="AH82" s="91">
        <f t="shared" ref="AH82:AH90" si="8">SUM(AI82:AM82)</f>
        <v>53</v>
      </c>
      <c r="AI82" s="109">
        <f>AI83+AI84+AI85+AI86+AI87+AI88+AI89+AI90</f>
        <v>2</v>
      </c>
      <c r="AJ82" s="109">
        <f>AJ83+AJ84+AJ85+AJ86+AJ87+AJ88+AJ89+AJ90</f>
        <v>18</v>
      </c>
      <c r="AK82" s="109">
        <f>AK83+AK84+AK85+AK86+AK87+AK88+AK89+AK90</f>
        <v>33</v>
      </c>
      <c r="AL82" s="109" t="s">
        <v>13</v>
      </c>
      <c r="AM82" s="109" t="s">
        <v>13</v>
      </c>
    </row>
    <row r="83" spans="1:39" s="24" customFormat="1" ht="18" customHeight="1" x14ac:dyDescent="0.25">
      <c r="A83" s="34" t="s">
        <v>86</v>
      </c>
      <c r="B83" s="20">
        <f t="shared" si="7"/>
        <v>1</v>
      </c>
      <c r="C83" s="41">
        <v>1</v>
      </c>
      <c r="D83" s="36"/>
      <c r="E83" s="36" t="s">
        <v>13</v>
      </c>
      <c r="F83" s="36" t="s">
        <v>13</v>
      </c>
      <c r="G83" s="30"/>
      <c r="H83" s="37" t="s">
        <v>85</v>
      </c>
      <c r="I83" s="51">
        <f>J83+K83+L83+M83</f>
        <v>70</v>
      </c>
      <c r="J83" s="41">
        <v>63</v>
      </c>
      <c r="K83" s="30">
        <v>1</v>
      </c>
      <c r="L83" s="30" t="s">
        <v>13</v>
      </c>
      <c r="M83" s="30">
        <v>6</v>
      </c>
      <c r="O83" s="37" t="s">
        <v>85</v>
      </c>
      <c r="P83" s="51">
        <v>52</v>
      </c>
      <c r="Q83" s="41">
        <v>45</v>
      </c>
      <c r="R83" s="30">
        <v>1</v>
      </c>
      <c r="S83" s="30" t="s">
        <v>13</v>
      </c>
      <c r="T83" s="38">
        <v>6</v>
      </c>
      <c r="X83" s="37" t="s">
        <v>71</v>
      </c>
      <c r="Y83" s="51">
        <v>2</v>
      </c>
      <c r="Z83" s="41" t="s">
        <v>13</v>
      </c>
      <c r="AA83" s="30">
        <v>2</v>
      </c>
      <c r="AB83" s="30" t="s">
        <v>13</v>
      </c>
      <c r="AC83" s="30" t="s">
        <v>13</v>
      </c>
      <c r="AD83" s="30" t="s">
        <v>13</v>
      </c>
      <c r="AE83" s="38" t="s">
        <v>13</v>
      </c>
      <c r="AG83" s="110" t="s">
        <v>114</v>
      </c>
      <c r="AH83" s="122">
        <f t="shared" si="8"/>
        <v>8</v>
      </c>
      <c r="AI83" s="117">
        <v>2</v>
      </c>
      <c r="AJ83" s="121" t="s">
        <v>13</v>
      </c>
      <c r="AK83" s="119">
        <v>6</v>
      </c>
      <c r="AL83" s="101" t="s">
        <v>13</v>
      </c>
      <c r="AM83" s="101" t="s">
        <v>13</v>
      </c>
    </row>
    <row r="84" spans="1:39" s="24" customFormat="1" ht="18" customHeight="1" x14ac:dyDescent="0.25">
      <c r="A84" s="45" t="s">
        <v>87</v>
      </c>
      <c r="B84" s="20">
        <f t="shared" si="7"/>
        <v>6</v>
      </c>
      <c r="C84" s="42">
        <v>1</v>
      </c>
      <c r="D84" s="42">
        <v>3</v>
      </c>
      <c r="E84" s="42" t="s">
        <v>13</v>
      </c>
      <c r="F84" s="42">
        <v>2</v>
      </c>
      <c r="G84" s="36"/>
      <c r="H84" s="34" t="s">
        <v>86</v>
      </c>
      <c r="I84" s="51">
        <f>J84+K84</f>
        <v>1</v>
      </c>
      <c r="J84" s="54">
        <v>1</v>
      </c>
      <c r="K84" s="54" t="s">
        <v>13</v>
      </c>
      <c r="L84" s="54" t="s">
        <v>13</v>
      </c>
      <c r="M84" s="53" t="s">
        <v>13</v>
      </c>
      <c r="O84" s="34" t="s">
        <v>86</v>
      </c>
      <c r="P84" s="51">
        <v>21</v>
      </c>
      <c r="Q84" s="54">
        <v>21</v>
      </c>
      <c r="R84" s="54" t="s">
        <v>13</v>
      </c>
      <c r="S84" s="54" t="s">
        <v>13</v>
      </c>
      <c r="T84" s="38" t="s">
        <v>13</v>
      </c>
      <c r="X84" s="34" t="s">
        <v>72</v>
      </c>
      <c r="Y84" s="51">
        <v>3</v>
      </c>
      <c r="Z84" s="54" t="s">
        <v>13</v>
      </c>
      <c r="AA84" s="54">
        <v>3</v>
      </c>
      <c r="AB84" s="54" t="s">
        <v>13</v>
      </c>
      <c r="AC84" s="54" t="s">
        <v>13</v>
      </c>
      <c r="AD84" s="54" t="s">
        <v>13</v>
      </c>
      <c r="AE84" s="38" t="s">
        <v>13</v>
      </c>
      <c r="AG84" s="74" t="s">
        <v>70</v>
      </c>
      <c r="AH84" s="122">
        <f t="shared" si="8"/>
        <v>7</v>
      </c>
      <c r="AI84" s="123" t="s">
        <v>13</v>
      </c>
      <c r="AJ84" s="121" t="s">
        <v>13</v>
      </c>
      <c r="AK84" s="119">
        <v>7</v>
      </c>
      <c r="AL84" s="101" t="s">
        <v>13</v>
      </c>
      <c r="AM84" s="101" t="s">
        <v>13</v>
      </c>
    </row>
    <row r="85" spans="1:39" s="24" customFormat="1" ht="18" customHeight="1" x14ac:dyDescent="0.25">
      <c r="A85" s="45" t="s">
        <v>88</v>
      </c>
      <c r="B85" s="20">
        <f t="shared" si="7"/>
        <v>35</v>
      </c>
      <c r="C85" s="42">
        <v>26</v>
      </c>
      <c r="D85" s="42">
        <v>9</v>
      </c>
      <c r="E85" s="42" t="s">
        <v>13</v>
      </c>
      <c r="F85" s="42" t="s">
        <v>13</v>
      </c>
      <c r="G85" s="42"/>
      <c r="H85" s="45" t="s">
        <v>87</v>
      </c>
      <c r="I85" s="51">
        <f>SUM(J85+M85)</f>
        <v>4</v>
      </c>
      <c r="J85" s="41">
        <v>1</v>
      </c>
      <c r="K85" s="36" t="s">
        <v>13</v>
      </c>
      <c r="L85" s="30" t="s">
        <v>13</v>
      </c>
      <c r="M85" s="42">
        <v>3</v>
      </c>
      <c r="O85" s="45" t="s">
        <v>24</v>
      </c>
      <c r="P85" s="51">
        <v>810</v>
      </c>
      <c r="Q85" s="41">
        <v>25</v>
      </c>
      <c r="R85" s="36">
        <v>5</v>
      </c>
      <c r="S85" s="30">
        <v>780</v>
      </c>
      <c r="T85" s="38" t="s">
        <v>13</v>
      </c>
      <c r="X85" s="45" t="s">
        <v>73</v>
      </c>
      <c r="Y85" s="51">
        <v>6</v>
      </c>
      <c r="Z85" s="41" t="s">
        <v>13</v>
      </c>
      <c r="AA85" s="36">
        <v>6</v>
      </c>
      <c r="AB85" s="36" t="s">
        <v>13</v>
      </c>
      <c r="AC85" s="36" t="s">
        <v>13</v>
      </c>
      <c r="AD85" s="30" t="s">
        <v>13</v>
      </c>
      <c r="AE85" s="38" t="s">
        <v>13</v>
      </c>
      <c r="AG85" s="106" t="s">
        <v>71</v>
      </c>
      <c r="AH85" s="122">
        <f t="shared" si="8"/>
        <v>2</v>
      </c>
      <c r="AI85" s="123" t="s">
        <v>13</v>
      </c>
      <c r="AJ85" s="121" t="s">
        <v>13</v>
      </c>
      <c r="AK85" s="119">
        <v>2</v>
      </c>
      <c r="AL85" s="101" t="s">
        <v>13</v>
      </c>
      <c r="AM85" s="101" t="s">
        <v>13</v>
      </c>
    </row>
    <row r="86" spans="1:39" s="24" customFormat="1" ht="18" customHeight="1" x14ac:dyDescent="0.25">
      <c r="A86" s="45" t="s">
        <v>89</v>
      </c>
      <c r="B86" s="20">
        <f t="shared" si="7"/>
        <v>11</v>
      </c>
      <c r="C86" s="42">
        <v>11</v>
      </c>
      <c r="D86" s="42"/>
      <c r="E86" s="42" t="s">
        <v>13</v>
      </c>
      <c r="F86" s="42" t="s">
        <v>13</v>
      </c>
      <c r="G86" s="42"/>
      <c r="H86" s="45" t="s">
        <v>88</v>
      </c>
      <c r="I86" s="51">
        <f t="shared" ref="I86:I96" si="9">SUM(J86+K86+L86+M86)</f>
        <v>28</v>
      </c>
      <c r="J86" s="42">
        <v>25</v>
      </c>
      <c r="K86" s="42">
        <v>3</v>
      </c>
      <c r="L86" s="30" t="s">
        <v>13</v>
      </c>
      <c r="M86" s="27" t="s">
        <v>13</v>
      </c>
      <c r="O86" s="45" t="s">
        <v>88</v>
      </c>
      <c r="P86" s="51">
        <v>34</v>
      </c>
      <c r="Q86" s="42">
        <v>25</v>
      </c>
      <c r="R86" s="42">
        <v>9</v>
      </c>
      <c r="S86" s="30" t="s">
        <v>13</v>
      </c>
      <c r="T86" s="38" t="s">
        <v>13</v>
      </c>
      <c r="X86" s="45" t="s">
        <v>74</v>
      </c>
      <c r="Y86" s="51">
        <v>10</v>
      </c>
      <c r="Z86" s="42">
        <v>2</v>
      </c>
      <c r="AA86" s="42">
        <v>8</v>
      </c>
      <c r="AB86" s="42" t="s">
        <v>13</v>
      </c>
      <c r="AC86" s="42" t="s">
        <v>13</v>
      </c>
      <c r="AD86" s="30" t="s">
        <v>13</v>
      </c>
      <c r="AE86" s="38" t="s">
        <v>13</v>
      </c>
      <c r="AG86" s="74" t="s">
        <v>72</v>
      </c>
      <c r="AH86" s="122">
        <f t="shared" si="8"/>
        <v>3</v>
      </c>
      <c r="AI86" s="123" t="s">
        <v>13</v>
      </c>
      <c r="AJ86" s="121" t="s">
        <v>13</v>
      </c>
      <c r="AK86" s="119">
        <v>3</v>
      </c>
      <c r="AL86" s="101" t="s">
        <v>13</v>
      </c>
      <c r="AM86" s="101" t="s">
        <v>13</v>
      </c>
    </row>
    <row r="87" spans="1:39" s="24" customFormat="1" ht="18" customHeight="1" x14ac:dyDescent="0.25">
      <c r="A87" s="45" t="s">
        <v>90</v>
      </c>
      <c r="B87" s="20">
        <f t="shared" si="7"/>
        <v>10</v>
      </c>
      <c r="C87" s="42">
        <v>7</v>
      </c>
      <c r="D87" s="42">
        <v>3</v>
      </c>
      <c r="E87" s="42" t="s">
        <v>13</v>
      </c>
      <c r="F87" s="42" t="s">
        <v>13</v>
      </c>
      <c r="G87" s="42"/>
      <c r="H87" s="45" t="s">
        <v>101</v>
      </c>
      <c r="I87" s="51">
        <f t="shared" si="9"/>
        <v>10</v>
      </c>
      <c r="J87" s="42">
        <v>1</v>
      </c>
      <c r="K87" s="42">
        <v>9</v>
      </c>
      <c r="L87" s="30" t="s">
        <v>13</v>
      </c>
      <c r="M87" s="27" t="s">
        <v>13</v>
      </c>
      <c r="O87" s="45" t="s">
        <v>89</v>
      </c>
      <c r="P87" s="51">
        <v>11</v>
      </c>
      <c r="Q87" s="42">
        <v>11</v>
      </c>
      <c r="R87" s="42" t="s">
        <v>13</v>
      </c>
      <c r="S87" s="30" t="s">
        <v>13</v>
      </c>
      <c r="T87" s="38" t="s">
        <v>13</v>
      </c>
      <c r="X87" s="45" t="s">
        <v>75</v>
      </c>
      <c r="Y87" s="51">
        <v>16</v>
      </c>
      <c r="Z87" s="42">
        <v>16</v>
      </c>
      <c r="AA87" s="42" t="s">
        <v>13</v>
      </c>
      <c r="AB87" s="42" t="s">
        <v>13</v>
      </c>
      <c r="AC87" s="42" t="s">
        <v>13</v>
      </c>
      <c r="AD87" s="30" t="s">
        <v>13</v>
      </c>
      <c r="AE87" s="38" t="s">
        <v>13</v>
      </c>
      <c r="AG87" s="74" t="s">
        <v>73</v>
      </c>
      <c r="AH87" s="122">
        <f t="shared" si="8"/>
        <v>6</v>
      </c>
      <c r="AI87" s="123" t="s">
        <v>13</v>
      </c>
      <c r="AJ87" s="121" t="s">
        <v>13</v>
      </c>
      <c r="AK87" s="119">
        <v>6</v>
      </c>
      <c r="AL87" s="101" t="s">
        <v>13</v>
      </c>
      <c r="AM87" s="101" t="s">
        <v>13</v>
      </c>
    </row>
    <row r="88" spans="1:39" s="24" customFormat="1" ht="18" customHeight="1" x14ac:dyDescent="0.25">
      <c r="A88" s="45" t="s">
        <v>91</v>
      </c>
      <c r="B88" s="20">
        <f t="shared" si="7"/>
        <v>2320</v>
      </c>
      <c r="C88" s="30">
        <v>436</v>
      </c>
      <c r="D88" s="30" t="s">
        <v>13</v>
      </c>
      <c r="E88" s="30">
        <v>274</v>
      </c>
      <c r="F88" s="30">
        <v>1610</v>
      </c>
      <c r="G88" s="42"/>
      <c r="H88" s="45" t="s">
        <v>89</v>
      </c>
      <c r="I88" s="51">
        <f t="shared" si="9"/>
        <v>19</v>
      </c>
      <c r="J88" s="42">
        <v>11</v>
      </c>
      <c r="K88" s="42">
        <v>8</v>
      </c>
      <c r="L88" s="30" t="s">
        <v>13</v>
      </c>
      <c r="M88" s="27" t="s">
        <v>13</v>
      </c>
      <c r="O88" s="45" t="s">
        <v>91</v>
      </c>
      <c r="P88" s="51">
        <v>2353</v>
      </c>
      <c r="Q88" s="42">
        <v>474</v>
      </c>
      <c r="R88" s="42" t="s">
        <v>13</v>
      </c>
      <c r="S88" s="30">
        <v>271</v>
      </c>
      <c r="T88" s="38">
        <v>1608</v>
      </c>
      <c r="X88" s="45" t="s">
        <v>76</v>
      </c>
      <c r="Y88" s="51">
        <v>1</v>
      </c>
      <c r="Z88" s="42" t="s">
        <v>13</v>
      </c>
      <c r="AA88" s="42">
        <v>1</v>
      </c>
      <c r="AB88" s="42" t="s">
        <v>13</v>
      </c>
      <c r="AC88" s="42" t="s">
        <v>13</v>
      </c>
      <c r="AD88" s="30" t="s">
        <v>13</v>
      </c>
      <c r="AE88" s="38" t="s">
        <v>13</v>
      </c>
      <c r="AG88" s="74" t="s">
        <v>74</v>
      </c>
      <c r="AH88" s="122">
        <f t="shared" si="8"/>
        <v>10</v>
      </c>
      <c r="AI88" s="123" t="s">
        <v>13</v>
      </c>
      <c r="AJ88" s="118">
        <v>2</v>
      </c>
      <c r="AK88" s="119">
        <v>8</v>
      </c>
      <c r="AL88" s="101" t="s">
        <v>13</v>
      </c>
      <c r="AM88" s="101" t="s">
        <v>13</v>
      </c>
    </row>
    <row r="89" spans="1:39" s="24" customFormat="1" ht="18" customHeight="1" x14ac:dyDescent="0.25">
      <c r="A89" s="34" t="s">
        <v>92</v>
      </c>
      <c r="B89" s="20">
        <f t="shared" si="7"/>
        <v>14</v>
      </c>
      <c r="C89" s="36">
        <v>14</v>
      </c>
      <c r="D89" s="36" t="s">
        <v>13</v>
      </c>
      <c r="E89" s="36" t="s">
        <v>13</v>
      </c>
      <c r="F89" s="36" t="s">
        <v>13</v>
      </c>
      <c r="G89" s="30"/>
      <c r="H89" s="45" t="s">
        <v>102</v>
      </c>
      <c r="I89" s="51">
        <f t="shared" si="9"/>
        <v>25</v>
      </c>
      <c r="J89" s="42">
        <v>25</v>
      </c>
      <c r="K89" s="42" t="s">
        <v>13</v>
      </c>
      <c r="L89" s="30" t="s">
        <v>13</v>
      </c>
      <c r="M89" s="27" t="s">
        <v>13</v>
      </c>
      <c r="O89" s="45" t="s">
        <v>96</v>
      </c>
      <c r="P89" s="51">
        <v>230</v>
      </c>
      <c r="Q89" s="42">
        <v>22</v>
      </c>
      <c r="R89" s="42">
        <v>45</v>
      </c>
      <c r="S89" s="30">
        <v>9</v>
      </c>
      <c r="T89" s="38">
        <v>154</v>
      </c>
      <c r="X89" s="80" t="s">
        <v>77</v>
      </c>
      <c r="Y89" s="67">
        <v>126</v>
      </c>
      <c r="Z89" s="68">
        <v>92</v>
      </c>
      <c r="AA89" s="68">
        <v>4</v>
      </c>
      <c r="AB89" s="68">
        <v>0</v>
      </c>
      <c r="AC89" s="68">
        <v>0</v>
      </c>
      <c r="AD89" s="81">
        <v>0</v>
      </c>
      <c r="AE89" s="82">
        <v>30</v>
      </c>
      <c r="AG89" s="74" t="s">
        <v>75</v>
      </c>
      <c r="AH89" s="122">
        <f t="shared" si="8"/>
        <v>16</v>
      </c>
      <c r="AI89" s="123" t="s">
        <v>13</v>
      </c>
      <c r="AJ89" s="118">
        <v>16</v>
      </c>
      <c r="AK89" s="119" t="s">
        <v>13</v>
      </c>
      <c r="AL89" s="101" t="s">
        <v>13</v>
      </c>
      <c r="AM89" s="101" t="s">
        <v>13</v>
      </c>
    </row>
    <row r="90" spans="1:39" s="24" customFormat="1" ht="18" customHeight="1" x14ac:dyDescent="0.25">
      <c r="A90" s="34" t="s">
        <v>93</v>
      </c>
      <c r="B90" s="20">
        <f t="shared" si="7"/>
        <v>11</v>
      </c>
      <c r="C90" s="36">
        <v>11</v>
      </c>
      <c r="D90" s="36" t="s">
        <v>13</v>
      </c>
      <c r="E90" s="36" t="s">
        <v>13</v>
      </c>
      <c r="F90" s="36" t="s">
        <v>13</v>
      </c>
      <c r="G90" s="36"/>
      <c r="H90" s="45" t="s">
        <v>103</v>
      </c>
      <c r="I90" s="51">
        <f t="shared" si="9"/>
        <v>14</v>
      </c>
      <c r="J90" s="42">
        <v>14</v>
      </c>
      <c r="K90" s="42" t="s">
        <v>13</v>
      </c>
      <c r="L90" s="30" t="s">
        <v>13</v>
      </c>
      <c r="M90" s="27" t="s">
        <v>13</v>
      </c>
      <c r="O90" s="64"/>
      <c r="P90" s="65"/>
      <c r="Q90" s="65"/>
      <c r="R90" s="65"/>
      <c r="S90" s="65"/>
      <c r="T90" s="65"/>
      <c r="X90" s="83" t="s">
        <v>114</v>
      </c>
      <c r="Y90" s="9">
        <v>34</v>
      </c>
      <c r="Z90" s="9">
        <v>1</v>
      </c>
      <c r="AA90" s="9">
        <v>3</v>
      </c>
      <c r="AB90" s="9" t="s">
        <v>13</v>
      </c>
      <c r="AC90" s="9" t="s">
        <v>13</v>
      </c>
      <c r="AD90" s="9" t="s">
        <v>13</v>
      </c>
      <c r="AE90" s="9">
        <v>30</v>
      </c>
      <c r="AG90" s="74" t="s">
        <v>76</v>
      </c>
      <c r="AH90" s="122">
        <f t="shared" si="8"/>
        <v>1</v>
      </c>
      <c r="AI90" s="123" t="s">
        <v>13</v>
      </c>
      <c r="AJ90" s="121" t="s">
        <v>13</v>
      </c>
      <c r="AK90" s="119">
        <v>1</v>
      </c>
      <c r="AL90" s="101" t="s">
        <v>13</v>
      </c>
      <c r="AM90" s="101" t="s">
        <v>13</v>
      </c>
    </row>
    <row r="91" spans="1:39" ht="18" customHeight="1" x14ac:dyDescent="0.25">
      <c r="A91" s="34" t="s">
        <v>94</v>
      </c>
      <c r="B91" s="20">
        <f t="shared" si="7"/>
        <v>1</v>
      </c>
      <c r="C91" s="36">
        <v>1</v>
      </c>
      <c r="D91" s="36" t="s">
        <v>13</v>
      </c>
      <c r="E91" s="36" t="s">
        <v>13</v>
      </c>
      <c r="F91" s="36" t="s">
        <v>13</v>
      </c>
      <c r="G91" s="36"/>
      <c r="H91" s="45" t="s">
        <v>91</v>
      </c>
      <c r="I91" s="51">
        <f t="shared" si="9"/>
        <v>2326</v>
      </c>
      <c r="J91" s="42">
        <v>437</v>
      </c>
      <c r="K91" s="42" t="s">
        <v>13</v>
      </c>
      <c r="L91" s="30">
        <v>277</v>
      </c>
      <c r="M91" s="30">
        <v>1612</v>
      </c>
      <c r="P91" s="41"/>
      <c r="Q91" s="47"/>
      <c r="R91" s="41"/>
      <c r="S91" s="36"/>
      <c r="T91" s="48"/>
      <c r="U91" s="24"/>
      <c r="X91" s="2" t="s">
        <v>78</v>
      </c>
      <c r="Y91" s="41">
        <v>28</v>
      </c>
      <c r="Z91" s="47">
        <v>27</v>
      </c>
      <c r="AA91" s="41">
        <v>1</v>
      </c>
      <c r="AB91" s="41" t="s">
        <v>13</v>
      </c>
      <c r="AC91" s="41" t="s">
        <v>13</v>
      </c>
      <c r="AD91" s="36" t="s">
        <v>13</v>
      </c>
      <c r="AE91" s="48" t="s">
        <v>13</v>
      </c>
      <c r="AF91" s="24"/>
      <c r="AG91" s="124" t="s">
        <v>77</v>
      </c>
      <c r="AH91" s="91">
        <f t="shared" ref="AH91:AH103" si="10">SUM(AI91:AM91)</f>
        <v>128</v>
      </c>
      <c r="AI91" s="109">
        <f>AI92+AI93+AI94+AI95+AI96+AI97</f>
        <v>30</v>
      </c>
      <c r="AJ91" s="109">
        <f>AJ92+AJ93+AJ94+AJ95+AJ96+AJ97</f>
        <v>91</v>
      </c>
      <c r="AK91" s="109">
        <f>AK92+AK93+AK94+AK95+AK96+AK97</f>
        <v>4</v>
      </c>
      <c r="AL91" s="109">
        <f>AL92+AL93+AL94+AL95+AL96+AL97</f>
        <v>3</v>
      </c>
      <c r="AM91" s="109" t="s">
        <v>13</v>
      </c>
    </row>
    <row r="92" spans="1:39" ht="18" customHeight="1" x14ac:dyDescent="0.25">
      <c r="A92" s="44" t="s">
        <v>95</v>
      </c>
      <c r="B92" s="20">
        <f t="shared" si="7"/>
        <v>2</v>
      </c>
      <c r="C92" s="42" t="s">
        <v>13</v>
      </c>
      <c r="D92" s="42" t="s">
        <v>13</v>
      </c>
      <c r="E92" s="42" t="s">
        <v>13</v>
      </c>
      <c r="F92" s="42">
        <v>2</v>
      </c>
      <c r="G92" s="36"/>
      <c r="H92" s="55" t="s">
        <v>92</v>
      </c>
      <c r="I92" s="51">
        <f t="shared" si="9"/>
        <v>15</v>
      </c>
      <c r="J92" s="30">
        <v>15</v>
      </c>
      <c r="K92" s="30" t="s">
        <v>13</v>
      </c>
      <c r="L92" s="30" t="s">
        <v>13</v>
      </c>
      <c r="M92" s="27" t="s">
        <v>13</v>
      </c>
      <c r="P92" s="41"/>
      <c r="Q92" s="47"/>
      <c r="R92" s="47"/>
      <c r="S92" s="36"/>
      <c r="T92" s="48"/>
      <c r="X92" s="2" t="s">
        <v>79</v>
      </c>
      <c r="Y92" s="41">
        <v>21</v>
      </c>
      <c r="Z92" s="47">
        <v>21</v>
      </c>
      <c r="AA92" s="47" t="s">
        <v>13</v>
      </c>
      <c r="AB92" s="47" t="s">
        <v>13</v>
      </c>
      <c r="AC92" s="47" t="s">
        <v>13</v>
      </c>
      <c r="AD92" s="36" t="s">
        <v>13</v>
      </c>
      <c r="AE92" s="48" t="s">
        <v>13</v>
      </c>
      <c r="AG92" s="110" t="s">
        <v>114</v>
      </c>
      <c r="AH92" s="122">
        <f t="shared" si="10"/>
        <v>35</v>
      </c>
      <c r="AI92" s="117">
        <v>30</v>
      </c>
      <c r="AJ92" s="118">
        <v>2</v>
      </c>
      <c r="AK92" s="119">
        <v>3</v>
      </c>
      <c r="AL92" s="101" t="s">
        <v>13</v>
      </c>
      <c r="AM92" s="101" t="s">
        <v>13</v>
      </c>
    </row>
    <row r="93" spans="1:39" ht="18" customHeight="1" x14ac:dyDescent="0.25">
      <c r="A93" s="44" t="s">
        <v>96</v>
      </c>
      <c r="B93" s="20">
        <f t="shared" si="7"/>
        <v>213</v>
      </c>
      <c r="C93" s="42">
        <v>14</v>
      </c>
      <c r="D93" s="42">
        <v>39</v>
      </c>
      <c r="E93" s="46">
        <v>9</v>
      </c>
      <c r="F93" s="42">
        <v>151</v>
      </c>
      <c r="G93" s="42"/>
      <c r="H93" s="55" t="s">
        <v>93</v>
      </c>
      <c r="I93" s="51">
        <f t="shared" si="9"/>
        <v>12</v>
      </c>
      <c r="J93" s="36">
        <v>12</v>
      </c>
      <c r="K93" s="36" t="s">
        <v>13</v>
      </c>
      <c r="L93" s="30" t="s">
        <v>13</v>
      </c>
      <c r="M93" s="27" t="s">
        <v>13</v>
      </c>
      <c r="X93" s="2" t="s">
        <v>80</v>
      </c>
      <c r="Y93" s="2">
        <v>18</v>
      </c>
      <c r="Z93" s="2">
        <v>18</v>
      </c>
      <c r="AA93" s="2" t="s">
        <v>13</v>
      </c>
      <c r="AB93" s="2" t="s">
        <v>13</v>
      </c>
      <c r="AC93" s="2" t="s">
        <v>13</v>
      </c>
      <c r="AD93" s="2" t="s">
        <v>13</v>
      </c>
      <c r="AE93" s="2" t="s">
        <v>13</v>
      </c>
      <c r="AG93" s="74" t="s">
        <v>78</v>
      </c>
      <c r="AH93" s="122">
        <f t="shared" si="10"/>
        <v>30</v>
      </c>
      <c r="AI93" s="123" t="s">
        <v>13</v>
      </c>
      <c r="AJ93" s="118">
        <v>28</v>
      </c>
      <c r="AK93" s="121">
        <v>1</v>
      </c>
      <c r="AL93" s="118">
        <v>1</v>
      </c>
      <c r="AM93" s="101" t="s">
        <v>13</v>
      </c>
    </row>
    <row r="94" spans="1:39" ht="18" customHeight="1" x14ac:dyDescent="0.25">
      <c r="A94" s="64"/>
      <c r="B94" s="65"/>
      <c r="C94" s="65"/>
      <c r="D94" s="65"/>
      <c r="E94" s="65"/>
      <c r="F94" s="65"/>
      <c r="G94" s="42"/>
      <c r="H94" s="55" t="s">
        <v>94</v>
      </c>
      <c r="I94" s="51">
        <f t="shared" si="9"/>
        <v>1</v>
      </c>
      <c r="J94" s="36">
        <v>1</v>
      </c>
      <c r="K94" s="36" t="s">
        <v>13</v>
      </c>
      <c r="L94" s="30" t="s">
        <v>13</v>
      </c>
      <c r="M94" s="27" t="s">
        <v>13</v>
      </c>
      <c r="X94" s="2" t="s">
        <v>81</v>
      </c>
      <c r="Y94" s="2">
        <v>12</v>
      </c>
      <c r="Z94" s="2">
        <v>12</v>
      </c>
      <c r="AA94" s="2" t="s">
        <v>13</v>
      </c>
      <c r="AB94" s="2" t="s">
        <v>13</v>
      </c>
      <c r="AC94" s="2" t="s">
        <v>13</v>
      </c>
      <c r="AD94" s="2" t="s">
        <v>13</v>
      </c>
      <c r="AE94" s="2" t="s">
        <v>13</v>
      </c>
      <c r="AG94" s="74" t="s">
        <v>79</v>
      </c>
      <c r="AH94" s="122">
        <f t="shared" si="10"/>
        <v>21</v>
      </c>
      <c r="AI94" s="123" t="s">
        <v>13</v>
      </c>
      <c r="AJ94" s="118">
        <v>21</v>
      </c>
      <c r="AK94" s="121" t="s">
        <v>13</v>
      </c>
      <c r="AL94" s="101" t="s">
        <v>13</v>
      </c>
      <c r="AM94" s="101" t="s">
        <v>13</v>
      </c>
    </row>
    <row r="95" spans="1:39" ht="18" customHeight="1" x14ac:dyDescent="0.25">
      <c r="B95" s="41"/>
      <c r="C95" s="47"/>
      <c r="D95" s="41"/>
      <c r="E95" s="36"/>
      <c r="F95" s="48"/>
      <c r="G95" s="9"/>
      <c r="H95" s="55" t="s">
        <v>104</v>
      </c>
      <c r="I95" s="51">
        <f t="shared" si="9"/>
        <v>4</v>
      </c>
      <c r="J95" s="36">
        <v>4</v>
      </c>
      <c r="K95" s="36" t="s">
        <v>13</v>
      </c>
      <c r="L95" s="30" t="s">
        <v>13</v>
      </c>
      <c r="M95" s="27" t="s">
        <v>13</v>
      </c>
      <c r="X95" s="2" t="s">
        <v>107</v>
      </c>
      <c r="Y95" s="2">
        <v>13</v>
      </c>
      <c r="Z95" s="2">
        <v>13</v>
      </c>
      <c r="AA95" s="2" t="s">
        <v>13</v>
      </c>
      <c r="AB95" s="2" t="s">
        <v>13</v>
      </c>
      <c r="AC95" s="2" t="s">
        <v>13</v>
      </c>
      <c r="AD95" s="2" t="s">
        <v>13</v>
      </c>
      <c r="AE95" s="2" t="s">
        <v>13</v>
      </c>
      <c r="AG95" s="74" t="s">
        <v>80</v>
      </c>
      <c r="AH95" s="122">
        <f t="shared" si="10"/>
        <v>18</v>
      </c>
      <c r="AI95" s="123" t="s">
        <v>13</v>
      </c>
      <c r="AJ95" s="118">
        <v>18</v>
      </c>
      <c r="AK95" s="121" t="s">
        <v>13</v>
      </c>
      <c r="AL95" s="101" t="s">
        <v>13</v>
      </c>
      <c r="AM95" s="101" t="s">
        <v>13</v>
      </c>
    </row>
    <row r="96" spans="1:39" ht="12" x14ac:dyDescent="0.25">
      <c r="B96" s="41"/>
      <c r="C96" s="47"/>
      <c r="D96" s="41"/>
      <c r="E96" s="36"/>
      <c r="F96" s="48"/>
      <c r="G96" s="48"/>
      <c r="H96" s="66" t="s">
        <v>96</v>
      </c>
      <c r="I96" s="67">
        <f t="shared" si="9"/>
        <v>214</v>
      </c>
      <c r="J96" s="68">
        <v>19</v>
      </c>
      <c r="K96" s="68">
        <v>33</v>
      </c>
      <c r="L96" s="69">
        <v>9</v>
      </c>
      <c r="M96" s="68">
        <v>153</v>
      </c>
      <c r="X96" s="2" t="s">
        <v>85</v>
      </c>
      <c r="Y96" s="2">
        <v>74</v>
      </c>
      <c r="Z96" s="2">
        <v>67</v>
      </c>
      <c r="AA96" s="2">
        <v>1</v>
      </c>
      <c r="AB96" s="2">
        <v>0</v>
      </c>
      <c r="AC96" s="2">
        <v>0</v>
      </c>
      <c r="AD96" s="2">
        <v>0</v>
      </c>
      <c r="AE96" s="2">
        <v>6</v>
      </c>
      <c r="AG96" s="74" t="s">
        <v>81</v>
      </c>
      <c r="AH96" s="122">
        <f t="shared" si="10"/>
        <v>12</v>
      </c>
      <c r="AI96" s="123" t="s">
        <v>13</v>
      </c>
      <c r="AJ96" s="118">
        <v>12</v>
      </c>
      <c r="AK96" s="121" t="s">
        <v>13</v>
      </c>
      <c r="AL96" s="101" t="s">
        <v>13</v>
      </c>
      <c r="AM96" s="101" t="s">
        <v>13</v>
      </c>
    </row>
    <row r="97" spans="2:39" ht="22.8" x14ac:dyDescent="0.2">
      <c r="B97" s="41"/>
      <c r="C97" s="47"/>
      <c r="D97" s="41"/>
      <c r="E97" s="36"/>
      <c r="F97" s="48"/>
      <c r="G97" s="48"/>
      <c r="H97" s="64"/>
      <c r="I97" s="65"/>
      <c r="J97" s="65"/>
      <c r="K97" s="65"/>
      <c r="L97" s="65"/>
      <c r="M97" s="65"/>
      <c r="X97" s="2" t="s">
        <v>114</v>
      </c>
      <c r="Y97" s="2">
        <v>53</v>
      </c>
      <c r="Z97" s="2">
        <v>46</v>
      </c>
      <c r="AA97" s="2">
        <v>1</v>
      </c>
      <c r="AB97" s="2" t="s">
        <v>13</v>
      </c>
      <c r="AC97" s="2" t="s">
        <v>13</v>
      </c>
      <c r="AD97" s="2" t="s">
        <v>13</v>
      </c>
      <c r="AE97" s="2">
        <v>6</v>
      </c>
      <c r="AG97" s="108" t="s">
        <v>107</v>
      </c>
      <c r="AH97" s="122">
        <f t="shared" si="10"/>
        <v>12</v>
      </c>
      <c r="AI97" s="123" t="s">
        <v>13</v>
      </c>
      <c r="AJ97" s="118">
        <v>10</v>
      </c>
      <c r="AK97" s="121" t="s">
        <v>13</v>
      </c>
      <c r="AL97" s="118">
        <v>2</v>
      </c>
      <c r="AM97" s="101" t="s">
        <v>13</v>
      </c>
    </row>
    <row r="98" spans="2:39" ht="12" x14ac:dyDescent="0.25">
      <c r="B98" s="41"/>
      <c r="E98" s="36"/>
      <c r="G98" s="48"/>
      <c r="I98" s="41"/>
      <c r="J98" s="47"/>
      <c r="K98" s="41"/>
      <c r="L98" s="36"/>
      <c r="M98" s="48"/>
      <c r="X98" s="2" t="s">
        <v>86</v>
      </c>
      <c r="Y98" s="2">
        <v>21</v>
      </c>
      <c r="Z98" s="2">
        <v>21</v>
      </c>
      <c r="AB98" s="2" t="s">
        <v>13</v>
      </c>
      <c r="AC98" s="2" t="s">
        <v>13</v>
      </c>
      <c r="AD98" s="2" t="s">
        <v>13</v>
      </c>
      <c r="AE98" s="2" t="s">
        <v>13</v>
      </c>
      <c r="AG98" s="107" t="s">
        <v>85</v>
      </c>
      <c r="AH98" s="91">
        <f t="shared" si="10"/>
        <v>73</v>
      </c>
      <c r="AI98" s="109">
        <f>SUM(AI99:AI102)</f>
        <v>6</v>
      </c>
      <c r="AJ98" s="109">
        <f>SUM(AJ99:AJ102)</f>
        <v>66</v>
      </c>
      <c r="AK98" s="109">
        <f>SUM(AK99:AK102)</f>
        <v>1</v>
      </c>
      <c r="AL98" s="109" t="s">
        <v>13</v>
      </c>
      <c r="AM98" s="109" t="s">
        <v>13</v>
      </c>
    </row>
    <row r="99" spans="2:39" ht="18" customHeight="1" x14ac:dyDescent="0.2">
      <c r="I99" s="41"/>
      <c r="J99" s="47"/>
      <c r="K99" s="47"/>
      <c r="L99" s="36"/>
      <c r="M99" s="48"/>
      <c r="X99" s="2" t="s">
        <v>118</v>
      </c>
      <c r="Y99" s="2">
        <v>15</v>
      </c>
      <c r="Z99" s="2" t="s">
        <v>13</v>
      </c>
      <c r="AA99" s="2" t="s">
        <v>13</v>
      </c>
      <c r="AB99" s="2" t="s">
        <v>13</v>
      </c>
      <c r="AC99" s="2" t="s">
        <v>13</v>
      </c>
      <c r="AD99" s="2" t="s">
        <v>13</v>
      </c>
      <c r="AE99" s="2">
        <v>15</v>
      </c>
      <c r="AG99" s="110" t="s">
        <v>114</v>
      </c>
      <c r="AH99" s="122">
        <f t="shared" si="10"/>
        <v>16</v>
      </c>
      <c r="AI99" s="125">
        <v>6</v>
      </c>
      <c r="AJ99" s="125">
        <v>9</v>
      </c>
      <c r="AK99" s="126">
        <v>1</v>
      </c>
      <c r="AL99" s="127" t="s">
        <v>13</v>
      </c>
      <c r="AM99" s="128" t="s">
        <v>13</v>
      </c>
    </row>
    <row r="100" spans="2:39" ht="18" customHeight="1" x14ac:dyDescent="0.2">
      <c r="I100" s="41"/>
      <c r="J100" s="47"/>
      <c r="K100" s="47"/>
      <c r="L100" s="36"/>
      <c r="M100" s="48"/>
      <c r="X100" s="2" t="s">
        <v>114</v>
      </c>
      <c r="Y100" s="2">
        <v>15</v>
      </c>
      <c r="Z100" s="2" t="s">
        <v>13</v>
      </c>
      <c r="AA100" s="2" t="s">
        <v>13</v>
      </c>
      <c r="AB100" s="2" t="s">
        <v>13</v>
      </c>
      <c r="AC100" s="2" t="s">
        <v>13</v>
      </c>
      <c r="AD100" s="2" t="s">
        <v>13</v>
      </c>
      <c r="AE100" s="2">
        <v>15</v>
      </c>
      <c r="AG100" s="106" t="s">
        <v>86</v>
      </c>
      <c r="AH100" s="122">
        <f t="shared" si="10"/>
        <v>21</v>
      </c>
      <c r="AI100" s="125" t="s">
        <v>13</v>
      </c>
      <c r="AJ100" s="125">
        <v>21</v>
      </c>
      <c r="AK100" s="126"/>
      <c r="AL100" s="127" t="s">
        <v>13</v>
      </c>
      <c r="AM100" s="128" t="s">
        <v>13</v>
      </c>
    </row>
    <row r="101" spans="2:39" ht="11.4" x14ac:dyDescent="0.2">
      <c r="I101" s="41"/>
      <c r="J101" s="47"/>
      <c r="K101" s="47"/>
      <c r="L101" s="36"/>
      <c r="M101" s="48"/>
      <c r="X101" s="2" t="s">
        <v>84</v>
      </c>
      <c r="Y101" s="2">
        <v>51</v>
      </c>
      <c r="Z101" s="2">
        <v>7</v>
      </c>
      <c r="AA101" s="2">
        <v>44</v>
      </c>
      <c r="AB101" s="2" t="s">
        <v>13</v>
      </c>
      <c r="AC101" s="2" t="s">
        <v>13</v>
      </c>
      <c r="AD101" s="2" t="s">
        <v>13</v>
      </c>
      <c r="AE101" s="2" t="s">
        <v>13</v>
      </c>
      <c r="AG101" s="106" t="s">
        <v>134</v>
      </c>
      <c r="AH101" s="122">
        <f t="shared" si="10"/>
        <v>17</v>
      </c>
      <c r="AI101" s="125" t="s">
        <v>13</v>
      </c>
      <c r="AJ101" s="125">
        <v>17</v>
      </c>
      <c r="AK101" s="126" t="s">
        <v>13</v>
      </c>
      <c r="AL101" s="127" t="s">
        <v>13</v>
      </c>
      <c r="AM101" s="128" t="s">
        <v>13</v>
      </c>
    </row>
    <row r="102" spans="2:39" ht="11.4" x14ac:dyDescent="0.2">
      <c r="I102" s="41"/>
      <c r="J102" s="47"/>
      <c r="K102" s="47"/>
      <c r="L102" s="36"/>
      <c r="M102" s="48"/>
      <c r="AE102" s="6"/>
      <c r="AG102" s="106" t="s">
        <v>135</v>
      </c>
      <c r="AH102" s="122">
        <f t="shared" si="10"/>
        <v>19</v>
      </c>
      <c r="AI102" s="119" t="s">
        <v>13</v>
      </c>
      <c r="AJ102" s="119">
        <v>19</v>
      </c>
      <c r="AK102" s="101" t="s">
        <v>13</v>
      </c>
      <c r="AL102" s="121" t="s">
        <v>13</v>
      </c>
      <c r="AM102" s="113" t="s">
        <v>13</v>
      </c>
    </row>
    <row r="103" spans="2:39" ht="12" x14ac:dyDescent="0.25">
      <c r="I103" s="41"/>
      <c r="J103" s="47"/>
      <c r="K103" s="41"/>
      <c r="L103" s="36"/>
      <c r="M103" s="48"/>
      <c r="X103" s="2" t="s">
        <v>24</v>
      </c>
      <c r="Y103" s="2">
        <v>845</v>
      </c>
      <c r="Z103" s="2">
        <v>69</v>
      </c>
      <c r="AA103" s="2">
        <v>5</v>
      </c>
      <c r="AB103" s="2" t="s">
        <v>13</v>
      </c>
      <c r="AC103" s="2" t="s">
        <v>13</v>
      </c>
      <c r="AD103" s="2">
        <v>771</v>
      </c>
      <c r="AE103" s="6" t="s">
        <v>13</v>
      </c>
      <c r="AG103" s="124" t="s">
        <v>118</v>
      </c>
      <c r="AH103" s="91">
        <f t="shared" si="10"/>
        <v>19</v>
      </c>
      <c r="AI103" s="95">
        <f>AI104</f>
        <v>19</v>
      </c>
      <c r="AJ103" s="95" t="s">
        <v>13</v>
      </c>
      <c r="AK103" s="95" t="s">
        <v>13</v>
      </c>
      <c r="AL103" s="95" t="s">
        <v>13</v>
      </c>
      <c r="AM103" s="95" t="s">
        <v>13</v>
      </c>
    </row>
    <row r="104" spans="2:39" ht="13.2" x14ac:dyDescent="0.25">
      <c r="I104" s="41"/>
      <c r="J104" s="47"/>
      <c r="K104" s="41"/>
      <c r="L104" s="36"/>
      <c r="M104" s="48"/>
      <c r="AE104" s="6"/>
      <c r="AG104" s="110" t="s">
        <v>114</v>
      </c>
      <c r="AH104" s="122">
        <f>SUM(AI103:AM103)</f>
        <v>19</v>
      </c>
      <c r="AI104" s="123">
        <v>19</v>
      </c>
      <c r="AJ104" s="129" t="s">
        <v>13</v>
      </c>
      <c r="AK104" s="129" t="s">
        <v>13</v>
      </c>
      <c r="AL104" s="130" t="s">
        <v>13</v>
      </c>
      <c r="AM104" s="130" t="s">
        <v>13</v>
      </c>
    </row>
    <row r="105" spans="2:39" ht="12" x14ac:dyDescent="0.25">
      <c r="I105" s="41"/>
      <c r="J105" s="47"/>
      <c r="K105" s="41"/>
      <c r="L105" s="36"/>
      <c r="M105" s="48"/>
      <c r="X105" s="2" t="s">
        <v>88</v>
      </c>
      <c r="Y105" s="2">
        <v>34</v>
      </c>
      <c r="Z105" s="2">
        <v>25</v>
      </c>
      <c r="AA105" s="2">
        <v>9</v>
      </c>
      <c r="AB105" s="2" t="s">
        <v>13</v>
      </c>
      <c r="AC105" s="2" t="s">
        <v>13</v>
      </c>
      <c r="AD105" s="2" t="s">
        <v>13</v>
      </c>
      <c r="AE105" s="6" t="s">
        <v>13</v>
      </c>
      <c r="AG105" s="94" t="s">
        <v>84</v>
      </c>
      <c r="AH105" s="91">
        <f>SUM(AI105:AM105)</f>
        <v>52</v>
      </c>
      <c r="AI105" s="95" t="s">
        <v>13</v>
      </c>
      <c r="AJ105" s="95">
        <v>7</v>
      </c>
      <c r="AK105" s="95">
        <v>45</v>
      </c>
      <c r="AL105" s="95" t="s">
        <v>13</v>
      </c>
      <c r="AM105" s="95" t="s">
        <v>13</v>
      </c>
    </row>
    <row r="106" spans="2:39" ht="11.4" x14ac:dyDescent="0.2">
      <c r="I106" s="41"/>
      <c r="J106" s="47"/>
      <c r="K106" s="41"/>
      <c r="L106" s="36"/>
      <c r="M106" s="48"/>
      <c r="AG106" s="110"/>
      <c r="AH106" s="110"/>
      <c r="AI106" s="110"/>
      <c r="AJ106" s="110"/>
      <c r="AK106" s="110"/>
      <c r="AL106" s="110"/>
      <c r="AM106" s="110"/>
    </row>
    <row r="107" spans="2:39" ht="14.4" customHeight="1" x14ac:dyDescent="0.25">
      <c r="I107" s="41"/>
      <c r="L107" s="36"/>
      <c r="X107" s="83" t="s">
        <v>89</v>
      </c>
      <c r="Y107" s="83">
        <v>11</v>
      </c>
      <c r="Z107" s="83">
        <v>11</v>
      </c>
      <c r="AA107" s="83" t="s">
        <v>13</v>
      </c>
      <c r="AB107" s="83" t="s">
        <v>13</v>
      </c>
      <c r="AC107" s="83" t="s">
        <v>13</v>
      </c>
      <c r="AD107" s="83" t="s">
        <v>13</v>
      </c>
      <c r="AE107" s="83" t="s">
        <v>13</v>
      </c>
      <c r="AG107" s="94" t="s">
        <v>24</v>
      </c>
      <c r="AH107" s="91">
        <f>SUM(AI107:AM107)</f>
        <v>73</v>
      </c>
      <c r="AI107" s="95" t="s">
        <v>13</v>
      </c>
      <c r="AJ107" s="95">
        <v>66</v>
      </c>
      <c r="AK107" s="95">
        <v>5</v>
      </c>
      <c r="AL107" s="95">
        <v>2</v>
      </c>
      <c r="AM107" s="95" t="s">
        <v>13</v>
      </c>
    </row>
    <row r="108" spans="2:39" ht="12" x14ac:dyDescent="0.25">
      <c r="X108" s="83"/>
      <c r="Y108" s="83"/>
      <c r="Z108" s="83"/>
      <c r="AA108" s="83"/>
      <c r="AB108" s="83"/>
      <c r="AC108" s="83"/>
      <c r="AD108" s="83"/>
      <c r="AE108" s="83"/>
      <c r="AG108" s="131"/>
      <c r="AH108" s="93"/>
      <c r="AI108" s="93"/>
      <c r="AJ108" s="93"/>
      <c r="AK108" s="93"/>
      <c r="AL108" s="93"/>
      <c r="AM108" s="93"/>
    </row>
    <row r="109" spans="2:39" ht="12" x14ac:dyDescent="0.25">
      <c r="X109" s="83" t="s">
        <v>91</v>
      </c>
      <c r="Y109" s="83">
        <v>2496</v>
      </c>
      <c r="Z109" s="83">
        <v>486</v>
      </c>
      <c r="AA109" s="83" t="s">
        <v>13</v>
      </c>
      <c r="AB109" s="83" t="s">
        <v>13</v>
      </c>
      <c r="AC109" s="83">
        <v>272</v>
      </c>
      <c r="AD109" s="83" t="s">
        <v>13</v>
      </c>
      <c r="AE109" s="83">
        <v>1738</v>
      </c>
      <c r="AG109" s="124" t="s">
        <v>88</v>
      </c>
      <c r="AH109" s="91">
        <f>SUM(AI109:AM109)</f>
        <v>33</v>
      </c>
      <c r="AI109" s="95" t="s">
        <v>13</v>
      </c>
      <c r="AJ109" s="95">
        <v>24</v>
      </c>
      <c r="AK109" s="95">
        <v>9</v>
      </c>
      <c r="AL109" s="95" t="s">
        <v>13</v>
      </c>
      <c r="AM109" s="95" t="s">
        <v>13</v>
      </c>
    </row>
    <row r="110" spans="2:39" ht="12" x14ac:dyDescent="0.25">
      <c r="X110" s="83"/>
      <c r="Y110" s="83"/>
      <c r="Z110" s="83"/>
      <c r="AA110" s="83"/>
      <c r="AB110" s="83"/>
      <c r="AC110" s="83"/>
      <c r="AD110" s="83"/>
      <c r="AE110" s="83"/>
      <c r="AG110" s="132"/>
      <c r="AH110" s="93"/>
      <c r="AI110" s="93"/>
      <c r="AJ110" s="93"/>
      <c r="AK110" s="93"/>
      <c r="AL110" s="93"/>
      <c r="AM110" s="93"/>
    </row>
    <row r="111" spans="2:39" ht="12" x14ac:dyDescent="0.25">
      <c r="X111" s="83" t="s">
        <v>96</v>
      </c>
      <c r="Y111" s="83">
        <v>503</v>
      </c>
      <c r="Z111" s="83">
        <v>22</v>
      </c>
      <c r="AA111" s="83">
        <v>44</v>
      </c>
      <c r="AB111" s="83">
        <v>270</v>
      </c>
      <c r="AC111" s="83">
        <v>13</v>
      </c>
      <c r="AD111" s="83" t="s">
        <v>13</v>
      </c>
      <c r="AE111" s="83">
        <v>154</v>
      </c>
      <c r="AG111" s="94" t="s">
        <v>89</v>
      </c>
      <c r="AH111" s="91">
        <f>SUM(AI111:AM111)</f>
        <v>10</v>
      </c>
      <c r="AI111" s="95" t="s">
        <v>13</v>
      </c>
      <c r="AJ111" s="95">
        <v>10</v>
      </c>
      <c r="AK111" s="95" t="s">
        <v>13</v>
      </c>
      <c r="AL111" s="95" t="s">
        <v>13</v>
      </c>
      <c r="AM111" s="95" t="s">
        <v>13</v>
      </c>
    </row>
    <row r="112" spans="2:39" ht="12" x14ac:dyDescent="0.25">
      <c r="X112" s="64"/>
      <c r="Y112" s="64"/>
      <c r="Z112" s="64"/>
      <c r="AA112" s="64"/>
      <c r="AB112" s="64"/>
      <c r="AC112" s="64"/>
      <c r="AD112" s="64"/>
      <c r="AE112" s="64"/>
      <c r="AG112" s="132"/>
      <c r="AH112" s="93"/>
      <c r="AI112" s="93"/>
      <c r="AJ112" s="93"/>
      <c r="AK112" s="93"/>
      <c r="AL112" s="93"/>
      <c r="AM112" s="93"/>
    </row>
    <row r="113" spans="33:39" ht="13.8" customHeight="1" x14ac:dyDescent="0.25">
      <c r="AG113" s="94" t="s">
        <v>91</v>
      </c>
      <c r="AH113" s="91">
        <f>SUM(AI113:AM113)</f>
        <v>2274</v>
      </c>
      <c r="AI113" s="95">
        <v>1744</v>
      </c>
      <c r="AJ113" s="95">
        <v>489</v>
      </c>
      <c r="AK113" s="95" t="s">
        <v>13</v>
      </c>
      <c r="AL113" s="95">
        <v>41</v>
      </c>
      <c r="AM113" s="95" t="s">
        <v>13</v>
      </c>
    </row>
    <row r="114" spans="33:39" ht="12" x14ac:dyDescent="0.25">
      <c r="AG114" s="132"/>
      <c r="AH114" s="93"/>
      <c r="AI114" s="93"/>
      <c r="AJ114" s="93"/>
      <c r="AK114" s="93"/>
      <c r="AL114" s="93"/>
      <c r="AM114" s="93"/>
    </row>
    <row r="115" spans="33:39" ht="12" x14ac:dyDescent="0.25">
      <c r="AG115" s="94" t="s">
        <v>96</v>
      </c>
      <c r="AH115" s="91">
        <f>SUM(AI115:AM115)</f>
        <v>277</v>
      </c>
      <c r="AI115" s="95">
        <v>151</v>
      </c>
      <c r="AJ115" s="95">
        <v>27</v>
      </c>
      <c r="AK115" s="95">
        <v>45</v>
      </c>
      <c r="AL115" s="95">
        <v>3</v>
      </c>
      <c r="AM115" s="95">
        <v>51</v>
      </c>
    </row>
    <row r="116" spans="33:39" ht="9" customHeight="1" x14ac:dyDescent="0.2">
      <c r="AG116" s="133"/>
      <c r="AH116" s="134"/>
      <c r="AI116" s="134"/>
      <c r="AJ116" s="134"/>
      <c r="AK116" s="134"/>
      <c r="AL116" s="134"/>
      <c r="AM116" s="134"/>
    </row>
    <row r="117" spans="33:39" ht="68.400000000000006" hidden="1" customHeight="1" x14ac:dyDescent="0.2">
      <c r="AG117" s="135"/>
      <c r="AH117" s="47"/>
      <c r="AI117" s="47"/>
      <c r="AJ117" s="47"/>
      <c r="AK117" s="47"/>
      <c r="AL117" s="47"/>
      <c r="AM117" s="33"/>
    </row>
    <row r="118" spans="33:39" ht="13.2" customHeight="1" x14ac:dyDescent="0.2">
      <c r="AG118" s="136" t="s">
        <v>136</v>
      </c>
      <c r="AH118" s="47"/>
      <c r="AI118" s="47"/>
      <c r="AJ118" s="47"/>
      <c r="AK118" s="47"/>
      <c r="AL118" s="47"/>
      <c r="AM118" s="33"/>
    </row>
    <row r="119" spans="33:39" ht="60" customHeight="1" x14ac:dyDescent="0.2"/>
    <row r="125" spans="33:39" ht="84" customHeight="1" x14ac:dyDescent="0.2"/>
  </sheetData>
  <mergeCells count="2">
    <mergeCell ref="AD6:AD9"/>
    <mergeCell ref="AG3:AM3"/>
  </mergeCells>
  <pageMargins left="0.39370078740157483" right="0.39370078740157483" top="0.59055118110236227" bottom="0.59055118110236227" header="0.59055118110236227" footer="0.59055118110236227"/>
  <pageSetup firstPageNumber="9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4.3</vt:lpstr>
      <vt:lpstr>'4.3'!A_impresión_IM</vt:lpstr>
      <vt:lpstr>'4.3'!Área_de_impresión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NIURKA ADELINA RAMOS FERNANDEZ</dc:creator>
  <cp:lastModifiedBy>Niurka Adelina Ramos Fernandez</cp:lastModifiedBy>
  <dcterms:created xsi:type="dcterms:W3CDTF">2019-07-03T15:51:58Z</dcterms:created>
  <dcterms:modified xsi:type="dcterms:W3CDTF">2023-09-20T17:35:00Z</dcterms:modified>
</cp:coreProperties>
</file>