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xml"/>
  <Override PartName="/xl/charts/chart7.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9.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41.xml" ContentType="application/vnd.openxmlformats-officedocument.drawing+xml"/>
  <Override PartName="/xl/charts/chart14.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255" yWindow="135" windowWidth="9450" windowHeight="8025" tabRatio="862" firstSheet="33" activeTab="42"/>
  </bookViews>
  <sheets>
    <sheet name="1-2 (4)" sheetId="95" r:id="rId1"/>
    <sheet name="3 (5-6)" sheetId="96" r:id="rId2"/>
    <sheet name="4 (7)" sheetId="97" r:id="rId3"/>
    <sheet name="5 (8)" sheetId="179" r:id="rId4"/>
    <sheet name="6 (9)" sheetId="180" r:id="rId5"/>
    <sheet name="7-8-9 (10)" sheetId="102" r:id="rId6"/>
    <sheet name="10 (11-12) " sheetId="189" r:id="rId7"/>
    <sheet name="11 (13)" sheetId="115" r:id="rId8"/>
    <sheet name="12 (14)" sheetId="186" r:id="rId9"/>
    <sheet name="13 (15)" sheetId="105" r:id="rId10"/>
    <sheet name="14 (16)" sheetId="192" r:id="rId11"/>
    <sheet name="15 (17)" sheetId="116" r:id="rId12"/>
    <sheet name="16(18)" sheetId="164" r:id="rId13"/>
    <sheet name="17 (19)" sheetId="118" r:id="rId14"/>
    <sheet name="18 (20)" sheetId="119" r:id="rId15"/>
    <sheet name="19 (21)" sheetId="121" r:id="rId16"/>
    <sheet name="20-21(22)" sheetId="175" r:id="rId17"/>
    <sheet name="22 (23)" sheetId="122" r:id="rId18"/>
    <sheet name="23 (24-25)" sheetId="124" r:id="rId19"/>
    <sheet name="24-25 (26)" sheetId="125" r:id="rId20"/>
    <sheet name="26-27 (27)" sheetId="127" r:id="rId21"/>
    <sheet name="28 (28)" sheetId="130" r:id="rId22"/>
    <sheet name="29 (29)" sheetId="131" r:id="rId23"/>
    <sheet name="30-34 (30)" sheetId="190" r:id="rId24"/>
    <sheet name="35-36 (31)" sheetId="193" r:id="rId25"/>
    <sheet name="37 (32)" sheetId="194" r:id="rId26"/>
    <sheet name="38 (33)" sheetId="129" r:id="rId27"/>
    <sheet name="39 (34) " sheetId="181" r:id="rId28"/>
    <sheet name="40 (35)" sheetId="182" r:id="rId29"/>
    <sheet name="41-42 (36)" sheetId="137" r:id="rId30"/>
    <sheet name="43 (37)" sheetId="152" r:id="rId31"/>
    <sheet name="44 (38)" sheetId="138" r:id="rId32"/>
    <sheet name="45-46 (39)" sheetId="139" r:id="rId33"/>
    <sheet name="47 (40)" sheetId="188" r:id="rId34"/>
    <sheet name="48 (41)" sheetId="183" r:id="rId35"/>
    <sheet name="49-50 (42)" sheetId="168" r:id="rId36"/>
    <sheet name="51 (43)" sheetId="187" r:id="rId37"/>
    <sheet name="52 (44)" sheetId="176" r:id="rId38"/>
    <sheet name="53-54 (45)" sheetId="141" r:id="rId39"/>
    <sheet name="(46)" sheetId="177" r:id="rId40"/>
    <sheet name="55-56 (47)" sheetId="146" r:id="rId41"/>
    <sheet name="57-58 (48)" sheetId="147" r:id="rId42"/>
    <sheet name="59 (49)" sheetId="149" r:id="rId43"/>
    <sheet name="60 (50)" sheetId="166" r:id="rId44"/>
    <sheet name="S3" sheetId="36"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0" localSheetId="8">#REF!</definedName>
    <definedName name="_\a">#N/A</definedName>
    <definedName name="_\c" localSheetId="24">#REF!</definedName>
    <definedName name="_\d">#N/A</definedName>
    <definedName name="_\i" localSheetId="39">#REF!</definedName>
    <definedName name="_\q" localSheetId="6">#REF!</definedName>
    <definedName name="_\r" localSheetId="39">#REF!</definedName>
    <definedName name="_\z">#N/A</definedName>
    <definedName name="__\0" localSheetId="10">#REF!</definedName>
    <definedName name="__\c">#N/A</definedName>
    <definedName name="__\i" localSheetId="6">#REF!</definedName>
    <definedName name="__\q" localSheetId="8">#REF!</definedName>
    <definedName name="__\r" localSheetId="6">#REF!</definedName>
    <definedName name="___\0" localSheetId="23">#REF!</definedName>
    <definedName name="___\i" localSheetId="7">#REF!</definedName>
    <definedName name="___\q" localSheetId="10">#REF!</definedName>
    <definedName name="___\r" localSheetId="7">#REF!</definedName>
    <definedName name="____\0" localSheetId="27">#REF!</definedName>
    <definedName name="____\i" localSheetId="8">#REF!</definedName>
    <definedName name="____\q" localSheetId="23">#REF!</definedName>
    <definedName name="____\r" localSheetId="0">#REF!</definedName>
    <definedName name="_____\0" localSheetId="33">#REF!</definedName>
    <definedName name="_____\i" localSheetId="0">#REF!</definedName>
    <definedName name="_____\q" localSheetId="27">#REF!</definedName>
    <definedName name="_____\r" localSheetId="9">#REF!</definedName>
    <definedName name="______\0" localSheetId="35">#REF!</definedName>
    <definedName name="______\i" localSheetId="9">#REF!</definedName>
    <definedName name="______\q" localSheetId="33">#REF!</definedName>
    <definedName name="______\r" localSheetId="10">#REF!</definedName>
    <definedName name="_______\0" localSheetId="43">#REF!</definedName>
    <definedName name="_______\i" localSheetId="10">#REF!</definedName>
    <definedName name="_______\q" localSheetId="35">#REF!</definedName>
    <definedName name="_______\r" localSheetId="11">#REF!</definedName>
    <definedName name="________\i" localSheetId="11">#REF!</definedName>
    <definedName name="________\q" localSheetId="43">#REF!</definedName>
    <definedName name="________\r" localSheetId="13">#REF!</definedName>
    <definedName name="_________\0">#REF!</definedName>
    <definedName name="_________\i" localSheetId="13">#REF!</definedName>
    <definedName name="_________\r" localSheetId="14">#REF!</definedName>
    <definedName name="__________\i" localSheetId="14">#REF!</definedName>
    <definedName name="__________\q">#REF!</definedName>
    <definedName name="__________\r" localSheetId="15">#REF!</definedName>
    <definedName name="___________\i" localSheetId="15">#REF!</definedName>
    <definedName name="___________\r" localSheetId="17">#REF!</definedName>
    <definedName name="____________\i" localSheetId="17">#REF!</definedName>
    <definedName name="____________\r" localSheetId="18">#REF!</definedName>
    <definedName name="_____________\i" localSheetId="18">#REF!</definedName>
    <definedName name="_____________\r" localSheetId="20">#REF!</definedName>
    <definedName name="______________\i" localSheetId="20">#REF!</definedName>
    <definedName name="______________\r" localSheetId="21">#REF!</definedName>
    <definedName name="_______________\i" localSheetId="21">#REF!</definedName>
    <definedName name="_______________\r" localSheetId="22">#REF!</definedName>
    <definedName name="________________\i" localSheetId="22">#REF!</definedName>
    <definedName name="________________\r" localSheetId="1">#REF!</definedName>
    <definedName name="_________________\i" localSheetId="1">#REF!</definedName>
    <definedName name="_________________\r" localSheetId="23">#REF!</definedName>
    <definedName name="__________________\i" localSheetId="23">#REF!</definedName>
    <definedName name="__________________\r" localSheetId="24">#REF!</definedName>
    <definedName name="___________________\i" localSheetId="24">#REF!</definedName>
    <definedName name="___________________\r" localSheetId="27">#REF!</definedName>
    <definedName name="____________________\i" localSheetId="27">#REF!</definedName>
    <definedName name="____________________\r" localSheetId="2">#REF!</definedName>
    <definedName name="_____________________\i" localSheetId="2">#REF!</definedName>
    <definedName name="_____________________\r" localSheetId="28">#REF!</definedName>
    <definedName name="______________________\i" localSheetId="28">#REF!</definedName>
    <definedName name="______________________\r" localSheetId="29">#REF!</definedName>
    <definedName name="_______________________\i" localSheetId="29">#REF!</definedName>
    <definedName name="_______________________\r" localSheetId="30">#REF!</definedName>
    <definedName name="________________________\i" localSheetId="30">#REF!</definedName>
    <definedName name="________________________\r" localSheetId="31">#REF!</definedName>
    <definedName name="_________________________\i" localSheetId="31">#REF!</definedName>
    <definedName name="_________________________\r" localSheetId="32">#REF!</definedName>
    <definedName name="__________________________\i" localSheetId="32">#REF!</definedName>
    <definedName name="__________________________\r" localSheetId="33">#REF!</definedName>
    <definedName name="___________________________\i" localSheetId="33">#REF!</definedName>
    <definedName name="___________________________\r" localSheetId="34">#REF!</definedName>
    <definedName name="____________________________\i" localSheetId="34">#REF!</definedName>
    <definedName name="____________________________\r" localSheetId="35">#REF!</definedName>
    <definedName name="_____________________________\i" localSheetId="35">#REF!</definedName>
    <definedName name="_____________________________\r" localSheetId="3">#REF!</definedName>
    <definedName name="______________________________\i" localSheetId="3">#REF!</definedName>
    <definedName name="______________________________\r" localSheetId="36">#REF!</definedName>
    <definedName name="_______________________________\i" localSheetId="36">#REF!</definedName>
    <definedName name="_______________________________\r" localSheetId="37">#REF!</definedName>
    <definedName name="________________________________\i" localSheetId="37">#REF!</definedName>
    <definedName name="________________________________\r" localSheetId="41">#N/A</definedName>
    <definedName name="_________________________________\i" localSheetId="41">#N/A</definedName>
    <definedName name="_________________________________\r" localSheetId="42">#REF!</definedName>
    <definedName name="__________________________________\i" localSheetId="42">#REF!</definedName>
    <definedName name="__________________________________\r" localSheetId="4">#REF!</definedName>
    <definedName name="___________________________________\i" localSheetId="4">#REF!</definedName>
    <definedName name="___________________________________\r" localSheetId="43">#REF!</definedName>
    <definedName name="____________________________________\i" localSheetId="43">#REF!</definedName>
    <definedName name="____________________________________\r" localSheetId="5">#REF!</definedName>
    <definedName name="_____________________________________\i" localSheetId="5">#REF!</definedName>
    <definedName name="______________________________________\r">#REF!</definedName>
    <definedName name="_______________________________________\i">#REF!</definedName>
    <definedName name="_______________________________________f">#REF!</definedName>
    <definedName name="______________________________________f" localSheetId="6">#REF!</definedName>
    <definedName name="______________________________________f" localSheetId="10">#REF!</definedName>
    <definedName name="______________________________________f" localSheetId="23">#REF!</definedName>
    <definedName name="______________________________________f" localSheetId="27">#REF!</definedName>
    <definedName name="______________________________________f" localSheetId="28">#REF!</definedName>
    <definedName name="______________________________________f" localSheetId="33">#REF!</definedName>
    <definedName name="______________________________________f" localSheetId="34">#REF!</definedName>
    <definedName name="______________________________________f" localSheetId="35">#REF!</definedName>
    <definedName name="______________________________________f" localSheetId="3">#REF!</definedName>
    <definedName name="______________________________________f" localSheetId="4">#REF!</definedName>
    <definedName name="______________________________________f" localSheetId="43">#REF!</definedName>
    <definedName name="______________________________________f">#REF!</definedName>
    <definedName name="_____________________________________f" localSheetId="6">#REF!</definedName>
    <definedName name="_____________________________________f" localSheetId="10">#REF!</definedName>
    <definedName name="_____________________________________f" localSheetId="23">#REF!</definedName>
    <definedName name="_____________________________________f" localSheetId="27">#REF!</definedName>
    <definedName name="_____________________________________f" localSheetId="33">#REF!</definedName>
    <definedName name="_____________________________________f" localSheetId="35">#REF!</definedName>
    <definedName name="_____________________________________f" localSheetId="43">#REF!</definedName>
    <definedName name="_____________________________________f">#REF!</definedName>
    <definedName name="____________________________________f" localSheetId="6">#REF!</definedName>
    <definedName name="____________________________________f" localSheetId="23">#REF!</definedName>
    <definedName name="____________________________________f" localSheetId="27">#REF!</definedName>
    <definedName name="____________________________________f" localSheetId="33">#REF!</definedName>
    <definedName name="____________________________________f" localSheetId="35">#REF!</definedName>
    <definedName name="____________________________________f" localSheetId="43">#REF!</definedName>
    <definedName name="____________________________________f">#REF!</definedName>
    <definedName name="___________________________________f" localSheetId="23">#REF!</definedName>
    <definedName name="___________________________________f" localSheetId="27">#REF!</definedName>
    <definedName name="___________________________________f" localSheetId="33">#REF!</definedName>
    <definedName name="___________________________________f" localSheetId="35">#REF!</definedName>
    <definedName name="___________________________________f">#REF!</definedName>
    <definedName name="__________________________________f" localSheetId="8">#REF!</definedName>
    <definedName name="__________________________________f" localSheetId="23">#REF!</definedName>
    <definedName name="__________________________________f" localSheetId="27">#REF!</definedName>
    <definedName name="__________________________________f" localSheetId="33">#REF!</definedName>
    <definedName name="__________________________________f" localSheetId="35">#REF!</definedName>
    <definedName name="__________________________________f">#REF!</definedName>
    <definedName name="_________________________________f" localSheetId="23">#REF!</definedName>
    <definedName name="_________________________________f" localSheetId="27">#REF!</definedName>
    <definedName name="_________________________________f" localSheetId="33">#REF!</definedName>
    <definedName name="_________________________________f" localSheetId="35">#REF!</definedName>
    <definedName name="_________________________________f">#REF!</definedName>
    <definedName name="________________________________f" localSheetId="22">#REF!</definedName>
    <definedName name="________________________________f" localSheetId="23">#REF!</definedName>
    <definedName name="________________________________f" localSheetId="27">#REF!</definedName>
    <definedName name="________________________________f" localSheetId="33">#REF!</definedName>
    <definedName name="________________________________f" localSheetId="35">#REF!</definedName>
    <definedName name="________________________________f">#REF!</definedName>
    <definedName name="_______________________________f" localSheetId="6">#REF!</definedName>
    <definedName name="_______________________________f" localSheetId="9">#REF!</definedName>
    <definedName name="_______________________________f" localSheetId="13">#REF!</definedName>
    <definedName name="_______________________________f" localSheetId="15">#REF!</definedName>
    <definedName name="_______________________________f" localSheetId="22">#REF!</definedName>
    <definedName name="_______________________________f" localSheetId="23">#REF!</definedName>
    <definedName name="_______________________________f" localSheetId="27">#REF!</definedName>
    <definedName name="_______________________________f" localSheetId="33">#REF!</definedName>
    <definedName name="_______________________________f" localSheetId="35">#REF!</definedName>
    <definedName name="_______________________________f" localSheetId="3">#REF!</definedName>
    <definedName name="_______________________________f" localSheetId="4">#REF!</definedName>
    <definedName name="_______________________________f" localSheetId="5">#REF!</definedName>
    <definedName name="_______________________________f">#REF!</definedName>
    <definedName name="______________________________f" localSheetId="6">#REF!</definedName>
    <definedName name="______________________________f" localSheetId="9">#REF!</definedName>
    <definedName name="______________________________f" localSheetId="13">#REF!</definedName>
    <definedName name="______________________________f" localSheetId="15">#REF!</definedName>
    <definedName name="______________________________f" localSheetId="22">#REF!</definedName>
    <definedName name="______________________________f" localSheetId="23">#REF!</definedName>
    <definedName name="______________________________f" localSheetId="27">#REF!</definedName>
    <definedName name="______________________________f" localSheetId="33">#REF!</definedName>
    <definedName name="______________________________f" localSheetId="35">#REF!</definedName>
    <definedName name="______________________________f" localSheetId="3">#REF!</definedName>
    <definedName name="______________________________f" localSheetId="4">#REF!</definedName>
    <definedName name="______________________________f" localSheetId="5">#REF!</definedName>
    <definedName name="______________________________f">#REF!</definedName>
    <definedName name="_____________________________f" localSheetId="6">#REF!</definedName>
    <definedName name="_____________________________f" localSheetId="9">#REF!</definedName>
    <definedName name="_____________________________f" localSheetId="13">#REF!</definedName>
    <definedName name="_____________________________f" localSheetId="15">#REF!</definedName>
    <definedName name="_____________________________f" localSheetId="22">#REF!</definedName>
    <definedName name="_____________________________f" localSheetId="23">#REF!</definedName>
    <definedName name="_____________________________f" localSheetId="27">#REF!</definedName>
    <definedName name="_____________________________f" localSheetId="33">#REF!</definedName>
    <definedName name="_____________________________f" localSheetId="35">#REF!</definedName>
    <definedName name="_____________________________f" localSheetId="3">#REF!</definedName>
    <definedName name="_____________________________f" localSheetId="4">#REF!</definedName>
    <definedName name="_____________________________f" localSheetId="5">#REF!</definedName>
    <definedName name="_____________________________f">#REF!</definedName>
    <definedName name="____________________________f" localSheetId="6">#REF!</definedName>
    <definedName name="____________________________f" localSheetId="9">#REF!</definedName>
    <definedName name="____________________________f" localSheetId="13">#REF!</definedName>
    <definedName name="____________________________f" localSheetId="15">#REF!</definedName>
    <definedName name="____________________________f" localSheetId="22">#REF!</definedName>
    <definedName name="____________________________f" localSheetId="23">#REF!</definedName>
    <definedName name="____________________________f" localSheetId="27">#REF!</definedName>
    <definedName name="____________________________f" localSheetId="33">#REF!</definedName>
    <definedName name="____________________________f" localSheetId="35">#REF!</definedName>
    <definedName name="____________________________f" localSheetId="3">#REF!</definedName>
    <definedName name="____________________________f" localSheetId="4">#REF!</definedName>
    <definedName name="____________________________f" localSheetId="5">#REF!</definedName>
    <definedName name="____________________________f">#REF!</definedName>
    <definedName name="___________________________f" localSheetId="6">#REF!</definedName>
    <definedName name="___________________________f" localSheetId="9">#REF!</definedName>
    <definedName name="___________________________f" localSheetId="13">#REF!</definedName>
    <definedName name="___________________________f" localSheetId="15">#REF!</definedName>
    <definedName name="___________________________f" localSheetId="22">#REF!</definedName>
    <definedName name="___________________________f" localSheetId="23">#REF!</definedName>
    <definedName name="___________________________f" localSheetId="27">#REF!</definedName>
    <definedName name="___________________________f" localSheetId="33">#REF!</definedName>
    <definedName name="___________________________f" localSheetId="35">#REF!</definedName>
    <definedName name="___________________________f" localSheetId="3">#REF!</definedName>
    <definedName name="___________________________f" localSheetId="4">#REF!</definedName>
    <definedName name="___________________________f" localSheetId="5">#REF!</definedName>
    <definedName name="___________________________f">#REF!</definedName>
    <definedName name="__________________________f" localSheetId="6">#REF!</definedName>
    <definedName name="__________________________f" localSheetId="9">#REF!</definedName>
    <definedName name="__________________________f" localSheetId="13">#REF!</definedName>
    <definedName name="__________________________f" localSheetId="15">#REF!</definedName>
    <definedName name="__________________________f" localSheetId="22">#REF!</definedName>
    <definedName name="__________________________f" localSheetId="23">#REF!</definedName>
    <definedName name="__________________________f" localSheetId="27">#REF!</definedName>
    <definedName name="__________________________f" localSheetId="33">#REF!</definedName>
    <definedName name="__________________________f" localSheetId="35">#REF!</definedName>
    <definedName name="__________________________f" localSheetId="3">#REF!</definedName>
    <definedName name="__________________________f" localSheetId="4">#REF!</definedName>
    <definedName name="__________________________f" localSheetId="5">#REF!</definedName>
    <definedName name="__________________________f">#REF!</definedName>
    <definedName name="_________________________f" localSheetId="6">#REF!</definedName>
    <definedName name="_________________________f" localSheetId="9">#REF!</definedName>
    <definedName name="_________________________f" localSheetId="13">#REF!</definedName>
    <definedName name="_________________________f" localSheetId="15">#REF!</definedName>
    <definedName name="_________________________f" localSheetId="22">#REF!</definedName>
    <definedName name="_________________________f" localSheetId="23">#REF!</definedName>
    <definedName name="_________________________f" localSheetId="27">#REF!</definedName>
    <definedName name="_________________________f" localSheetId="33">#REF!</definedName>
    <definedName name="_________________________f" localSheetId="35">#REF!</definedName>
    <definedName name="_________________________f" localSheetId="3">#REF!</definedName>
    <definedName name="_________________________f" localSheetId="4">#REF!</definedName>
    <definedName name="_________________________f" localSheetId="5">#REF!</definedName>
    <definedName name="_________________________f">#REF!</definedName>
    <definedName name="________________________f" localSheetId="6">#REF!</definedName>
    <definedName name="________________________f" localSheetId="9">#REF!</definedName>
    <definedName name="________________________f" localSheetId="13">#REF!</definedName>
    <definedName name="________________________f" localSheetId="15">#REF!</definedName>
    <definedName name="________________________f" localSheetId="22">#REF!</definedName>
    <definedName name="________________________f" localSheetId="23">#REF!</definedName>
    <definedName name="________________________f" localSheetId="27">#REF!</definedName>
    <definedName name="________________________f" localSheetId="33">#REF!</definedName>
    <definedName name="________________________f" localSheetId="35">#REF!</definedName>
    <definedName name="________________________f" localSheetId="3">#REF!</definedName>
    <definedName name="________________________f" localSheetId="4">#REF!</definedName>
    <definedName name="________________________f" localSheetId="5">#REF!</definedName>
    <definedName name="________________________f">#REF!</definedName>
    <definedName name="_______________________f" localSheetId="6">#REF!</definedName>
    <definedName name="_______________________f" localSheetId="9">#REF!</definedName>
    <definedName name="_______________________f" localSheetId="13">#REF!</definedName>
    <definedName name="_______________________f" localSheetId="15">#REF!</definedName>
    <definedName name="_______________________f" localSheetId="22">#REF!</definedName>
    <definedName name="_______________________f" localSheetId="23">#REF!</definedName>
    <definedName name="_______________________f" localSheetId="27">#REF!</definedName>
    <definedName name="_______________________f" localSheetId="33">#REF!</definedName>
    <definedName name="_______________________f" localSheetId="35">#REF!</definedName>
    <definedName name="_______________________f" localSheetId="3">#REF!</definedName>
    <definedName name="_______________________f" localSheetId="4">#REF!</definedName>
    <definedName name="_______________________f" localSheetId="5">#REF!</definedName>
    <definedName name="_______________________f">#REF!</definedName>
    <definedName name="______________________f" localSheetId="6">#REF!</definedName>
    <definedName name="______________________f" localSheetId="9">#REF!</definedName>
    <definedName name="______________________f" localSheetId="13">#REF!</definedName>
    <definedName name="______________________f" localSheetId="15">#REF!</definedName>
    <definedName name="______________________f" localSheetId="22">#REF!</definedName>
    <definedName name="______________________f" localSheetId="23">#REF!</definedName>
    <definedName name="______________________f" localSheetId="27">#REF!</definedName>
    <definedName name="______________________f" localSheetId="33">#REF!</definedName>
    <definedName name="______________________f" localSheetId="35">#REF!</definedName>
    <definedName name="______________________f" localSheetId="3">#REF!</definedName>
    <definedName name="______________________f" localSheetId="4">#REF!</definedName>
    <definedName name="______________________f" localSheetId="5">#REF!</definedName>
    <definedName name="______________________f">#REF!</definedName>
    <definedName name="_____________________f" localSheetId="6">#REF!</definedName>
    <definedName name="_____________________f" localSheetId="9">#REF!</definedName>
    <definedName name="_____________________f" localSheetId="13">#REF!</definedName>
    <definedName name="_____________________f" localSheetId="15">#REF!</definedName>
    <definedName name="_____________________f" localSheetId="22">#REF!</definedName>
    <definedName name="_____________________f" localSheetId="23">#REF!</definedName>
    <definedName name="_____________________f" localSheetId="27">#REF!</definedName>
    <definedName name="_____________________f" localSheetId="33">#REF!</definedName>
    <definedName name="_____________________f" localSheetId="35">#REF!</definedName>
    <definedName name="_____________________f" localSheetId="3">#REF!</definedName>
    <definedName name="_____________________f" localSheetId="4">#REF!</definedName>
    <definedName name="_____________________f" localSheetId="5">#REF!</definedName>
    <definedName name="_____________________f">#REF!</definedName>
    <definedName name="____________________f" localSheetId="6">#REF!</definedName>
    <definedName name="____________________f" localSheetId="9">#REF!</definedName>
    <definedName name="____________________f" localSheetId="13">#REF!</definedName>
    <definedName name="____________________f" localSheetId="15">#REF!</definedName>
    <definedName name="____________________f" localSheetId="22">#REF!</definedName>
    <definedName name="____________________f" localSheetId="23">#REF!</definedName>
    <definedName name="____________________f" localSheetId="27">#REF!</definedName>
    <definedName name="____________________f" localSheetId="33">#REF!</definedName>
    <definedName name="____________________f" localSheetId="35">#REF!</definedName>
    <definedName name="____________________f" localSheetId="3">#REF!</definedName>
    <definedName name="____________________f" localSheetId="4">#REF!</definedName>
    <definedName name="____________________f" localSheetId="5">#REF!</definedName>
    <definedName name="____________________f">#REF!</definedName>
    <definedName name="___________________f" localSheetId="6">#REF!</definedName>
    <definedName name="___________________f" localSheetId="9">#REF!</definedName>
    <definedName name="___________________f" localSheetId="13">#REF!</definedName>
    <definedName name="___________________f" localSheetId="15">#REF!</definedName>
    <definedName name="___________________f" localSheetId="22">#REF!</definedName>
    <definedName name="___________________f" localSheetId="23">#REF!</definedName>
    <definedName name="___________________f" localSheetId="27">#REF!</definedName>
    <definedName name="___________________f" localSheetId="33">#REF!</definedName>
    <definedName name="___________________f" localSheetId="35">#REF!</definedName>
    <definedName name="___________________f" localSheetId="3">#REF!</definedName>
    <definedName name="___________________f" localSheetId="4">#REF!</definedName>
    <definedName name="___________________f" localSheetId="5">#REF!</definedName>
    <definedName name="___________________f">#REF!</definedName>
    <definedName name="__________________f" localSheetId="6">#REF!</definedName>
    <definedName name="__________________f" localSheetId="9">#REF!</definedName>
    <definedName name="__________________f" localSheetId="13">#REF!</definedName>
    <definedName name="__________________f" localSheetId="15">#REF!</definedName>
    <definedName name="__________________f" localSheetId="22">#REF!</definedName>
    <definedName name="__________________f" localSheetId="23">#REF!</definedName>
    <definedName name="__________________f" localSheetId="27">#REF!</definedName>
    <definedName name="__________________f" localSheetId="33">#REF!</definedName>
    <definedName name="__________________f" localSheetId="35">#REF!</definedName>
    <definedName name="__________________f" localSheetId="3">#REF!</definedName>
    <definedName name="__________________f" localSheetId="4">#REF!</definedName>
    <definedName name="__________________f" localSheetId="5">#REF!</definedName>
    <definedName name="__________________f">#REF!</definedName>
    <definedName name="_________________f" localSheetId="6">#REF!</definedName>
    <definedName name="_________________f" localSheetId="9">#REF!</definedName>
    <definedName name="_________________f" localSheetId="13">#REF!</definedName>
    <definedName name="_________________f" localSheetId="15">#REF!</definedName>
    <definedName name="_________________f" localSheetId="22">#REF!</definedName>
    <definedName name="_________________f" localSheetId="23">#REF!</definedName>
    <definedName name="_________________f" localSheetId="27">#REF!</definedName>
    <definedName name="_________________f" localSheetId="33">#REF!</definedName>
    <definedName name="_________________f" localSheetId="35">#REF!</definedName>
    <definedName name="_________________f" localSheetId="3">#REF!</definedName>
    <definedName name="_________________f" localSheetId="4">#REF!</definedName>
    <definedName name="_________________f" localSheetId="5">#REF!</definedName>
    <definedName name="_________________f">#REF!</definedName>
    <definedName name="________________f" localSheetId="6">#REF!</definedName>
    <definedName name="________________f" localSheetId="9">#REF!</definedName>
    <definedName name="________________f" localSheetId="13">#REF!</definedName>
    <definedName name="________________f" localSheetId="15">#REF!</definedName>
    <definedName name="________________f" localSheetId="22">#REF!</definedName>
    <definedName name="________________f" localSheetId="23">#REF!</definedName>
    <definedName name="________________f" localSheetId="27">#REF!</definedName>
    <definedName name="________________f" localSheetId="33">#REF!</definedName>
    <definedName name="________________f" localSheetId="35">#REF!</definedName>
    <definedName name="________________f" localSheetId="3">#REF!</definedName>
    <definedName name="________________f" localSheetId="4">#REF!</definedName>
    <definedName name="________________f" localSheetId="5">#REF!</definedName>
    <definedName name="________________f">#REF!</definedName>
    <definedName name="_______________f" localSheetId="6">#REF!</definedName>
    <definedName name="_______________f" localSheetId="9">#REF!</definedName>
    <definedName name="_______________f" localSheetId="13">#REF!</definedName>
    <definedName name="_______________f" localSheetId="15">#REF!</definedName>
    <definedName name="_______________f" localSheetId="22">#REF!</definedName>
    <definedName name="_______________f" localSheetId="23">#REF!</definedName>
    <definedName name="_______________f" localSheetId="27">#REF!</definedName>
    <definedName name="_______________f" localSheetId="33">#REF!</definedName>
    <definedName name="_______________f" localSheetId="35">#REF!</definedName>
    <definedName name="_______________f" localSheetId="3">#REF!</definedName>
    <definedName name="_______________f" localSheetId="4">#REF!</definedName>
    <definedName name="_______________f" localSheetId="5">#REF!</definedName>
    <definedName name="_______________f">#REF!</definedName>
    <definedName name="______________f" localSheetId="6">#REF!</definedName>
    <definedName name="______________f" localSheetId="9">#REF!</definedName>
    <definedName name="______________f" localSheetId="13">#REF!</definedName>
    <definedName name="______________f" localSheetId="15">#REF!</definedName>
    <definedName name="______________f" localSheetId="22">#REF!</definedName>
    <definedName name="______________f" localSheetId="23">#REF!</definedName>
    <definedName name="______________f" localSheetId="27">#REF!</definedName>
    <definedName name="______________f" localSheetId="33">#REF!</definedName>
    <definedName name="______________f" localSheetId="35">#REF!</definedName>
    <definedName name="______________f" localSheetId="3">#REF!</definedName>
    <definedName name="______________f" localSheetId="4">#REF!</definedName>
    <definedName name="______________f" localSheetId="5">#REF!</definedName>
    <definedName name="______________f">#REF!</definedName>
    <definedName name="_____________f" localSheetId="6">#REF!</definedName>
    <definedName name="_____________f" localSheetId="9">#REF!</definedName>
    <definedName name="_____________f" localSheetId="13">#REF!</definedName>
    <definedName name="_____________f" localSheetId="15">#REF!</definedName>
    <definedName name="_____________f" localSheetId="22">#REF!</definedName>
    <definedName name="_____________f" localSheetId="23">#REF!</definedName>
    <definedName name="_____________f" localSheetId="27">#REF!</definedName>
    <definedName name="_____________f" localSheetId="33">#REF!</definedName>
    <definedName name="_____________f" localSheetId="35">#REF!</definedName>
    <definedName name="_____________f" localSheetId="3">#REF!</definedName>
    <definedName name="_____________f" localSheetId="4">#REF!</definedName>
    <definedName name="_____________f" localSheetId="5">#REF!</definedName>
    <definedName name="_____________f">#REF!</definedName>
    <definedName name="____________f" localSheetId="6">#REF!</definedName>
    <definedName name="____________f" localSheetId="9">#REF!</definedName>
    <definedName name="____________f" localSheetId="13">#REF!</definedName>
    <definedName name="____________f" localSheetId="15">#REF!</definedName>
    <definedName name="____________f" localSheetId="22">#REF!</definedName>
    <definedName name="____________f" localSheetId="23">#REF!</definedName>
    <definedName name="____________f" localSheetId="27">#REF!</definedName>
    <definedName name="____________f" localSheetId="33">#REF!</definedName>
    <definedName name="____________f" localSheetId="35">#REF!</definedName>
    <definedName name="____________f" localSheetId="3">#REF!</definedName>
    <definedName name="____________f" localSheetId="4">#REF!</definedName>
    <definedName name="____________f" localSheetId="5">#REF!</definedName>
    <definedName name="____________f">#REF!</definedName>
    <definedName name="___________f" localSheetId="6">#REF!</definedName>
    <definedName name="___________f" localSheetId="9">#REF!</definedName>
    <definedName name="___________f" localSheetId="13">#REF!</definedName>
    <definedName name="___________f" localSheetId="15">#REF!</definedName>
    <definedName name="___________f" localSheetId="22">#REF!</definedName>
    <definedName name="___________f" localSheetId="23">#REF!</definedName>
    <definedName name="___________f" localSheetId="27">#REF!</definedName>
    <definedName name="___________f" localSheetId="33">#REF!</definedName>
    <definedName name="___________f" localSheetId="35">#REF!</definedName>
    <definedName name="___________f" localSheetId="3">#REF!</definedName>
    <definedName name="___________f" localSheetId="4">#REF!</definedName>
    <definedName name="___________f" localSheetId="5">#REF!</definedName>
    <definedName name="___________f">#REF!</definedName>
    <definedName name="__________f" localSheetId="6">#REF!</definedName>
    <definedName name="__________f" localSheetId="9">#REF!</definedName>
    <definedName name="__________f" localSheetId="13">#REF!</definedName>
    <definedName name="__________f" localSheetId="15">#REF!</definedName>
    <definedName name="__________f" localSheetId="22">#REF!</definedName>
    <definedName name="__________f" localSheetId="23">#REF!</definedName>
    <definedName name="__________f" localSheetId="27">#REF!</definedName>
    <definedName name="__________f" localSheetId="33">#REF!</definedName>
    <definedName name="__________f" localSheetId="35">#REF!</definedName>
    <definedName name="__________f" localSheetId="3">#REF!</definedName>
    <definedName name="__________f" localSheetId="4">#REF!</definedName>
    <definedName name="__________f" localSheetId="5">#REF!</definedName>
    <definedName name="__________f">#REF!</definedName>
    <definedName name="_________f" localSheetId="6">#REF!</definedName>
    <definedName name="_________f" localSheetId="9">#REF!</definedName>
    <definedName name="_________f" localSheetId="13">#REF!</definedName>
    <definedName name="_________f" localSheetId="15">#REF!</definedName>
    <definedName name="_________f" localSheetId="22">#REF!</definedName>
    <definedName name="_________f" localSheetId="23">#REF!</definedName>
    <definedName name="_________f" localSheetId="27">#REF!</definedName>
    <definedName name="_________f" localSheetId="33">#REF!</definedName>
    <definedName name="_________f" localSheetId="35">#REF!</definedName>
    <definedName name="_________f" localSheetId="3">#REF!</definedName>
    <definedName name="_________f" localSheetId="4">#REF!</definedName>
    <definedName name="_________f" localSheetId="5">#REF!</definedName>
    <definedName name="_________f">#REF!</definedName>
    <definedName name="________f" localSheetId="6">#REF!</definedName>
    <definedName name="________f" localSheetId="9">#REF!</definedName>
    <definedName name="________f" localSheetId="13">#REF!</definedName>
    <definedName name="________f" localSheetId="15">#REF!</definedName>
    <definedName name="________f" localSheetId="22">#REF!</definedName>
    <definedName name="________f" localSheetId="23">#REF!</definedName>
    <definedName name="________f" localSheetId="27">#REF!</definedName>
    <definedName name="________f" localSheetId="33">#REF!</definedName>
    <definedName name="________f" localSheetId="35">#REF!</definedName>
    <definedName name="________f" localSheetId="3">#REF!</definedName>
    <definedName name="________f" localSheetId="4">#REF!</definedName>
    <definedName name="________f" localSheetId="5">#REF!</definedName>
    <definedName name="________f">#REF!</definedName>
    <definedName name="_______f" localSheetId="6">#REF!</definedName>
    <definedName name="_______f" localSheetId="9">#REF!</definedName>
    <definedName name="_______f" localSheetId="13">#REF!</definedName>
    <definedName name="_______f" localSheetId="15">#REF!</definedName>
    <definedName name="_______f" localSheetId="22">#REF!</definedName>
    <definedName name="_______f" localSheetId="23">#REF!</definedName>
    <definedName name="_______f" localSheetId="27">#REF!</definedName>
    <definedName name="_______f" localSheetId="33">#REF!</definedName>
    <definedName name="_______f" localSheetId="35">#REF!</definedName>
    <definedName name="_______f" localSheetId="3">#REF!</definedName>
    <definedName name="_______f" localSheetId="4">#REF!</definedName>
    <definedName name="_______f" localSheetId="5">#REF!</definedName>
    <definedName name="_______f">#REF!</definedName>
    <definedName name="______f" localSheetId="6">#REF!</definedName>
    <definedName name="______f" localSheetId="9">#REF!</definedName>
    <definedName name="______f" localSheetId="13">#REF!</definedName>
    <definedName name="______f" localSheetId="15">#REF!</definedName>
    <definedName name="______f" localSheetId="22">#REF!</definedName>
    <definedName name="______f" localSheetId="23">#REF!</definedName>
    <definedName name="______f" localSheetId="27">#REF!</definedName>
    <definedName name="______f" localSheetId="33">#REF!</definedName>
    <definedName name="______f" localSheetId="35">#REF!</definedName>
    <definedName name="______f" localSheetId="3">#REF!</definedName>
    <definedName name="______f" localSheetId="4">#REF!</definedName>
    <definedName name="______f" localSheetId="5">#REF!</definedName>
    <definedName name="______f">#REF!</definedName>
    <definedName name="_____f" localSheetId="6">#REF!</definedName>
    <definedName name="_____f" localSheetId="9">#REF!</definedName>
    <definedName name="_____f" localSheetId="13">#REF!</definedName>
    <definedName name="_____f" localSheetId="15">#REF!</definedName>
    <definedName name="_____f" localSheetId="22">#REF!</definedName>
    <definedName name="_____f" localSheetId="23">#REF!</definedName>
    <definedName name="_____f" localSheetId="27">#REF!</definedName>
    <definedName name="_____f" localSheetId="33">#REF!</definedName>
    <definedName name="_____f" localSheetId="35">#REF!</definedName>
    <definedName name="_____f" localSheetId="3">#REF!</definedName>
    <definedName name="_____f" localSheetId="4">#REF!</definedName>
    <definedName name="_____f" localSheetId="5">#REF!</definedName>
    <definedName name="_____f">#REF!</definedName>
    <definedName name="____f" localSheetId="6">#REF!</definedName>
    <definedName name="____f" localSheetId="9">#REF!</definedName>
    <definedName name="____f" localSheetId="13">#REF!</definedName>
    <definedName name="____f" localSheetId="15">#REF!</definedName>
    <definedName name="____f" localSheetId="22">#REF!</definedName>
    <definedName name="____f" localSheetId="23">#REF!</definedName>
    <definedName name="____f" localSheetId="27">#REF!</definedName>
    <definedName name="____f" localSheetId="33">#REF!</definedName>
    <definedName name="____f" localSheetId="35">#REF!</definedName>
    <definedName name="____f" localSheetId="3">#REF!</definedName>
    <definedName name="____f" localSheetId="4">#REF!</definedName>
    <definedName name="____f" localSheetId="5">#REF!</definedName>
    <definedName name="____f">#REF!</definedName>
    <definedName name="___f" localSheetId="6">#REF!</definedName>
    <definedName name="___f" localSheetId="9">#REF!</definedName>
    <definedName name="___f" localSheetId="13">#REF!</definedName>
    <definedName name="___f" localSheetId="15">#REF!</definedName>
    <definedName name="___f" localSheetId="22">#REF!</definedName>
    <definedName name="___f" localSheetId="23">#REF!</definedName>
    <definedName name="___f" localSheetId="27">#REF!</definedName>
    <definedName name="___f" localSheetId="33">#REF!</definedName>
    <definedName name="___f" localSheetId="35">#REF!</definedName>
    <definedName name="___f" localSheetId="3">#REF!</definedName>
    <definedName name="___f" localSheetId="4">#REF!</definedName>
    <definedName name="___f" localSheetId="5">#REF!</definedName>
    <definedName name="___f">#REF!</definedName>
    <definedName name="__f" localSheetId="6">#REF!</definedName>
    <definedName name="__f" localSheetId="9">#REF!</definedName>
    <definedName name="__f" localSheetId="13">#REF!</definedName>
    <definedName name="__f" localSheetId="15">#REF!</definedName>
    <definedName name="__f" localSheetId="22">#REF!</definedName>
    <definedName name="__f" localSheetId="23">#REF!</definedName>
    <definedName name="__f" localSheetId="27">#REF!</definedName>
    <definedName name="__f" localSheetId="33">#REF!</definedName>
    <definedName name="__f" localSheetId="35">#REF!</definedName>
    <definedName name="__f" localSheetId="3">#REF!</definedName>
    <definedName name="__f" localSheetId="4">#REF!</definedName>
    <definedName name="__f" localSheetId="5">#REF!</definedName>
    <definedName name="__f">#REF!</definedName>
    <definedName name="_f" localSheetId="39">#REF!</definedName>
    <definedName name="_f" localSheetId="6">#REF!</definedName>
    <definedName name="_f" localSheetId="9">#REF!</definedName>
    <definedName name="_f" localSheetId="13">#REF!</definedName>
    <definedName name="_f" localSheetId="15">#REF!</definedName>
    <definedName name="_f" localSheetId="22">#REF!</definedName>
    <definedName name="_f" localSheetId="23">#REF!</definedName>
    <definedName name="_f" localSheetId="27">#REF!</definedName>
    <definedName name="_f" localSheetId="33">#REF!</definedName>
    <definedName name="_f" localSheetId="35">#REF!</definedName>
    <definedName name="_f" localSheetId="3">#REF!</definedName>
    <definedName name="_f" localSheetId="36">#REF!</definedName>
    <definedName name="_f" localSheetId="37">#REF!</definedName>
    <definedName name="_f" localSheetId="41">#REF!</definedName>
    <definedName name="_f" localSheetId="4">#REF!</definedName>
    <definedName name="_f" localSheetId="5">#REF!</definedName>
    <definedName name="_f">#REF!</definedName>
    <definedName name="_Fill" localSheetId="39" hidden="1">#REF!</definedName>
    <definedName name="_Fill" localSheetId="6" hidden="1">#REF!</definedName>
    <definedName name="_Fill" localSheetId="8" hidden="1">#REF!</definedName>
    <definedName name="_Fill" localSheetId="9" hidden="1">#REF!</definedName>
    <definedName name="_Fill" localSheetId="13" hidden="1">#REF!</definedName>
    <definedName name="_Fill" localSheetId="15" hidden="1">#REF!</definedName>
    <definedName name="_Fill" localSheetId="22" hidden="1">#REF!</definedName>
    <definedName name="_Fill" localSheetId="1" hidden="1">#REF!</definedName>
    <definedName name="_Fill" localSheetId="23" hidden="1">#REF!</definedName>
    <definedName name="_Fill" localSheetId="24" hidden="1">#REF!</definedName>
    <definedName name="_Fill" localSheetId="27" hidden="1">#REF!</definedName>
    <definedName name="_Fill" localSheetId="2" hidden="1">#REF!</definedName>
    <definedName name="_Fill" localSheetId="33" hidden="1">#REF!</definedName>
    <definedName name="_Fill" localSheetId="35" hidden="1">#REF!</definedName>
    <definedName name="_Fill" localSheetId="3" hidden="1">#REF!</definedName>
    <definedName name="_Fill" localSheetId="36" hidden="1">#REF!</definedName>
    <definedName name="_Fill" localSheetId="37" hidden="1">#REF!</definedName>
    <definedName name="_Fill" localSheetId="41" hidden="1">#N/A</definedName>
    <definedName name="_Fill" localSheetId="42" hidden="1">#REF!</definedName>
    <definedName name="_Fill" localSheetId="4" hidden="1">#REF!</definedName>
    <definedName name="_Fill" localSheetId="5" hidden="1">#REF!</definedName>
    <definedName name="_Fill" hidden="1">#REF!</definedName>
    <definedName name="_Key2" localSheetId="23" hidden="1">#REF!</definedName>
    <definedName name="_Key2" localSheetId="27" hidden="1">#REF!</definedName>
    <definedName name="_Key2" localSheetId="33" hidden="1">#REF!</definedName>
    <definedName name="_Key2" localSheetId="35" hidden="1">#REF!</definedName>
    <definedName name="_Key2" hidden="1">#REF!</definedName>
    <definedName name="_Order1" hidden="1">255</definedName>
    <definedName name="_Order2" hidden="1">255</definedName>
    <definedName name="_Parse_Out" localSheetId="6" hidden="1">#REF!</definedName>
    <definedName name="_Parse_Out" localSheetId="8" hidden="1">#REF!</definedName>
    <definedName name="_Parse_Out" localSheetId="10" hidden="1">#REF!</definedName>
    <definedName name="_Parse_Out" localSheetId="23" hidden="1">#REF!</definedName>
    <definedName name="_Parse_Out" localSheetId="27" hidden="1">#REF!</definedName>
    <definedName name="_Parse_Out" localSheetId="28" hidden="1">#REF!</definedName>
    <definedName name="_Parse_Out" localSheetId="33" hidden="1">#REF!</definedName>
    <definedName name="_Parse_Out" localSheetId="34" hidden="1">#REF!</definedName>
    <definedName name="_Parse_Out" localSheetId="35" hidden="1">#REF!</definedName>
    <definedName name="_Parse_Out" localSheetId="3" hidden="1">#REF!</definedName>
    <definedName name="_Parse_Out" localSheetId="4" hidden="1">#REF!</definedName>
    <definedName name="_Parse_Out" localSheetId="43" hidden="1">#REF!</definedName>
    <definedName name="_Parse_Out" hidden="1">#REF!</definedName>
    <definedName name="_Sort" localSheetId="6" hidden="1">#REF!</definedName>
    <definedName name="_Sort" localSheetId="10" hidden="1">#REF!</definedName>
    <definedName name="_Sort" localSheetId="23" hidden="1">#REF!</definedName>
    <definedName name="_Sort" localSheetId="27" hidden="1">#REF!</definedName>
    <definedName name="_Sort" localSheetId="33" hidden="1">#REF!</definedName>
    <definedName name="_Sort" localSheetId="35" hidden="1">#REF!</definedName>
    <definedName name="_Sort" localSheetId="43" hidden="1">#REF!</definedName>
    <definedName name="_Sort" hidden="1">#REF!</definedName>
    <definedName name="a" localSheetId="39">#REF!</definedName>
    <definedName name="a" localSheetId="6">#REF!</definedName>
    <definedName name="a" localSheetId="0">#REF!</definedName>
    <definedName name="a" localSheetId="9">#REF!</definedName>
    <definedName name="a" localSheetId="13">#REF!</definedName>
    <definedName name="a" localSheetId="15">#REF!</definedName>
    <definedName name="a" localSheetId="18">#REF!</definedName>
    <definedName name="a" localSheetId="20">#REF!</definedName>
    <definedName name="a" localSheetId="21">#REF!</definedName>
    <definedName name="a" localSheetId="22">#REF!</definedName>
    <definedName name="a" localSheetId="1">#REF!</definedName>
    <definedName name="a" localSheetId="23">#REF!</definedName>
    <definedName name="a" localSheetId="24">#REF!</definedName>
    <definedName name="a" localSheetId="27">#REF!</definedName>
    <definedName name="a" localSheetId="2">#REF!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#REF!</definedName>
    <definedName name="a" localSheetId="36">#REF!</definedName>
    <definedName name="a" localSheetId="37">#REF!</definedName>
    <definedName name="a" localSheetId="41">#N/A</definedName>
    <definedName name="a" localSheetId="42">#REF!</definedName>
    <definedName name="a" localSheetId="4">#REF!</definedName>
    <definedName name="a" localSheetId="43">#REF!</definedName>
    <definedName name="a" localSheetId="5">#REF!</definedName>
    <definedName name="a">#REF!</definedName>
    <definedName name="A_IMPRESIÓN_IM" localSheetId="39">#REF!</definedName>
    <definedName name="A_IMPRESIÓN_IM" localSheetId="6">#REF!</definedName>
    <definedName name="A_IMPRESIÓN_IM" localSheetId="7">#REF!</definedName>
    <definedName name="A_IMPRESIÓN_IM" localSheetId="0">#REF!</definedName>
    <definedName name="A_IMPRESIÓN_IM" localSheetId="9">#REF!</definedName>
    <definedName name="A_IMPRESIÓN_IM" localSheetId="11">#REF!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 localSheetId="20">#REF!</definedName>
    <definedName name="A_IMPRESIÓN_IM" localSheetId="21">#REF!</definedName>
    <definedName name="A_IMPRESIÓN_IM" localSheetId="22">#REF!</definedName>
    <definedName name="A_IMPRESIÓN_IM" localSheetId="1">#REF!</definedName>
    <definedName name="A_IMPRESIÓN_IM" localSheetId="23">#REF!</definedName>
    <definedName name="A_impresión_IM" localSheetId="24">#REF!</definedName>
    <definedName name="A_IMPRESIÓN_IM" localSheetId="27">#REF!</definedName>
    <definedName name="A_IMPRESIÓN_IM" localSheetId="2">#REF!</definedName>
    <definedName name="A_IMPRESIÓN_IM" localSheetId="28">#REF!</definedName>
    <definedName name="A_IMPRESIÓN_IM" localSheetId="29">#REF!</definedName>
    <definedName name="A_IMPRESIÓN_IM" localSheetId="30">#REF!</definedName>
    <definedName name="A_IMPRESIÓN_IM" localSheetId="31">#REF!</definedName>
    <definedName name="A_IMPRESIÓN_IM" localSheetId="32">#REF!</definedName>
    <definedName name="A_IMPRESIÓN_IM" localSheetId="33">#REF!</definedName>
    <definedName name="A_IMPRESIÓN_IM" localSheetId="34">#REF!</definedName>
    <definedName name="A_IMPRESIÓN_IM" localSheetId="35">#REF!</definedName>
    <definedName name="A_IMPRESIÓN_IM" localSheetId="3">#REF!</definedName>
    <definedName name="A_IMPRESIÓN_IM" localSheetId="36">#REF!</definedName>
    <definedName name="A_IMPRESIÓN_IM" localSheetId="37">#REF!</definedName>
    <definedName name="A_IMPRESIÓN_IM" localSheetId="41">#N/A</definedName>
    <definedName name="A_IMPRESIÓN_IM" localSheetId="42">#REF!</definedName>
    <definedName name="A_IMPRESIÓN_IM" localSheetId="4">#REF!</definedName>
    <definedName name="A_IMPRESIÓN_IM" localSheetId="5">#REF!</definedName>
    <definedName name="A_IMPRESIÓN_IM">#REF!</definedName>
    <definedName name="ab" localSheetId="33">#REF!</definedName>
    <definedName name="ab" localSheetId="35">#REF!</definedName>
    <definedName name="ab">#REF!</definedName>
    <definedName name="Aimpresión" localSheetId="33">#REF!</definedName>
    <definedName name="Aimpresión">#REF!</definedName>
    <definedName name="_xlnm.Print_Area" localSheetId="39">'(46)'!$A$1:$H$59</definedName>
    <definedName name="_xlnm.Print_Area" localSheetId="6">'10 (11-12) '!$A$1:$I$131</definedName>
    <definedName name="_xlnm.Print_Area" localSheetId="7">'11 (13)'!$A$1:$G$50</definedName>
    <definedName name="_xlnm.Print_Area" localSheetId="8">'12 (14)'!$A$1:$F$54</definedName>
    <definedName name="_xlnm.Print_Area" localSheetId="0">'1-2 (4)'!$A$1:$G$53</definedName>
    <definedName name="_xlnm.Print_Area" localSheetId="9">'13 (15)'!$A$1:$L$51</definedName>
    <definedName name="_xlnm.Print_Area" localSheetId="10">'14 (16)'!$A$1:$H$60</definedName>
    <definedName name="_xlnm.Print_Area" localSheetId="11">'15 (17)'!$A$1:$G$32</definedName>
    <definedName name="_xlnm.Print_Area" localSheetId="12">'16(18)'!$A$1:$G$55</definedName>
    <definedName name="_xlnm.Print_Area" localSheetId="13">'17 (19)'!$A$1:$F$53</definedName>
    <definedName name="_xlnm.Print_Area" localSheetId="14">'18 (20)'!$A$1:$G$39</definedName>
    <definedName name="_xlnm.Print_Area" localSheetId="15">'19 (21)'!$A$1:$H$56</definedName>
    <definedName name="_xlnm.Print_Area" localSheetId="16">'20-21(22)'!$A$1:$G$49</definedName>
    <definedName name="_xlnm.Print_Area" localSheetId="17">'22 (23)'!$A$1:$F$66</definedName>
    <definedName name="_xlnm.Print_Area" localSheetId="18">'23 (24-25)'!$A$1:$H$114</definedName>
    <definedName name="_xlnm.Print_Area" localSheetId="19">'24-25 (26)'!$A$1:$F$67</definedName>
    <definedName name="_xlnm.Print_Area" localSheetId="20">'26-27 (27)'!$A$1:$J$52</definedName>
    <definedName name="_xlnm.Print_Area" localSheetId="21">'28 (28)'!$A$1:$M$62</definedName>
    <definedName name="_xlnm.Print_Area" localSheetId="22">'29 (29)'!$A$1:$L$54</definedName>
    <definedName name="_xlnm.Print_Area" localSheetId="1">'3 (5-6)'!$A$1:$I$135</definedName>
    <definedName name="_xlnm.Print_Area" localSheetId="23">'30-34 (30)'!$A$1:$F$103</definedName>
    <definedName name="_xlnm.Print_Area" localSheetId="24">'35-36 (31)'!$A$1:$G$62</definedName>
    <definedName name="_xlnm.Print_Area" localSheetId="25">'37 (32)'!$A$1:$F$55</definedName>
    <definedName name="_xlnm.Print_Area" localSheetId="26">'38 (33)'!$A$1:$H$73</definedName>
    <definedName name="_xlnm.Print_Area" localSheetId="27">'39 (34) '!$A$1:$O$53</definedName>
    <definedName name="_xlnm.Print_Area" localSheetId="2">'4 (7)'!$A$1:$F$48</definedName>
    <definedName name="_xlnm.Print_Area" localSheetId="28">'40 (35)'!$A$1:$L$51</definedName>
    <definedName name="_xlnm.Print_Area" localSheetId="29">'41-42 (36)'!$A$1:$E$58</definedName>
    <definedName name="_xlnm.Print_Area" localSheetId="30">'43 (37)'!$A$1:$F$55</definedName>
    <definedName name="_xlnm.Print_Area" localSheetId="31">'44 (38)'!$A$1:$F$65</definedName>
    <definedName name="_xlnm.Print_Area" localSheetId="32">'45-46 (39)'!$A$1:$G$48</definedName>
    <definedName name="_xlnm.Print_Area" localSheetId="33">'47 (40)'!$A$1:$H$57</definedName>
    <definedName name="_xlnm.Print_Area" localSheetId="34">'48 (41)'!$A$1:$F$47</definedName>
    <definedName name="_xlnm.Print_Area" localSheetId="35">'49-50 (42)'!$A$1:$F$51</definedName>
    <definedName name="_xlnm.Print_Area" localSheetId="3">'5 (8)'!$A$1:$L$53</definedName>
    <definedName name="_xlnm.Print_Area" localSheetId="36">'51 (43)'!$A$1:$F$51</definedName>
    <definedName name="_xlnm.Print_Area" localSheetId="37">'52 (44)'!$A$1:$O$45</definedName>
    <definedName name="_xlnm.Print_Area" localSheetId="38">'53-54 (45)'!$A$1:$F$66</definedName>
    <definedName name="_xlnm.Print_Area" localSheetId="40">'55-56 (47)'!$A$1:$I$57</definedName>
    <definedName name="_xlnm.Print_Area" localSheetId="41">'57-58 (48)'!$A$1:$F$33</definedName>
    <definedName name="_xlnm.Print_Area" localSheetId="42">'59 (49)'!$A$1:$B$69</definedName>
    <definedName name="_xlnm.Print_Area" localSheetId="4">'6 (9)'!$A$1:$H$57</definedName>
    <definedName name="_xlnm.Print_Area" localSheetId="43">'60 (50)'!$A$1:$D$86</definedName>
    <definedName name="_xlnm.Print_Area" localSheetId="5">'7-8-9 (10)'!$A$1:$F$65</definedName>
    <definedName name="_xlnm.Print_Area">#N/A</definedName>
    <definedName name="arreglo" localSheetId="6">#REF!</definedName>
    <definedName name="arreglo" localSheetId="10">#REF!</definedName>
    <definedName name="arreglo" localSheetId="23">#REF!</definedName>
    <definedName name="arreglo" localSheetId="24">#REF!</definedName>
    <definedName name="arreglo" localSheetId="27">#REF!</definedName>
    <definedName name="arreglo" localSheetId="28">#REF!</definedName>
    <definedName name="arreglo" localSheetId="33">#REF!</definedName>
    <definedName name="arreglo" localSheetId="34">#REF!</definedName>
    <definedName name="arreglo" localSheetId="35">#REF!</definedName>
    <definedName name="arreglo" localSheetId="3">#REF!</definedName>
    <definedName name="arreglo" localSheetId="4">#REF!</definedName>
    <definedName name="arreglo">#REF!</definedName>
    <definedName name="Atm" localSheetId="6">#REF!</definedName>
    <definedName name="Atm" localSheetId="8">#REF!</definedName>
    <definedName name="Atm" localSheetId="9">#REF!</definedName>
    <definedName name="Atm" localSheetId="10">#REF!</definedName>
    <definedName name="Atm" localSheetId="22">#REF!</definedName>
    <definedName name="Atm" localSheetId="23">#REF!</definedName>
    <definedName name="Atm" localSheetId="27">#REF!</definedName>
    <definedName name="Atm" localSheetId="33">#REF!</definedName>
    <definedName name="Atm" localSheetId="35">#REF!</definedName>
    <definedName name="Atm" localSheetId="3">#REF!</definedName>
    <definedName name="Atm" localSheetId="4">#REF!</definedName>
    <definedName name="Atm" localSheetId="43">#REF!</definedName>
    <definedName name="Atm" localSheetId="5">#REF!</definedName>
    <definedName name="Atm">#REF!</definedName>
    <definedName name="Bosques">#N/A</definedName>
    <definedName name="conflicto" localSheetId="39">#REF!</definedName>
    <definedName name="conflicto" localSheetId="6">#REF!</definedName>
    <definedName name="conflicto" localSheetId="8">#REF!</definedName>
    <definedName name="conflicto" localSheetId="0">#REF!</definedName>
    <definedName name="conflicto" localSheetId="9">#REF!</definedName>
    <definedName name="conflicto" localSheetId="10">#REF!</definedName>
    <definedName name="conflicto" localSheetId="13">#REF!</definedName>
    <definedName name="conflicto" localSheetId="15">#REF!</definedName>
    <definedName name="conflicto" localSheetId="18">#REF!</definedName>
    <definedName name="conflicto" localSheetId="20">#REF!</definedName>
    <definedName name="conflicto" localSheetId="21">#REF!</definedName>
    <definedName name="conflicto" localSheetId="22">#REF!</definedName>
    <definedName name="conflicto" localSheetId="1">#REF!</definedName>
    <definedName name="conflicto" localSheetId="23">#REF!</definedName>
    <definedName name="conflicto" localSheetId="24">#REF!</definedName>
    <definedName name="conflicto" localSheetId="27">#REF!</definedName>
    <definedName name="conflicto" localSheetId="2">#REF!</definedName>
    <definedName name="conflicto" localSheetId="28">#REF!</definedName>
    <definedName name="conflicto" localSheetId="29">#REF!</definedName>
    <definedName name="conflicto" localSheetId="30">#REF!</definedName>
    <definedName name="conflicto" localSheetId="31">#REF!</definedName>
    <definedName name="conflicto" localSheetId="32">#REF!</definedName>
    <definedName name="conflicto" localSheetId="33">#REF!</definedName>
    <definedName name="conflicto" localSheetId="34">#REF!</definedName>
    <definedName name="conflicto" localSheetId="35">#REF!</definedName>
    <definedName name="conflicto" localSheetId="3">#REF!</definedName>
    <definedName name="conflicto" localSheetId="36">#REF!</definedName>
    <definedName name="conflicto" localSheetId="37">#REF!</definedName>
    <definedName name="conflicto" localSheetId="41">#N/A</definedName>
    <definedName name="conflicto" localSheetId="42">#REF!</definedName>
    <definedName name="conflicto" localSheetId="4">#REF!</definedName>
    <definedName name="conflicto" localSheetId="43">#REF!</definedName>
    <definedName name="conflicto" localSheetId="5">#REF!</definedName>
    <definedName name="conflicto">#REF!</definedName>
    <definedName name="conflicto2" localSheetId="39">#REF!</definedName>
    <definedName name="conflicto2" localSheetId="6">#REF!</definedName>
    <definedName name="conflicto2" localSheetId="0">#REF!</definedName>
    <definedName name="conflicto2" localSheetId="9">#REF!</definedName>
    <definedName name="conflicto2" localSheetId="10">#REF!</definedName>
    <definedName name="conflicto2" localSheetId="13">#REF!</definedName>
    <definedName name="conflicto2" localSheetId="15">#REF!</definedName>
    <definedName name="conflicto2" localSheetId="18">#REF!</definedName>
    <definedName name="conflicto2" localSheetId="20">#REF!</definedName>
    <definedName name="conflicto2" localSheetId="21">#REF!</definedName>
    <definedName name="conflicto2" localSheetId="22">#REF!</definedName>
    <definedName name="conflicto2" localSheetId="1">#REF!</definedName>
    <definedName name="conflicto2" localSheetId="23">#REF!</definedName>
    <definedName name="conflicto2" localSheetId="24">#REF!</definedName>
    <definedName name="conflicto2" localSheetId="27">#REF!</definedName>
    <definedName name="conflicto2" localSheetId="2">#REF!</definedName>
    <definedName name="conflicto2" localSheetId="28">#REF!</definedName>
    <definedName name="conflicto2" localSheetId="29">#REF!</definedName>
    <definedName name="conflicto2" localSheetId="30">#REF!</definedName>
    <definedName name="conflicto2" localSheetId="31">#REF!</definedName>
    <definedName name="conflicto2" localSheetId="32">#REF!</definedName>
    <definedName name="conflicto2" localSheetId="33">#REF!</definedName>
    <definedName name="conflicto2" localSheetId="34">#REF!</definedName>
    <definedName name="conflicto2" localSheetId="35">#REF!</definedName>
    <definedName name="conflicto2" localSheetId="3">#REF!</definedName>
    <definedName name="conflicto2" localSheetId="36">#REF!</definedName>
    <definedName name="conflicto2" localSheetId="37">#REF!</definedName>
    <definedName name="conflicto2" localSheetId="41">#N/A</definedName>
    <definedName name="conflicto2" localSheetId="42">#REF!</definedName>
    <definedName name="conflicto2" localSheetId="4">#REF!</definedName>
    <definedName name="conflicto2" localSheetId="43">#REF!</definedName>
    <definedName name="conflicto2" localSheetId="5">#REF!</definedName>
    <definedName name="conflicto2">#REF!</definedName>
    <definedName name="copia" localSheetId="6">#REF!</definedName>
    <definedName name="copia" localSheetId="9">#REF!</definedName>
    <definedName name="copia" localSheetId="10">#REF!</definedName>
    <definedName name="copia" localSheetId="22">#REF!</definedName>
    <definedName name="copia" localSheetId="23">#REF!</definedName>
    <definedName name="copia" localSheetId="27">#REF!</definedName>
    <definedName name="copia" localSheetId="33">#REF!</definedName>
    <definedName name="copia" localSheetId="35">#REF!</definedName>
    <definedName name="copia" localSheetId="3">#REF!</definedName>
    <definedName name="copia" localSheetId="4">#REF!</definedName>
    <definedName name="copia" localSheetId="43">#REF!</definedName>
    <definedName name="copia" localSheetId="5">#REF!</definedName>
    <definedName name="copia">#REF!</definedName>
    <definedName name="copiaaa" localSheetId="6">#REF!</definedName>
    <definedName name="copiaaa" localSheetId="9">#REF!</definedName>
    <definedName name="copiaaa" localSheetId="22">#REF!</definedName>
    <definedName name="copiaaa" localSheetId="23">#REF!</definedName>
    <definedName name="copiaaa" localSheetId="27">#REF!</definedName>
    <definedName name="copiaaa" localSheetId="33">#REF!</definedName>
    <definedName name="copiaaa" localSheetId="35">#REF!</definedName>
    <definedName name="copiaaa" localSheetId="3">#REF!</definedName>
    <definedName name="copiaaa" localSheetId="4">#REF!</definedName>
    <definedName name="copiaaa" localSheetId="5">#REF!</definedName>
    <definedName name="copiaaa">#REF!</definedName>
    <definedName name="Database" localSheetId="39">#REF!</definedName>
    <definedName name="Database" localSheetId="9">#REF!</definedName>
    <definedName name="Database" localSheetId="13">#REF!</definedName>
    <definedName name="Database" localSheetId="15">#REF!</definedName>
    <definedName name="Database" localSheetId="22">#REF!</definedName>
    <definedName name="Database" localSheetId="23">#REF!</definedName>
    <definedName name="Database" localSheetId="27">#REF!</definedName>
    <definedName name="Database" localSheetId="33">#REF!</definedName>
    <definedName name="Database" localSheetId="35">#REF!</definedName>
    <definedName name="Database" localSheetId="36">#REF!</definedName>
    <definedName name="Database" localSheetId="37">#REF!</definedName>
    <definedName name="Database" localSheetId="41">#N/A</definedName>
    <definedName name="Database" localSheetId="42">#REF!</definedName>
    <definedName name="Database" localSheetId="43">#REF!</definedName>
    <definedName name="Database">#REF!</definedName>
    <definedName name="Diez">#REF!</definedName>
    <definedName name="dos" localSheetId="6">#REF!</definedName>
    <definedName name="dos" localSheetId="9">#REF!</definedName>
    <definedName name="dos" localSheetId="22">#REF!</definedName>
    <definedName name="dos" localSheetId="23">#REF!</definedName>
    <definedName name="dos" localSheetId="27">#REF!</definedName>
    <definedName name="dos" localSheetId="33">#REF!</definedName>
    <definedName name="dos" localSheetId="35">#REF!</definedName>
    <definedName name="dos" localSheetId="3">#REF!</definedName>
    <definedName name="dos" localSheetId="4">#REF!</definedName>
    <definedName name="dos" localSheetId="5">#REF!</definedName>
    <definedName name="dos">#REF!</definedName>
    <definedName name="ee" localSheetId="23" hidden="1">#REF!</definedName>
    <definedName name="ee" localSheetId="27" hidden="1">#REF!</definedName>
    <definedName name="ee" localSheetId="33" hidden="1">#REF!</definedName>
    <definedName name="ee" localSheetId="35" hidden="1">#REF!</definedName>
    <definedName name="ee" hidden="1">#REF!</definedName>
    <definedName name="encabezados" localSheetId="6">OFFSET([1]InTablas!$B$1,0,0,1,COUNTA([1]InTablas!#REF!))</definedName>
    <definedName name="encabezados" localSheetId="23">OFFSET([2]InTablas!$B$1,0,0,1,COUNTA([2]InTablas!#REF!))</definedName>
    <definedName name="encabezados" localSheetId="24">OFFSET([1]InTablas!$B$1,0,0,1,COUNTA([1]InTablas!#REF!))</definedName>
    <definedName name="encabezados" localSheetId="33">OFFSET([3]InTablas!$B$1,0,0,1,COUNTA([3]InTablas!#REF!))</definedName>
    <definedName name="encabezados">OFFSET([3]InTablas!$B$1,0,0,1,COUNTA([3]InTablas!#REF!))</definedName>
    <definedName name="Energia1" hidden="1">#REF!</definedName>
    <definedName name="evelyn" localSheetId="6">#REF!</definedName>
    <definedName name="evelyn" localSheetId="9">#REF!</definedName>
    <definedName name="evelyn" localSheetId="10">#REF!</definedName>
    <definedName name="evelyn" localSheetId="22">#REF!</definedName>
    <definedName name="evelyn" localSheetId="23">#REF!</definedName>
    <definedName name="evelyn" localSheetId="27">#REF!</definedName>
    <definedName name="evelyn" localSheetId="28">#REF!</definedName>
    <definedName name="evelyn" localSheetId="33">#REF!</definedName>
    <definedName name="evelyn" localSheetId="34">#REF!</definedName>
    <definedName name="evelyn" localSheetId="35">#REF!</definedName>
    <definedName name="evelyn" localSheetId="3">#REF!</definedName>
    <definedName name="evelyn" localSheetId="4">#REF!</definedName>
    <definedName name="evelyn" localSheetId="43">#REF!</definedName>
    <definedName name="evelyn" localSheetId="5">#REF!</definedName>
    <definedName name="evelyn">#REF!</definedName>
    <definedName name="ff" localSheetId="6" hidden="1">#REF!</definedName>
    <definedName name="ff" localSheetId="8" hidden="1">#REF!</definedName>
    <definedName name="ff" localSheetId="10" hidden="1">#REF!</definedName>
    <definedName name="ff" localSheetId="23" hidden="1">#REF!</definedName>
    <definedName name="ff" localSheetId="27" hidden="1">#REF!</definedName>
    <definedName name="ff" localSheetId="33" hidden="1">#REF!</definedName>
    <definedName name="ff" localSheetId="35" hidden="1">#REF!</definedName>
    <definedName name="ff" localSheetId="43" hidden="1">#REF!</definedName>
    <definedName name="ff" hidden="1">#REF!</definedName>
    <definedName name="ia" localSheetId="39">#REF!</definedName>
    <definedName name="ia" localSheetId="6">#REF!</definedName>
    <definedName name="ia" localSheetId="0">#REF!</definedName>
    <definedName name="ia" localSheetId="9">#REF!</definedName>
    <definedName name="ia" localSheetId="13">#REF!</definedName>
    <definedName name="ia" localSheetId="15">#REF!</definedName>
    <definedName name="ia" localSheetId="18">#REF!</definedName>
    <definedName name="ia" localSheetId="20">#REF!</definedName>
    <definedName name="ia" localSheetId="21">#REF!</definedName>
    <definedName name="ia" localSheetId="22">#REF!</definedName>
    <definedName name="ia" localSheetId="1">#REF!</definedName>
    <definedName name="ia" localSheetId="23">#REF!</definedName>
    <definedName name="ia" localSheetId="24">#REF!</definedName>
    <definedName name="ia" localSheetId="27">#REF!</definedName>
    <definedName name="ia" localSheetId="2">#REF!</definedName>
    <definedName name="ia" localSheetId="28">#REF!</definedName>
    <definedName name="ia" localSheetId="29">#REF!</definedName>
    <definedName name="ia" localSheetId="30">#REF!</definedName>
    <definedName name="ia" localSheetId="31">#REF!</definedName>
    <definedName name="ia" localSheetId="32">#REF!</definedName>
    <definedName name="ia" localSheetId="33">#REF!</definedName>
    <definedName name="ia" localSheetId="34">#REF!</definedName>
    <definedName name="ia" localSheetId="35">#REF!</definedName>
    <definedName name="ia" localSheetId="3">#REF!</definedName>
    <definedName name="ia" localSheetId="36">#REF!</definedName>
    <definedName name="ia" localSheetId="37">#REF!</definedName>
    <definedName name="ia" localSheetId="41">#N/A</definedName>
    <definedName name="ia" localSheetId="42">#REF!</definedName>
    <definedName name="ia" localSheetId="4">#REF!</definedName>
    <definedName name="ia" localSheetId="43">#REF!</definedName>
    <definedName name="ia" localSheetId="5">#REF!</definedName>
    <definedName name="ia">#REF!</definedName>
    <definedName name="ii" localSheetId="23" hidden="1">#REF!</definedName>
    <definedName name="ii" localSheetId="27" hidden="1">#REF!</definedName>
    <definedName name="ii" localSheetId="33" hidden="1">#REF!</definedName>
    <definedName name="ii" localSheetId="35" hidden="1">#REF!</definedName>
    <definedName name="ii" hidden="1">#REF!</definedName>
    <definedName name="Mapa_original" localSheetId="39">#REF!</definedName>
    <definedName name="Mapa_original" localSheetId="23">#REF!</definedName>
    <definedName name="Mapa_original" localSheetId="27">#REF!</definedName>
    <definedName name="Mapa_original" localSheetId="33">#REF!</definedName>
    <definedName name="Mapa_original" localSheetId="35">#REF!</definedName>
    <definedName name="Mapa_original" localSheetId="36">#REF!</definedName>
    <definedName name="Mapa_original" localSheetId="37">#REF!</definedName>
    <definedName name="Mapa_original">#REF!</definedName>
    <definedName name="mariae">#REF!</definedName>
    <definedName name="MediasMensualesProvinciales_Tabla_de_referencias_cruzadas" localSheetId="6">'[4]Indicadores adicionales 10.3'!$A$1:$N$16</definedName>
    <definedName name="MediasMensualesProvinciales_Tabla_de_referencias_cruzadas" localSheetId="23">'[5]Indicadores adicionales 10.3'!$A$1:$N$16</definedName>
    <definedName name="MediasMensualesProvinciales_Tabla_de_referencias_cruzadas" localSheetId="24">'[4]Indicadores adicionales 10.3'!$A$1:$N$16</definedName>
    <definedName name="MediasMensualesProvinciales_Tabla_de_referencias_cruzadas">'[6]Indicadores adicionales 10.3'!$A$1:$N$16</definedName>
    <definedName name="nuevo" localSheetId="39" hidden="1">#REF!</definedName>
    <definedName name="nuevo" localSheetId="6" hidden="1">#REF!</definedName>
    <definedName name="nuevo" localSheetId="9" hidden="1">#REF!</definedName>
    <definedName name="nuevo" localSheetId="10" hidden="1">#REF!</definedName>
    <definedName name="nuevo" localSheetId="13" hidden="1">#REF!</definedName>
    <definedName name="nuevo" localSheetId="15" hidden="1">#REF!</definedName>
    <definedName name="nuevo" localSheetId="22" hidden="1">#REF!</definedName>
    <definedName name="nuevo" localSheetId="1" hidden="1">#REF!</definedName>
    <definedName name="nuevo" localSheetId="23" hidden="1">#REF!</definedName>
    <definedName name="nuevo" localSheetId="24" hidden="1">#REF!</definedName>
    <definedName name="nuevo" localSheetId="27" hidden="1">#REF!</definedName>
    <definedName name="nuevo" localSheetId="2" hidden="1">#REF!</definedName>
    <definedName name="nuevo" localSheetId="33" hidden="1">#REF!</definedName>
    <definedName name="nuevo" localSheetId="35" hidden="1">#REF!</definedName>
    <definedName name="nuevo" localSheetId="3" hidden="1">#REF!</definedName>
    <definedName name="nuevo" localSheetId="36" hidden="1">#REF!</definedName>
    <definedName name="nuevo" localSheetId="37" hidden="1">#REF!</definedName>
    <definedName name="nuevo" localSheetId="41" hidden="1">#N/A</definedName>
    <definedName name="nuevo" localSheetId="42" hidden="1">#REF!</definedName>
    <definedName name="nuevo" localSheetId="4" hidden="1">#REF!</definedName>
    <definedName name="nuevo" localSheetId="43" hidden="1">#REF!</definedName>
    <definedName name="nuevo" localSheetId="5" hidden="1">#REF!</definedName>
    <definedName name="nuevo" hidden="1">#REF!</definedName>
    <definedName name="oj" hidden="1">'[7]I-5'!$A$38:$A$43</definedName>
    <definedName name="ojo" localSheetId="6" hidden="1">#REF!</definedName>
    <definedName name="ojo" localSheetId="8" hidden="1">#REF!</definedName>
    <definedName name="ojo" localSheetId="10" hidden="1">#REF!</definedName>
    <definedName name="ojo" localSheetId="23" hidden="1">#REF!</definedName>
    <definedName name="ojo" localSheetId="27" hidden="1">#REF!</definedName>
    <definedName name="ojo" localSheetId="28" hidden="1">#REF!</definedName>
    <definedName name="ojo" localSheetId="33" hidden="1">#REF!</definedName>
    <definedName name="ojo" localSheetId="34" hidden="1">#REF!</definedName>
    <definedName name="ojo" localSheetId="35" hidden="1">#REF!</definedName>
    <definedName name="ojo" localSheetId="3" hidden="1">#REF!</definedName>
    <definedName name="ojo" localSheetId="4" hidden="1">#REF!</definedName>
    <definedName name="ojo" localSheetId="43" hidden="1">#REF!</definedName>
    <definedName name="ojo" hidden="1">#REF!</definedName>
    <definedName name="Panorama" localSheetId="10">#REF!</definedName>
    <definedName name="Panorama" localSheetId="23">#REF!</definedName>
    <definedName name="Panorama">#REF!</definedName>
    <definedName name="Print_Area_MI" localSheetId="6">#REF!</definedName>
    <definedName name="Print_Area_MI" localSheetId="10">#REF!</definedName>
    <definedName name="Print_Area_MI" localSheetId="23">#REF!</definedName>
    <definedName name="Print_Area_MI" localSheetId="27">#REF!</definedName>
    <definedName name="Print_Area_MI" localSheetId="33">#REF!</definedName>
    <definedName name="Print_Area_MI" localSheetId="35">#REF!</definedName>
    <definedName name="Print_Area_MI" localSheetId="43">#REF!</definedName>
    <definedName name="Print_Area_MI">#REF!</definedName>
    <definedName name="propuesta" localSheetId="6">#REF!</definedName>
    <definedName name="propuesta" localSheetId="10">#REF!</definedName>
    <definedName name="propuesta" localSheetId="23">#REF!</definedName>
    <definedName name="propuesta" localSheetId="33">#REF!</definedName>
    <definedName name="propuesta" localSheetId="35">#REF!</definedName>
    <definedName name="propuesta" localSheetId="43">#REF!</definedName>
    <definedName name="propuesta">#REF!</definedName>
    <definedName name="Prueba" localSheetId="6">OFFSET([8]InTablas!$B$1,0,0,1,COUNTA([8]InTablas!#REF!))</definedName>
    <definedName name="Prueba" localSheetId="23">OFFSET([9]InTablas!$B$1,0,0,1,COUNTA([9]InTablas!#REF!))</definedName>
    <definedName name="Prueba" localSheetId="24">OFFSET([8]InTablas!$B$1,0,0,1,COUNTA([8]InTablas!#REF!))</definedName>
    <definedName name="Prueba" localSheetId="27">OFFSET([10]InTablas!$B$1,0,0,1,COUNTA([10]InTablas!#REF!))</definedName>
    <definedName name="Prueba" localSheetId="33">OFFSET([10]InTablas!$B$1,0,0,1,COUNTA([10]InTablas!#REF!))</definedName>
    <definedName name="Prueba" localSheetId="35">OFFSET([10]InTablas!$B$1,0,0,1,COUNTA([10]InTablas!#REF!))</definedName>
    <definedName name="Prueba" localSheetId="43">OFFSET([11]InTablas!$B$1,0,0,1,COUNTA([11]InTablas!#REF!))</definedName>
    <definedName name="Prueba">OFFSET([10]InTablas!$B$1,0,0,1,COUNTA([10]InTablas!#REF!))</definedName>
    <definedName name="q" localSheetId="6">#REF!</definedName>
    <definedName name="q" localSheetId="9">#REF!</definedName>
    <definedName name="q" localSheetId="10">#REF!</definedName>
    <definedName name="q" localSheetId="13">#REF!</definedName>
    <definedName name="q" localSheetId="15">#REF!</definedName>
    <definedName name="q" localSheetId="22">#REF!</definedName>
    <definedName name="q" localSheetId="23">#REF!</definedName>
    <definedName name="q" localSheetId="27">#REF!</definedName>
    <definedName name="q" localSheetId="33">#REF!</definedName>
    <definedName name="q" localSheetId="35">#REF!</definedName>
    <definedName name="q" localSheetId="3">#REF!</definedName>
    <definedName name="q" localSheetId="4">#REF!</definedName>
    <definedName name="q" localSheetId="43">#REF!</definedName>
    <definedName name="q" localSheetId="5">#REF!</definedName>
    <definedName name="q">#REF!</definedName>
    <definedName name="ra" localSheetId="39">#REF!</definedName>
    <definedName name="ra" localSheetId="6">#REF!</definedName>
    <definedName name="ra" localSheetId="0">#REF!</definedName>
    <definedName name="ra" localSheetId="9">#REF!</definedName>
    <definedName name="ra" localSheetId="10">#REF!</definedName>
    <definedName name="ra" localSheetId="13">#REF!</definedName>
    <definedName name="ra" localSheetId="15">#REF!</definedName>
    <definedName name="ra" localSheetId="18">#REF!</definedName>
    <definedName name="ra" localSheetId="20">#REF!</definedName>
    <definedName name="ra" localSheetId="21">#REF!</definedName>
    <definedName name="ra" localSheetId="22">#REF!</definedName>
    <definedName name="ra" localSheetId="1">#REF!</definedName>
    <definedName name="ra" localSheetId="23">#REF!</definedName>
    <definedName name="ra" localSheetId="24">#REF!</definedName>
    <definedName name="ra" localSheetId="27">#REF!</definedName>
    <definedName name="ra" localSheetId="2">#REF!</definedName>
    <definedName name="ra" localSheetId="28">#REF!</definedName>
    <definedName name="ra" localSheetId="29">#REF!</definedName>
    <definedName name="ra" localSheetId="30">#REF!</definedName>
    <definedName name="ra" localSheetId="31">#REF!</definedName>
    <definedName name="ra" localSheetId="32">#REF!</definedName>
    <definedName name="ra" localSheetId="33">#REF!</definedName>
    <definedName name="ra" localSheetId="34">#REF!</definedName>
    <definedName name="ra" localSheetId="35">#REF!</definedName>
    <definedName name="ra" localSheetId="3">#REF!</definedName>
    <definedName name="ra" localSheetId="36">#REF!</definedName>
    <definedName name="ra" localSheetId="37">#REF!</definedName>
    <definedName name="ra" localSheetId="41">#N/A</definedName>
    <definedName name="ra" localSheetId="42">#REF!</definedName>
    <definedName name="ra" localSheetId="4">#REF!</definedName>
    <definedName name="ra" localSheetId="43">#REF!</definedName>
    <definedName name="ra" localSheetId="5">#REF!</definedName>
    <definedName name="ra">#REF!</definedName>
    <definedName name="w" localSheetId="39">#REF!</definedName>
    <definedName name="w" localSheetId="10">#REF!</definedName>
    <definedName name="w" localSheetId="23">#REF!</definedName>
    <definedName name="w" localSheetId="27">#REF!</definedName>
    <definedName name="w" localSheetId="33">#REF!</definedName>
    <definedName name="w" localSheetId="35">#REF!</definedName>
    <definedName name="w" localSheetId="36">#REF!</definedName>
    <definedName name="w" localSheetId="37">#REF!</definedName>
    <definedName name="w" localSheetId="43">#REF!</definedName>
    <definedName name="w">#REF!</definedName>
    <definedName name="willy">#REF!</definedName>
    <definedName name="x" localSheetId="39">#REF!</definedName>
    <definedName name="x" localSheetId="9">#REF!</definedName>
    <definedName name="x" localSheetId="10">#REF!</definedName>
    <definedName name="x" localSheetId="13">#REF!</definedName>
    <definedName name="x" localSheetId="15">#REF!</definedName>
    <definedName name="x" localSheetId="22">#REF!</definedName>
    <definedName name="x" localSheetId="23">#REF!</definedName>
    <definedName name="x" localSheetId="24">#REF!</definedName>
    <definedName name="x" localSheetId="27">#REF!</definedName>
    <definedName name="x" localSheetId="28">#REF!</definedName>
    <definedName name="x" localSheetId="33">#REF!</definedName>
    <definedName name="x" localSheetId="34">#REF!</definedName>
    <definedName name="x" localSheetId="35">#REF!</definedName>
    <definedName name="x" localSheetId="3">#REF!</definedName>
    <definedName name="x" localSheetId="36">#REF!</definedName>
    <definedName name="x" localSheetId="37">#REF!</definedName>
    <definedName name="x" localSheetId="41">#N/A</definedName>
    <definedName name="x" localSheetId="42">#REF!</definedName>
    <definedName name="x" localSheetId="4">#REF!</definedName>
    <definedName name="x">#REF!</definedName>
    <definedName name="Xvalores" localSheetId="6">#REF!</definedName>
    <definedName name="Xvalores" localSheetId="9">#REF!</definedName>
    <definedName name="Xvalores" localSheetId="13">#REF!</definedName>
    <definedName name="Xvalores" localSheetId="15">#REF!</definedName>
    <definedName name="Xvalores" localSheetId="22">#REF!</definedName>
    <definedName name="Xvalores" localSheetId="23">#REF!</definedName>
    <definedName name="Xvalores" localSheetId="24">#REF!</definedName>
    <definedName name="Xvalores" localSheetId="27">#REF!</definedName>
    <definedName name="Xvalores" localSheetId="33">#REF!</definedName>
    <definedName name="Xvalores" localSheetId="35">#REF!</definedName>
    <definedName name="Xvalores" localSheetId="3">#REF!</definedName>
    <definedName name="Xvalores" localSheetId="4">#REF!</definedName>
    <definedName name="Xvalores" localSheetId="5">#REF!</definedName>
    <definedName name="Xvalores">#REF!</definedName>
    <definedName name="y" localSheetId="6">#REF!</definedName>
    <definedName name="y" localSheetId="9">#REF!</definedName>
    <definedName name="y" localSheetId="22">#REF!</definedName>
    <definedName name="y" localSheetId="23">#REF!</definedName>
    <definedName name="y" localSheetId="27">#REF!</definedName>
    <definedName name="y" localSheetId="33">#REF!</definedName>
    <definedName name="y" localSheetId="35">#REF!</definedName>
    <definedName name="y" localSheetId="3">#REF!</definedName>
    <definedName name="y" localSheetId="4">#REF!</definedName>
    <definedName name="y" localSheetId="5">#REF!</definedName>
    <definedName name="y">#REF!</definedName>
    <definedName name="YU" localSheetId="23" hidden="1">#REF!</definedName>
    <definedName name="YU" localSheetId="27" hidden="1">#REF!</definedName>
    <definedName name="YU" localSheetId="33" hidden="1">#REF!</definedName>
    <definedName name="YU" localSheetId="35" hidden="1">#REF!</definedName>
    <definedName name="YU" hidden="1">#REF!</definedName>
  </definedNames>
  <calcPr calcId="145621" concurrentCalc="0"/>
</workbook>
</file>

<file path=xl/calcChain.xml><?xml version="1.0" encoding="utf-8"?>
<calcChain xmlns="http://schemas.openxmlformats.org/spreadsheetml/2006/main">
  <c r="AE19" i="193" l="1"/>
  <c r="AD19" i="193"/>
  <c r="AC19" i="193"/>
  <c r="F31" i="194"/>
  <c r="F11" i="183"/>
  <c r="H11" i="188"/>
  <c r="G12" i="139"/>
  <c r="E12" i="137"/>
  <c r="D12" i="137"/>
  <c r="C12" i="137"/>
  <c r="B12" i="137"/>
  <c r="H70" i="129"/>
  <c r="H69" i="129"/>
  <c r="H60" i="129"/>
  <c r="B28" i="127"/>
  <c r="F20" i="122"/>
  <c r="G30" i="175"/>
  <c r="H9" i="180"/>
  <c r="G9" i="180"/>
  <c r="F9" i="180"/>
  <c r="E9" i="180"/>
  <c r="D9" i="180"/>
  <c r="C9" i="180"/>
  <c r="B9" i="180"/>
  <c r="I12" i="96"/>
  <c r="G12" i="96"/>
  <c r="F12" i="96"/>
  <c r="D12" i="96"/>
  <c r="C12" i="96"/>
  <c r="E34" i="95"/>
  <c r="B34" i="95"/>
  <c r="F34" i="95"/>
  <c r="F50" i="95"/>
  <c r="F49" i="95"/>
  <c r="F48" i="95"/>
  <c r="F47" i="95"/>
  <c r="F46" i="95"/>
  <c r="F45" i="95"/>
  <c r="F44" i="95"/>
  <c r="F43" i="95"/>
  <c r="F42" i="95"/>
  <c r="F41" i="95"/>
  <c r="F40" i="95"/>
  <c r="F39" i="95"/>
  <c r="F38" i="95"/>
  <c r="F37" i="95"/>
  <c r="F36" i="95"/>
  <c r="F35" i="95"/>
  <c r="D34" i="95"/>
  <c r="C34" i="95"/>
  <c r="F38" i="146"/>
  <c r="E38" i="146"/>
  <c r="C38" i="146"/>
  <c r="B38" i="146"/>
  <c r="E9" i="141"/>
  <c r="D9" i="141"/>
  <c r="C9" i="141"/>
  <c r="N10" i="176"/>
  <c r="M10" i="176"/>
  <c r="L10" i="176"/>
  <c r="K10" i="176"/>
  <c r="E9" i="187"/>
  <c r="D9" i="187"/>
  <c r="C9" i="187"/>
  <c r="B9" i="187"/>
  <c r="E10" i="168"/>
  <c r="D10" i="168"/>
  <c r="C10" i="168"/>
  <c r="B10" i="168"/>
  <c r="E26" i="168"/>
  <c r="D26" i="168"/>
  <c r="C26" i="168"/>
  <c r="B26" i="168"/>
  <c r="E11" i="183"/>
  <c r="D11" i="183"/>
  <c r="C11" i="183"/>
  <c r="B11" i="183"/>
  <c r="G21" i="188"/>
  <c r="F21" i="188"/>
  <c r="E21" i="188"/>
  <c r="D21" i="188"/>
  <c r="G15" i="188"/>
  <c r="F15" i="188"/>
  <c r="E15" i="188"/>
  <c r="D15" i="188"/>
  <c r="G11" i="188"/>
  <c r="F11" i="188"/>
  <c r="E11" i="188"/>
  <c r="D11" i="188"/>
  <c r="F12" i="139"/>
  <c r="E12" i="139"/>
  <c r="D12" i="139"/>
  <c r="C12" i="139"/>
  <c r="K12" i="182"/>
  <c r="J12" i="182"/>
  <c r="I12" i="182"/>
  <c r="H12" i="182"/>
  <c r="E12" i="182"/>
  <c r="D12" i="182"/>
  <c r="C12" i="182"/>
  <c r="B12" i="182"/>
  <c r="E9" i="194"/>
  <c r="D9" i="194"/>
  <c r="C9" i="194"/>
  <c r="B9" i="194"/>
  <c r="F37" i="193"/>
  <c r="E37" i="193"/>
  <c r="D37" i="193"/>
  <c r="C37" i="193"/>
  <c r="B19" i="130"/>
  <c r="B20" i="130"/>
  <c r="B21" i="130"/>
  <c r="B22" i="130"/>
  <c r="B23" i="130"/>
  <c r="B24" i="130"/>
  <c r="B25" i="130"/>
  <c r="B26" i="130"/>
  <c r="B27" i="130"/>
  <c r="B28" i="130"/>
  <c r="B29" i="130"/>
  <c r="B30" i="130"/>
  <c r="B31" i="130"/>
  <c r="B32" i="130"/>
  <c r="B33" i="130"/>
  <c r="B34" i="130"/>
  <c r="C17" i="130"/>
  <c r="D17" i="130"/>
  <c r="B17" i="130"/>
  <c r="F19" i="130"/>
  <c r="F20" i="130"/>
  <c r="F21" i="130"/>
  <c r="F22" i="130"/>
  <c r="F23" i="130"/>
  <c r="F24" i="130"/>
  <c r="F25" i="130"/>
  <c r="F26" i="130"/>
  <c r="F27" i="130"/>
  <c r="F28" i="130"/>
  <c r="F29" i="130"/>
  <c r="F30" i="130"/>
  <c r="F31" i="130"/>
  <c r="F32" i="130"/>
  <c r="F33" i="130"/>
  <c r="F34" i="130"/>
  <c r="J19" i="130"/>
  <c r="J20" i="130"/>
  <c r="J21" i="130"/>
  <c r="J22" i="130"/>
  <c r="J23" i="130"/>
  <c r="J24" i="130"/>
  <c r="J25" i="130"/>
  <c r="J26" i="130"/>
  <c r="J27" i="130"/>
  <c r="J28" i="130"/>
  <c r="J29" i="130"/>
  <c r="J30" i="130"/>
  <c r="J31" i="130"/>
  <c r="J32" i="130"/>
  <c r="J33" i="130"/>
  <c r="J34" i="130"/>
  <c r="F30" i="175"/>
  <c r="E30" i="175"/>
  <c r="D30" i="175"/>
  <c r="C30" i="175"/>
  <c r="F17" i="130"/>
  <c r="D10" i="121"/>
  <c r="D17" i="192"/>
  <c r="D22" i="192"/>
  <c r="C17" i="192"/>
  <c r="C22" i="192"/>
  <c r="B17" i="192"/>
  <c r="B22" i="192"/>
  <c r="C10" i="192"/>
  <c r="C15" i="192"/>
  <c r="D10" i="192"/>
  <c r="D15" i="192"/>
  <c r="B10" i="192"/>
  <c r="B15" i="192"/>
  <c r="I9" i="105"/>
  <c r="H9" i="105"/>
  <c r="E11" i="186"/>
  <c r="E27" i="186"/>
  <c r="E29" i="186"/>
  <c r="D11" i="186"/>
  <c r="D27" i="186"/>
  <c r="D29" i="186"/>
  <c r="C11" i="186"/>
  <c r="C27" i="186"/>
  <c r="C29" i="186"/>
  <c r="B11" i="186"/>
  <c r="B27" i="186"/>
  <c r="B29" i="186"/>
  <c r="E41" i="115"/>
  <c r="E31" i="115"/>
  <c r="D41" i="115"/>
  <c r="C41" i="115"/>
  <c r="C31" i="115"/>
  <c r="D31" i="115"/>
  <c r="F9" i="115"/>
  <c r="E9" i="115"/>
  <c r="D9" i="115"/>
  <c r="C9" i="115"/>
  <c r="D80" i="189"/>
  <c r="D81" i="189"/>
  <c r="E20" i="194"/>
  <c r="E8" i="194"/>
  <c r="J44" i="177"/>
  <c r="K50" i="177"/>
  <c r="J35" i="177"/>
  <c r="K42" i="177"/>
  <c r="AC19" i="177"/>
  <c r="AB19" i="177"/>
  <c r="Z19" i="177"/>
  <c r="Y19" i="177"/>
  <c r="X19" i="177"/>
  <c r="W19" i="177"/>
  <c r="V19" i="177"/>
  <c r="U19" i="177"/>
  <c r="T19" i="177"/>
  <c r="S19" i="177"/>
  <c r="AA18" i="177"/>
  <c r="AA19" i="177"/>
  <c r="R17" i="177"/>
  <c r="R19" i="177"/>
  <c r="Q17" i="177"/>
  <c r="Q19" i="177"/>
  <c r="P17" i="177"/>
  <c r="P19" i="177"/>
  <c r="O17" i="177"/>
  <c r="O19" i="177"/>
  <c r="N17" i="177"/>
  <c r="N19" i="177"/>
  <c r="AC13" i="177"/>
  <c r="AB13" i="177"/>
  <c r="Z13" i="177"/>
  <c r="Y13" i="177"/>
  <c r="X13" i="177"/>
  <c r="W13" i="177"/>
  <c r="V13" i="177"/>
  <c r="U13" i="177"/>
  <c r="T13" i="177"/>
  <c r="S13" i="177"/>
  <c r="R13" i="177"/>
  <c r="Q13" i="177"/>
  <c r="P13" i="177"/>
  <c r="O13" i="177"/>
  <c r="N13" i="177"/>
  <c r="M13" i="177"/>
  <c r="L13" i="177"/>
  <c r="AA12" i="177"/>
  <c r="AA13" i="177"/>
  <c r="T26" i="176"/>
  <c r="T25" i="176"/>
  <c r="T24" i="176"/>
  <c r="T23" i="176"/>
  <c r="T22" i="176"/>
  <c r="T21" i="176"/>
  <c r="T20" i="176"/>
  <c r="T19" i="176"/>
  <c r="T18" i="176"/>
  <c r="T17" i="176"/>
  <c r="T16" i="176"/>
  <c r="T15" i="176"/>
  <c r="T14" i="176"/>
  <c r="T13" i="176"/>
  <c r="T12" i="176"/>
  <c r="T11" i="176"/>
  <c r="T10" i="176"/>
  <c r="J10" i="176"/>
  <c r="I10" i="176"/>
  <c r="H10" i="176"/>
  <c r="F10" i="176"/>
  <c r="E10" i="176"/>
  <c r="D10" i="176"/>
  <c r="C10" i="176"/>
  <c r="B10" i="176"/>
  <c r="S27" i="187"/>
  <c r="T27" i="187"/>
  <c r="S25" i="187"/>
  <c r="T25" i="187"/>
  <c r="S23" i="187"/>
  <c r="T23" i="187"/>
  <c r="S21" i="187"/>
  <c r="R21" i="187"/>
  <c r="P21" i="187"/>
  <c r="N21" i="187"/>
  <c r="L21" i="187"/>
  <c r="J21" i="187"/>
  <c r="S19" i="187"/>
  <c r="T19" i="187"/>
  <c r="R19" i="187"/>
  <c r="P19" i="187"/>
  <c r="N19" i="187"/>
  <c r="L19" i="187"/>
  <c r="J19" i="187"/>
  <c r="S17" i="187"/>
  <c r="T17" i="187"/>
  <c r="R17" i="187"/>
  <c r="P17" i="187"/>
  <c r="N17" i="187"/>
  <c r="L17" i="187"/>
  <c r="J17" i="187"/>
  <c r="S15" i="187"/>
  <c r="T15" i="187"/>
  <c r="R15" i="187"/>
  <c r="P15" i="187"/>
  <c r="N15" i="187"/>
  <c r="L15" i="187"/>
  <c r="J15" i="187"/>
  <c r="S13" i="187"/>
  <c r="T13" i="187"/>
  <c r="S11" i="187"/>
  <c r="T11" i="187"/>
  <c r="R11" i="187"/>
  <c r="P11" i="187"/>
  <c r="N11" i="187"/>
  <c r="L11" i="187"/>
  <c r="J11" i="187"/>
  <c r="Q9" i="187"/>
  <c r="O9" i="187"/>
  <c r="M9" i="187"/>
  <c r="K9" i="187"/>
  <c r="I9" i="187"/>
  <c r="Q48" i="168"/>
  <c r="P48" i="168"/>
  <c r="O48" i="168"/>
  <c r="N48" i="168"/>
  <c r="M48" i="168"/>
  <c r="L48" i="168"/>
  <c r="K48" i="168"/>
  <c r="J48" i="168"/>
  <c r="I48" i="168"/>
  <c r="U39" i="183"/>
  <c r="P27" i="183"/>
  <c r="P49" i="183"/>
  <c r="P26" i="183"/>
  <c r="P48" i="183"/>
  <c r="P25" i="183"/>
  <c r="P47" i="183"/>
  <c r="P24" i="183"/>
  <c r="P46" i="183"/>
  <c r="P23" i="183"/>
  <c r="P45" i="183"/>
  <c r="P22" i="183"/>
  <c r="P44" i="183"/>
  <c r="P21" i="183"/>
  <c r="P43" i="183"/>
  <c r="P20" i="183"/>
  <c r="P42" i="183"/>
  <c r="P19" i="183"/>
  <c r="P41" i="183"/>
  <c r="P18" i="183"/>
  <c r="P40" i="183"/>
  <c r="P17" i="183"/>
  <c r="P39" i="183"/>
  <c r="P16" i="183"/>
  <c r="P38" i="183"/>
  <c r="P15" i="183"/>
  <c r="P37" i="183"/>
  <c r="P14" i="183"/>
  <c r="P36" i="183"/>
  <c r="P13" i="183"/>
  <c r="P35" i="183"/>
  <c r="P12" i="183"/>
  <c r="P34" i="183"/>
  <c r="N11" i="183"/>
  <c r="M11" i="183"/>
  <c r="L11" i="183"/>
  <c r="K11" i="183"/>
  <c r="J11" i="183"/>
  <c r="I11" i="183"/>
  <c r="H11" i="183"/>
  <c r="P11" i="183"/>
  <c r="P33" i="183"/>
  <c r="I27" i="188"/>
  <c r="J55" i="188"/>
  <c r="I26" i="188"/>
  <c r="I25" i="188"/>
  <c r="J54" i="188"/>
  <c r="I24" i="188"/>
  <c r="J53" i="188"/>
  <c r="I23" i="188"/>
  <c r="J52" i="188"/>
  <c r="I22" i="188"/>
  <c r="J51" i="188"/>
  <c r="C21" i="188"/>
  <c r="I20" i="188"/>
  <c r="J50" i="188"/>
  <c r="I19" i="188"/>
  <c r="J49" i="188"/>
  <c r="I18" i="188"/>
  <c r="J48" i="188"/>
  <c r="I17" i="188"/>
  <c r="J47" i="188"/>
  <c r="I16" i="188"/>
  <c r="J46" i="188"/>
  <c r="I15" i="188"/>
  <c r="C15" i="188"/>
  <c r="I14" i="188"/>
  <c r="J45" i="188"/>
  <c r="I13" i="188"/>
  <c r="J44" i="188"/>
  <c r="I12" i="188"/>
  <c r="J43" i="188"/>
  <c r="I11" i="188"/>
  <c r="C11" i="188"/>
  <c r="C34" i="137"/>
  <c r="N53" i="182"/>
  <c r="N52" i="182"/>
  <c r="N51" i="182"/>
  <c r="N49" i="182"/>
  <c r="N48" i="182"/>
  <c r="N47" i="182"/>
  <c r="N46" i="182"/>
  <c r="N45" i="182"/>
  <c r="N44" i="182"/>
  <c r="N43" i="182"/>
  <c r="N42" i="182"/>
  <c r="N41" i="182"/>
  <c r="N40" i="182"/>
  <c r="N39" i="182"/>
  <c r="N38" i="182"/>
  <c r="N37" i="182"/>
  <c r="O33" i="182"/>
  <c r="P29" i="182"/>
  <c r="P28" i="182"/>
  <c r="O53" i="182"/>
  <c r="P27" i="182"/>
  <c r="O52" i="182"/>
  <c r="P26" i="182"/>
  <c r="O51" i="182"/>
  <c r="P25" i="182"/>
  <c r="O50" i="182"/>
  <c r="P24" i="182"/>
  <c r="O49" i="182"/>
  <c r="P23" i="182"/>
  <c r="O48" i="182"/>
  <c r="P22" i="182"/>
  <c r="O47" i="182"/>
  <c r="P21" i="182"/>
  <c r="O46" i="182"/>
  <c r="P20" i="182"/>
  <c r="O45" i="182"/>
  <c r="P19" i="182"/>
  <c r="O44" i="182"/>
  <c r="P18" i="182"/>
  <c r="O43" i="182"/>
  <c r="P17" i="182"/>
  <c r="O42" i="182"/>
  <c r="P16" i="182"/>
  <c r="O41" i="182"/>
  <c r="P15" i="182"/>
  <c r="O40" i="182"/>
  <c r="P14" i="182"/>
  <c r="O39" i="182"/>
  <c r="P13" i="182"/>
  <c r="O38" i="182"/>
  <c r="F12" i="182"/>
  <c r="P55" i="181"/>
  <c r="P54" i="181"/>
  <c r="P53" i="181"/>
  <c r="P52" i="181"/>
  <c r="P51" i="181"/>
  <c r="P50" i="181"/>
  <c r="P49" i="181"/>
  <c r="P48" i="181"/>
  <c r="P47" i="181"/>
  <c r="P46" i="181"/>
  <c r="P45" i="181"/>
  <c r="P44" i="181"/>
  <c r="P43" i="181"/>
  <c r="P42" i="181"/>
  <c r="P41" i="181"/>
  <c r="P40" i="181"/>
  <c r="P39" i="181"/>
  <c r="P29" i="181"/>
  <c r="Q54" i="181"/>
  <c r="AA49" i="181"/>
  <c r="Y49" i="181"/>
  <c r="X49" i="181"/>
  <c r="Q52" i="181"/>
  <c r="Q50" i="181"/>
  <c r="AA45" i="181"/>
  <c r="Y45" i="181"/>
  <c r="X45" i="181"/>
  <c r="P22" i="181"/>
  <c r="Q48" i="181"/>
  <c r="Q47" i="181"/>
  <c r="Q46" i="181"/>
  <c r="AA41" i="181"/>
  <c r="Y41" i="181"/>
  <c r="X41" i="181"/>
  <c r="Q44" i="181"/>
  <c r="P17" i="181"/>
  <c r="P16" i="181"/>
  <c r="Q42" i="181"/>
  <c r="AA37" i="181"/>
  <c r="Y37" i="181"/>
  <c r="X37" i="181"/>
  <c r="Q40" i="181"/>
  <c r="H59" i="129"/>
  <c r="M57" i="129"/>
  <c r="H57" i="129"/>
  <c r="H56" i="129"/>
  <c r="H55" i="129"/>
  <c r="H54" i="129"/>
  <c r="H53" i="129"/>
  <c r="F52" i="129"/>
  <c r="D52" i="129"/>
  <c r="H50" i="129"/>
  <c r="H49" i="129"/>
  <c r="H48" i="129"/>
  <c r="H47" i="129"/>
  <c r="F46" i="129"/>
  <c r="D46" i="129"/>
  <c r="H22" i="129"/>
  <c r="G22" i="129"/>
  <c r="F22" i="129"/>
  <c r="E22" i="129"/>
  <c r="D22" i="129"/>
  <c r="C22" i="129"/>
  <c r="O18" i="129"/>
  <c r="N18" i="129"/>
  <c r="M18" i="129"/>
  <c r="L18" i="129"/>
  <c r="K18" i="129"/>
  <c r="J18" i="129"/>
  <c r="O17" i="129"/>
  <c r="N17" i="129"/>
  <c r="M17" i="129"/>
  <c r="L17" i="129"/>
  <c r="K17" i="129"/>
  <c r="J17" i="129"/>
  <c r="H16" i="129"/>
  <c r="G16" i="129"/>
  <c r="F16" i="129"/>
  <c r="E16" i="129"/>
  <c r="D16" i="129"/>
  <c r="C16" i="129"/>
  <c r="J16" i="129"/>
  <c r="E31" i="194"/>
  <c r="D31" i="194"/>
  <c r="C31" i="194"/>
  <c r="B31" i="194"/>
  <c r="D20" i="194"/>
  <c r="C20" i="194"/>
  <c r="C8" i="194"/>
  <c r="B20" i="194"/>
  <c r="B8" i="194"/>
  <c r="E30" i="194"/>
  <c r="E29" i="194"/>
  <c r="D30" i="194"/>
  <c r="C30" i="194"/>
  <c r="C29" i="194"/>
  <c r="B30" i="194"/>
  <c r="B29" i="194"/>
  <c r="E27" i="190"/>
  <c r="D27" i="190"/>
  <c r="C27" i="190"/>
  <c r="D10" i="190"/>
  <c r="C10" i="190"/>
  <c r="B10" i="190"/>
  <c r="O35" i="131"/>
  <c r="L17" i="130"/>
  <c r="M17" i="130"/>
  <c r="K17" i="130"/>
  <c r="I17" i="130"/>
  <c r="J17" i="130"/>
  <c r="H17" i="130"/>
  <c r="E17" i="130"/>
  <c r="N12" i="130"/>
  <c r="K63" i="127"/>
  <c r="L61" i="127"/>
  <c r="J9" i="127"/>
  <c r="F36" i="122"/>
  <c r="F35" i="122"/>
  <c r="F34" i="122"/>
  <c r="F33" i="122"/>
  <c r="F32" i="122"/>
  <c r="F31" i="122"/>
  <c r="F30" i="122"/>
  <c r="F29" i="122"/>
  <c r="F28" i="122"/>
  <c r="F27" i="122"/>
  <c r="F26" i="122"/>
  <c r="F25" i="122"/>
  <c r="F24" i="122"/>
  <c r="F23" i="122"/>
  <c r="F22" i="122"/>
  <c r="F21" i="122"/>
  <c r="E19" i="122"/>
  <c r="C19" i="122"/>
  <c r="I51" i="121"/>
  <c r="I48" i="121"/>
  <c r="O47" i="121"/>
  <c r="J47" i="121"/>
  <c r="O46" i="121"/>
  <c r="J46" i="121"/>
  <c r="O45" i="121"/>
  <c r="J45" i="121"/>
  <c r="O44" i="121"/>
  <c r="J44" i="121"/>
  <c r="O43" i="121"/>
  <c r="O42" i="121"/>
  <c r="O41" i="121"/>
  <c r="O40" i="121"/>
  <c r="O39" i="121"/>
  <c r="O38" i="121"/>
  <c r="K36" i="121"/>
  <c r="K43" i="121"/>
  <c r="C24" i="121"/>
  <c r="B24" i="121"/>
  <c r="C21" i="121"/>
  <c r="B21" i="121"/>
  <c r="C16" i="121"/>
  <c r="C15" i="121"/>
  <c r="B16" i="121"/>
  <c r="B15" i="121"/>
  <c r="AH17" i="119"/>
  <c r="AG17" i="119"/>
  <c r="AF17" i="119"/>
  <c r="AE17" i="119"/>
  <c r="AD17" i="119"/>
  <c r="AC17" i="119"/>
  <c r="AB17" i="119"/>
  <c r="AA17" i="119"/>
  <c r="Z17" i="119"/>
  <c r="Y17" i="119"/>
  <c r="X17" i="119"/>
  <c r="W17" i="119"/>
  <c r="V17" i="119"/>
  <c r="U17" i="119"/>
  <c r="T17" i="119"/>
  <c r="S17" i="119"/>
  <c r="R17" i="119"/>
  <c r="Q17" i="119"/>
  <c r="P17" i="119"/>
  <c r="O17" i="119"/>
  <c r="N17" i="119"/>
  <c r="M17" i="119"/>
  <c r="L17" i="119"/>
  <c r="K17" i="119"/>
  <c r="H17" i="192"/>
  <c r="G17" i="192"/>
  <c r="F17" i="192"/>
  <c r="H10" i="192"/>
  <c r="G10" i="192"/>
  <c r="F10" i="192"/>
  <c r="L9" i="105"/>
  <c r="K9" i="105"/>
  <c r="E9" i="105"/>
  <c r="D9" i="105"/>
  <c r="F11" i="186"/>
  <c r="F27" i="186"/>
  <c r="F29" i="186"/>
  <c r="E105" i="189"/>
  <c r="D105" i="189"/>
  <c r="C105" i="189"/>
  <c r="B105" i="189"/>
  <c r="E104" i="189"/>
  <c r="D104" i="189"/>
  <c r="C104" i="189"/>
  <c r="H97" i="189"/>
  <c r="E97" i="189"/>
  <c r="D97" i="189"/>
  <c r="C97" i="189"/>
  <c r="B97" i="189"/>
  <c r="H96" i="189"/>
  <c r="E96" i="189"/>
  <c r="D96" i="189"/>
  <c r="C96" i="189"/>
  <c r="H89" i="189"/>
  <c r="E89" i="189"/>
  <c r="D89" i="189"/>
  <c r="C89" i="189"/>
  <c r="B89" i="189"/>
  <c r="H88" i="189"/>
  <c r="E88" i="189"/>
  <c r="D88" i="189"/>
  <c r="C88" i="189"/>
  <c r="H81" i="189"/>
  <c r="E81" i="189"/>
  <c r="C81" i="189"/>
  <c r="B81" i="189"/>
  <c r="H80" i="189"/>
  <c r="E80" i="189"/>
  <c r="C80" i="189"/>
  <c r="I56" i="189"/>
  <c r="H56" i="189"/>
  <c r="G56" i="189"/>
  <c r="F56" i="189"/>
  <c r="E56" i="189"/>
  <c r="D56" i="189"/>
  <c r="C56" i="189"/>
  <c r="I55" i="189"/>
  <c r="H55" i="189"/>
  <c r="G55" i="189"/>
  <c r="F55" i="189"/>
  <c r="E55" i="189"/>
  <c r="D55" i="189"/>
  <c r="C55" i="189"/>
  <c r="I48" i="189"/>
  <c r="H48" i="189"/>
  <c r="G48" i="189"/>
  <c r="F48" i="189"/>
  <c r="E48" i="189"/>
  <c r="D48" i="189"/>
  <c r="C48" i="189"/>
  <c r="B48" i="189"/>
  <c r="I47" i="189"/>
  <c r="H47" i="189"/>
  <c r="G47" i="189"/>
  <c r="F47" i="189"/>
  <c r="E47" i="189"/>
  <c r="D47" i="189"/>
  <c r="C47" i="189"/>
  <c r="P51" i="180"/>
  <c r="N51" i="180"/>
  <c r="L51" i="180"/>
  <c r="J51" i="180"/>
  <c r="Q48" i="179"/>
  <c r="P48" i="179"/>
  <c r="O48" i="179"/>
  <c r="W37" i="97"/>
  <c r="W36" i="97"/>
  <c r="W35" i="97"/>
  <c r="W34" i="97"/>
  <c r="N9" i="187"/>
  <c r="K35" i="177"/>
  <c r="B14" i="121"/>
  <c r="B12" i="121"/>
  <c r="B10" i="121"/>
  <c r="P9" i="187"/>
  <c r="H52" i="129"/>
  <c r="R9" i="187"/>
  <c r="P12" i="182"/>
  <c r="O37" i="182"/>
  <c r="K16" i="129"/>
  <c r="L16" i="129"/>
  <c r="H46" i="129"/>
  <c r="M16" i="129"/>
  <c r="N16" i="129"/>
  <c r="O16" i="129"/>
  <c r="G17" i="130"/>
  <c r="K47" i="121"/>
  <c r="P47" i="121"/>
  <c r="Q47" i="121"/>
  <c r="R47" i="121"/>
  <c r="S47" i="121"/>
  <c r="K44" i="121"/>
  <c r="P44" i="121"/>
  <c r="Q44" i="121"/>
  <c r="R44" i="121"/>
  <c r="S44" i="121"/>
  <c r="F19" i="122"/>
  <c r="D29" i="194"/>
  <c r="J51" i="121"/>
  <c r="I21" i="188"/>
  <c r="K36" i="177"/>
  <c r="K37" i="177"/>
  <c r="C14" i="121"/>
  <c r="C12" i="121"/>
  <c r="C10" i="121"/>
  <c r="J48" i="121"/>
  <c r="K48" i="121"/>
  <c r="K39" i="177"/>
  <c r="K40" i="177"/>
  <c r="K41" i="177"/>
  <c r="J9" i="187"/>
  <c r="L9" i="187"/>
  <c r="S9" i="187"/>
  <c r="U13" i="187"/>
  <c r="T21" i="187"/>
  <c r="T9" i="187"/>
  <c r="P15" i="181"/>
  <c r="P19" i="181"/>
  <c r="P20" i="181"/>
  <c r="P43" i="121"/>
  <c r="Q43" i="121"/>
  <c r="R43" i="121"/>
  <c r="S43" i="121"/>
  <c r="K46" i="121"/>
  <c r="P46" i="121"/>
  <c r="Q46" i="121"/>
  <c r="R46" i="121"/>
  <c r="S46" i="121"/>
  <c r="AA38" i="181"/>
  <c r="Y38" i="181"/>
  <c r="X38" i="181"/>
  <c r="Q41" i="181"/>
  <c r="AA42" i="181"/>
  <c r="Y42" i="181"/>
  <c r="X42" i="181"/>
  <c r="Q45" i="181"/>
  <c r="AA46" i="181"/>
  <c r="Y46" i="181"/>
  <c r="X46" i="181"/>
  <c r="Q49" i="181"/>
  <c r="AA50" i="181"/>
  <c r="Y50" i="181"/>
  <c r="X50" i="181"/>
  <c r="K47" i="177"/>
  <c r="K51" i="177"/>
  <c r="K38" i="121"/>
  <c r="P38" i="121"/>
  <c r="Q38" i="121"/>
  <c r="R38" i="121"/>
  <c r="S38" i="121"/>
  <c r="K40" i="121"/>
  <c r="P40" i="121"/>
  <c r="Q40" i="121"/>
  <c r="R40" i="121"/>
  <c r="S40" i="121"/>
  <c r="K42" i="121"/>
  <c r="P42" i="121"/>
  <c r="Q42" i="121"/>
  <c r="R42" i="121"/>
  <c r="S42" i="121"/>
  <c r="K45" i="121"/>
  <c r="P45" i="121"/>
  <c r="Q45" i="121"/>
  <c r="R45" i="121"/>
  <c r="S45" i="121"/>
  <c r="P21" i="181"/>
  <c r="P23" i="181"/>
  <c r="P24" i="181"/>
  <c r="AA39" i="181"/>
  <c r="Y39" i="181"/>
  <c r="X39" i="181"/>
  <c r="AA43" i="181"/>
  <c r="Y43" i="181"/>
  <c r="X43" i="181"/>
  <c r="AA47" i="181"/>
  <c r="Y47" i="181"/>
  <c r="X47" i="181"/>
  <c r="AA51" i="181"/>
  <c r="Y51" i="181"/>
  <c r="X51" i="181"/>
  <c r="Q53" i="181"/>
  <c r="Q55" i="181"/>
  <c r="K44" i="177"/>
  <c r="K48" i="177"/>
  <c r="K52" i="177"/>
  <c r="AA36" i="181"/>
  <c r="Y36" i="181"/>
  <c r="X36" i="181"/>
  <c r="AA40" i="181"/>
  <c r="Y40" i="181"/>
  <c r="X40" i="181"/>
  <c r="Q43" i="181"/>
  <c r="AA44" i="181"/>
  <c r="Y44" i="181"/>
  <c r="X44" i="181"/>
  <c r="AA48" i="181"/>
  <c r="Y48" i="181"/>
  <c r="X48" i="181"/>
  <c r="Q51" i="181"/>
  <c r="K45" i="177"/>
  <c r="K49" i="177"/>
  <c r="K39" i="121"/>
  <c r="P39" i="121"/>
  <c r="Q39" i="121"/>
  <c r="R39" i="121"/>
  <c r="S39" i="121"/>
  <c r="K41" i="121"/>
  <c r="P41" i="121"/>
  <c r="Q41" i="121"/>
  <c r="R41" i="121"/>
  <c r="S41" i="121"/>
  <c r="P14" i="181"/>
  <c r="P18" i="181"/>
  <c r="P27" i="181"/>
  <c r="P28" i="181"/>
  <c r="K38" i="177"/>
  <c r="K46" i="177"/>
  <c r="Z22" i="181"/>
  <c r="Q39" i="181"/>
  <c r="AA35" i="181"/>
  <c r="Y35" i="181"/>
  <c r="X35" i="181"/>
  <c r="U23" i="187"/>
  <c r="U27" i="187"/>
  <c r="U19" i="187"/>
  <c r="U11" i="187"/>
  <c r="U17" i="187"/>
  <c r="U21" i="187"/>
  <c r="U15" i="187"/>
  <c r="U25" i="187"/>
  <c r="P26" i="181"/>
  <c r="P13" i="181"/>
  <c r="AA24" i="181"/>
  <c r="U9" i="187"/>
</calcChain>
</file>

<file path=xl/sharedStrings.xml><?xml version="1.0" encoding="utf-8"?>
<sst xmlns="http://schemas.openxmlformats.org/spreadsheetml/2006/main" count="19306" uniqueCount="1591">
  <si>
    <t xml:space="preserve">    </t>
  </si>
  <si>
    <t>4 - Lluvia total media anual por provincias</t>
  </si>
  <si>
    <t xml:space="preserve">6 - Huracanes de diferentes intensidades que han azotado a Cuba </t>
  </si>
  <si>
    <t>19 - Uso de la tierra según clasificaciones FAO</t>
  </si>
  <si>
    <t>22 - Superficie cubierta de bosques por provincias</t>
  </si>
  <si>
    <t>30 - Especies marinas con restricción de explotación</t>
  </si>
  <si>
    <t>31 - Vedas permanentes</t>
  </si>
  <si>
    <t>34 - Regulaciones en la actividad pesquera</t>
  </si>
  <si>
    <t>45 - Volumen de desechos sólidos recolectados por provincias</t>
  </si>
  <si>
    <t>46 - Tratamiento y recolección de desechos sólidos</t>
  </si>
  <si>
    <t>47 - Producción de materias primas recicladas</t>
  </si>
  <si>
    <t>48 - Áreas verdes existentes por provincias</t>
  </si>
  <si>
    <t>49 - Gastos de inversión para la protección del medio ambiente</t>
  </si>
  <si>
    <t xml:space="preserve">50 - Gastos de inversión para la protección del medio ambiente por actividad ambiental </t>
  </si>
  <si>
    <t>51 - Gastos de inversión para la protección del medio ambiente por actividad económica</t>
  </si>
  <si>
    <t>55 - Convocatorias  del Fondo Nacional de Medio Ambiente</t>
  </si>
  <si>
    <t>58 - Actividad reguladora de seguridad nuclear</t>
  </si>
  <si>
    <t>59 - Reconocimientos otorgados en la esfera ambiental</t>
  </si>
  <si>
    <t>60 - Convenios y compromisos internacionales de los que Cuba es parte en el ámbito ambiental</t>
  </si>
  <si>
    <t>1- Situación geográfica de Cuba</t>
  </si>
  <si>
    <t>CONCEPTOS</t>
  </si>
  <si>
    <t>Lugar</t>
  </si>
  <si>
    <t>Provincias</t>
  </si>
  <si>
    <t>Latitud norte</t>
  </si>
  <si>
    <t>Longitud oeste</t>
  </si>
  <si>
    <t>Archipiélago Cubano</t>
  </si>
  <si>
    <t xml:space="preserve">   Extremo septentrional</t>
  </si>
  <si>
    <t>Cayo Cruz del Padre</t>
  </si>
  <si>
    <t>Matanzas</t>
  </si>
  <si>
    <t xml:space="preserve">   Extremo meridional</t>
  </si>
  <si>
    <t>Punta del Inglés</t>
  </si>
  <si>
    <t>Granma</t>
  </si>
  <si>
    <t>Punta de Maisí</t>
  </si>
  <si>
    <t>Guantánamo</t>
  </si>
  <si>
    <t xml:space="preserve">   Extremo occidental</t>
  </si>
  <si>
    <t>Cabo San Antonio</t>
  </si>
  <si>
    <t>Pinar del Río</t>
  </si>
  <si>
    <r>
      <rPr>
        <b/>
        <sz val="9"/>
        <color theme="0"/>
        <rFont val="Arial"/>
        <family val="2"/>
      </rPr>
      <t xml:space="preserve"> Isla de Cuba </t>
    </r>
    <r>
      <rPr>
        <b/>
        <vertAlign val="superscript"/>
        <sz val="9"/>
        <color theme="0"/>
        <rFont val="Arial"/>
        <family val="2"/>
      </rPr>
      <t>(a)</t>
    </r>
  </si>
  <si>
    <t/>
  </si>
  <si>
    <t>Punta de Hicacos</t>
  </si>
  <si>
    <t xml:space="preserve"> Isla de la Juventud</t>
  </si>
  <si>
    <t>Punta de Tirry</t>
  </si>
  <si>
    <t>-</t>
  </si>
  <si>
    <t>Caleta de Agustín Jol</t>
  </si>
  <si>
    <t xml:space="preserve"> </t>
  </si>
  <si>
    <t xml:space="preserve">   Extremo oriental</t>
  </si>
  <si>
    <t>Punta del Este</t>
  </si>
  <si>
    <t>Punta Francés</t>
  </si>
  <si>
    <r>
      <rPr>
        <vertAlign val="superscript"/>
        <sz val="9"/>
        <rFont val="Arial"/>
        <family val="2"/>
      </rPr>
      <t xml:space="preserve">(a) </t>
    </r>
    <r>
      <rPr>
        <sz val="9"/>
        <rFont val="Arial"/>
        <family val="2"/>
      </rPr>
      <t>Los demás puntos extremos de la Isla de Cuba son los mismos señalados para la totalidad del archipiélago.</t>
    </r>
  </si>
  <si>
    <t xml:space="preserve">Fuente: Síntesis Geográfica, Económica y Cultural de Cuba, versión digital, año 2018 y mapa plegable, Cuba. </t>
  </si>
  <si>
    <t>División Político - Administrativa, año 2011</t>
  </si>
  <si>
    <r>
      <rPr>
        <b/>
        <sz val="9"/>
        <color theme="0"/>
        <rFont val="Arial"/>
        <family val="2"/>
      </rPr>
      <t>Extensión superficial (km</t>
    </r>
    <r>
      <rPr>
        <b/>
        <vertAlign val="superscript"/>
        <sz val="9"/>
        <color theme="0"/>
        <rFont val="Arial"/>
        <family val="2"/>
      </rPr>
      <t>2</t>
    </r>
    <r>
      <rPr>
        <b/>
        <sz val="9"/>
        <color theme="0"/>
        <rFont val="Arial"/>
        <family val="2"/>
      </rPr>
      <t>)</t>
    </r>
  </si>
  <si>
    <t xml:space="preserve">                       Población</t>
  </si>
  <si>
    <t xml:space="preserve"> Densidad de</t>
  </si>
  <si>
    <t>Índice de</t>
  </si>
  <si>
    <t xml:space="preserve">              Cayos</t>
  </si>
  <si>
    <t>Área de</t>
  </si>
  <si>
    <r>
      <rPr>
        <b/>
        <sz val="9"/>
        <color theme="0"/>
        <rFont val="Arial"/>
        <family val="2"/>
      </rPr>
      <t xml:space="preserve">              residente </t>
    </r>
    <r>
      <rPr>
        <b/>
        <vertAlign val="superscript"/>
        <sz val="9"/>
        <color theme="0"/>
        <rFont val="Arial"/>
        <family val="2"/>
      </rPr>
      <t>(a)</t>
    </r>
  </si>
  <si>
    <r>
      <rPr>
        <b/>
        <sz val="9"/>
        <color theme="0"/>
        <rFont val="Arial"/>
        <family val="2"/>
      </rPr>
      <t xml:space="preserve"> población </t>
    </r>
    <r>
      <rPr>
        <b/>
        <vertAlign val="superscript"/>
        <sz val="9"/>
        <color theme="0"/>
        <rFont val="Arial"/>
        <family val="2"/>
      </rPr>
      <t>(a)</t>
    </r>
  </si>
  <si>
    <t xml:space="preserve"> urbanización </t>
  </si>
  <si>
    <t>Total</t>
  </si>
  <si>
    <t xml:space="preserve">  adyacentes</t>
  </si>
  <si>
    <t>tierra firme</t>
  </si>
  <si>
    <t xml:space="preserve">         (U) </t>
  </si>
  <si>
    <r>
      <rPr>
        <b/>
        <sz val="9"/>
        <color theme="0"/>
        <rFont val="Arial"/>
        <family val="2"/>
      </rPr>
      <t>(hab/km</t>
    </r>
    <r>
      <rPr>
        <b/>
        <vertAlign val="superscript"/>
        <sz val="9"/>
        <color theme="0"/>
        <rFont val="Arial"/>
        <family val="2"/>
      </rPr>
      <t>2</t>
    </r>
    <r>
      <rPr>
        <b/>
        <sz val="9"/>
        <color theme="0"/>
        <rFont val="Arial"/>
        <family val="2"/>
      </rPr>
      <t>)</t>
    </r>
  </si>
  <si>
    <t>(%)</t>
  </si>
  <si>
    <t>Archipiélago cubano</t>
  </si>
  <si>
    <t>Artemisa</t>
  </si>
  <si>
    <t>La Habana</t>
  </si>
  <si>
    <t>Mayabeque</t>
  </si>
  <si>
    <t>Villa Clara</t>
  </si>
  <si>
    <t>Cienfuegos</t>
  </si>
  <si>
    <t>Santi Spíritus</t>
  </si>
  <si>
    <t>Ciego de Ávila</t>
  </si>
  <si>
    <t>Camagüey</t>
  </si>
  <si>
    <t>Las Tunas</t>
  </si>
  <si>
    <t xml:space="preserve">Holguín </t>
  </si>
  <si>
    <t>Santiago de Cuba</t>
  </si>
  <si>
    <t>Isla de la Juventud</t>
  </si>
  <si>
    <r>
      <rPr>
        <vertAlign val="superscript"/>
        <sz val="9"/>
        <color indexed="8"/>
        <rFont val="Arial"/>
        <family val="2"/>
      </rPr>
      <t>(a)</t>
    </r>
    <r>
      <rPr>
        <sz val="9"/>
        <color indexed="8"/>
        <rFont val="Arial"/>
        <family val="2"/>
      </rPr>
      <t xml:space="preserve"> Al cierre de diciembre 31.</t>
    </r>
  </si>
  <si>
    <t>Lluvia</t>
  </si>
  <si>
    <r>
      <rPr>
        <b/>
        <sz val="9"/>
        <color theme="0"/>
        <rFont val="Arial"/>
        <family val="2"/>
      </rPr>
      <t xml:space="preserve">Temperatura </t>
    </r>
    <r>
      <rPr>
        <b/>
        <vertAlign val="superscript"/>
        <sz val="9"/>
        <color theme="0"/>
        <rFont val="Arial"/>
        <family val="2"/>
      </rPr>
      <t>0</t>
    </r>
    <r>
      <rPr>
        <b/>
        <sz val="9"/>
        <color theme="0"/>
        <rFont val="Arial"/>
        <family val="2"/>
      </rPr>
      <t>C</t>
    </r>
  </si>
  <si>
    <t>Humedad</t>
  </si>
  <si>
    <t>Días</t>
  </si>
  <si>
    <t>Máxima</t>
  </si>
  <si>
    <t>Mínima</t>
  </si>
  <si>
    <t>relativa</t>
  </si>
  <si>
    <t>CUBA/PROVINCIAS/ESTACIONES</t>
  </si>
  <si>
    <t>(mm)</t>
  </si>
  <si>
    <t>(U)</t>
  </si>
  <si>
    <t>media</t>
  </si>
  <si>
    <t>Cuba</t>
  </si>
  <si>
    <t>Media Nacional</t>
  </si>
  <si>
    <t>Cabo de San Antonio</t>
  </si>
  <si>
    <t>Isabel Rubio</t>
  </si>
  <si>
    <t>La Palma</t>
  </si>
  <si>
    <t>Paso Real de San Diego</t>
  </si>
  <si>
    <t>San Juan y Martínez</t>
  </si>
  <si>
    <t>Santa Lucía</t>
  </si>
  <si>
    <t>Media Provincial</t>
  </si>
  <si>
    <t xml:space="preserve">Bahía Honda </t>
  </si>
  <si>
    <t>Bauta</t>
  </si>
  <si>
    <t>Güira de Melena</t>
  </si>
  <si>
    <t>Casablanca</t>
  </si>
  <si>
    <t>Santiago de las Vegas</t>
  </si>
  <si>
    <t>Bainoa</t>
  </si>
  <si>
    <t>Batabanó</t>
  </si>
  <si>
    <t>Güines</t>
  </si>
  <si>
    <t>Melena del Sur</t>
  </si>
  <si>
    <t>Tapaste</t>
  </si>
  <si>
    <t>Colón</t>
  </si>
  <si>
    <t>Indio Hatuey</t>
  </si>
  <si>
    <t>Jovellanos</t>
  </si>
  <si>
    <t>Playa Girón</t>
  </si>
  <si>
    <t>Unión de Reyes</t>
  </si>
  <si>
    <t>Jaguey Grande</t>
  </si>
  <si>
    <t>Varadero</t>
  </si>
  <si>
    <t>Caibarién</t>
  </si>
  <si>
    <t>La Piedra</t>
  </si>
  <si>
    <t>Sagua la Grande</t>
  </si>
  <si>
    <t>Santa Clara (Yabú)</t>
  </si>
  <si>
    <t>Santo Domingo</t>
  </si>
  <si>
    <t>Aguada de Pasajeros</t>
  </si>
  <si>
    <t>Sancti Spíritus</t>
  </si>
  <si>
    <t>El Jíbaro</t>
  </si>
  <si>
    <t>Topes de Collantes</t>
  </si>
  <si>
    <t>Trinidad</t>
  </si>
  <si>
    <t>Camilo Cienfuegos</t>
  </si>
  <si>
    <t>Cayo Coco</t>
  </si>
  <si>
    <t>Júcaro</t>
  </si>
  <si>
    <t>Esmeralda</t>
  </si>
  <si>
    <t>Florida</t>
  </si>
  <si>
    <t>Nuevitas</t>
  </si>
  <si>
    <t>Palo Seco</t>
  </si>
  <si>
    <t>Santa Cruz</t>
  </si>
  <si>
    <t>Fuente: Instituto de Meteorología.</t>
  </si>
  <si>
    <t>Puerto Padre</t>
  </si>
  <si>
    <t>Holguín</t>
  </si>
  <si>
    <t>Cabo Lucrecia</t>
  </si>
  <si>
    <t>…</t>
  </si>
  <si>
    <t>Güaro</t>
  </si>
  <si>
    <t>La Jíquima</t>
  </si>
  <si>
    <t>Pedagógico Holguín</t>
  </si>
  <si>
    <t>Pinares de Mayarí</t>
  </si>
  <si>
    <t>Velasco</t>
  </si>
  <si>
    <t>Cabo Cruz</t>
  </si>
  <si>
    <t>Jucarito</t>
  </si>
  <si>
    <t>Manzanillo</t>
  </si>
  <si>
    <t>Veguitas</t>
  </si>
  <si>
    <t xml:space="preserve">Santiago </t>
  </si>
  <si>
    <t>Contramaestre</t>
  </si>
  <si>
    <t xml:space="preserve"> de Cuba</t>
  </si>
  <si>
    <t>Gran Piedra</t>
  </si>
  <si>
    <t>Jamal</t>
  </si>
  <si>
    <t>Punta Maisí</t>
  </si>
  <si>
    <t>Palenque de Yateras</t>
  </si>
  <si>
    <t>Valle de Caujerí</t>
  </si>
  <si>
    <t xml:space="preserve">Isla de la </t>
  </si>
  <si>
    <t>Amistad Cuba - Francia</t>
  </si>
  <si>
    <t>Juventud</t>
  </si>
  <si>
    <t>La Fé</t>
  </si>
  <si>
    <t>Media Municipio Especial</t>
  </si>
  <si>
    <t xml:space="preserve">Fuente: Instituto de Meteorología, Ministerio de Ciencia, Tecnología y Medio Ambiente. </t>
  </si>
  <si>
    <t>Temperaturas máxima y mínima absolutas registradas</t>
  </si>
  <si>
    <r>
      <rPr>
        <vertAlign val="superscript"/>
        <sz val="9"/>
        <color indexed="8"/>
        <rFont val="Arial"/>
        <family val="2"/>
      </rPr>
      <t>(a)</t>
    </r>
    <r>
      <rPr>
        <sz val="9"/>
        <color indexed="8"/>
        <rFont val="Arial"/>
        <family val="2"/>
      </rPr>
      <t xml:space="preserve"> El Instituto de Meteorología considera las regiones como se detalla a continuación:</t>
    </r>
  </si>
  <si>
    <t>Región Occidental: Pinar del Río, La Habana, Ciudad de La Habana, Matanzas e Isla de la Juventud.</t>
  </si>
  <si>
    <t>Región Central: Cienfuegos, Villa Clara, Sancti Spíritus y Ciego de Ávila.</t>
  </si>
  <si>
    <t>Región Oriental: Camagüey, Las Tunas, Holguín, Granma, Santiago de Cuba y Guantánamo.</t>
  </si>
  <si>
    <t>Milímetros</t>
  </si>
  <si>
    <t>CUBA/PROVINCIAS</t>
  </si>
  <si>
    <t>2016</t>
  </si>
  <si>
    <t>2017</t>
  </si>
  <si>
    <t xml:space="preserve">La Habana </t>
  </si>
  <si>
    <t>Fuente: Instituto Nacional de Recursos Hidráulicos.</t>
  </si>
  <si>
    <t>Lluvia media mensual con relación a la media histórica</t>
  </si>
  <si>
    <t>E</t>
  </si>
  <si>
    <t>F</t>
  </si>
  <si>
    <t>M</t>
  </si>
  <si>
    <t>A</t>
  </si>
  <si>
    <t>J</t>
  </si>
  <si>
    <t>S</t>
  </si>
  <si>
    <t>O</t>
  </si>
  <si>
    <t>N</t>
  </si>
  <si>
    <t>D</t>
  </si>
  <si>
    <t>Lluvia media mensual año 2004 (Año más seco en el periodo  2000-2020)</t>
  </si>
  <si>
    <t>Lluvia media mensual año 2007 (Año más lluvioso en el periodo  2000-2020)</t>
  </si>
  <si>
    <t>Lluvia media mensual año 2020</t>
  </si>
  <si>
    <t>Media Histórica</t>
  </si>
  <si>
    <t xml:space="preserve">Fuente: Oficina Nacional de Estadística e Información, a partir de la información del Instituto Nacional </t>
  </si>
  <si>
    <t>Recursos Hidráulicos</t>
  </si>
  <si>
    <t>5 - Frentes fríos de diferentes intensidades que han azotado a Cuba por meses.</t>
  </si>
  <si>
    <t>Unidad</t>
  </si>
  <si>
    <t xml:space="preserve">     Débiles( 20 a 35 km/hora)</t>
  </si>
  <si>
    <t xml:space="preserve">     Moderados (36 a 55 km/hora)</t>
  </si>
  <si>
    <t xml:space="preserve">     Fuertes (+55 km/hora)</t>
  </si>
  <si>
    <t xml:space="preserve">Fuente: Instituto de Meteorología. </t>
  </si>
  <si>
    <t xml:space="preserve">Distribución según intensidades de los frentes fríos  que han azotado a Cuba  por regiones, </t>
  </si>
  <si>
    <t>DATOS PARA EL MAPA</t>
  </si>
  <si>
    <t xml:space="preserve">   Región Oriental</t>
  </si>
  <si>
    <t xml:space="preserve">   Región Central</t>
  </si>
  <si>
    <t xml:space="preserve">   Región Occidental</t>
  </si>
  <si>
    <t>Occidental</t>
  </si>
  <si>
    <t>Central</t>
  </si>
  <si>
    <t>Oriental</t>
  </si>
  <si>
    <t>Débiles</t>
  </si>
  <si>
    <t>Moderados</t>
  </si>
  <si>
    <t>Fuertes</t>
  </si>
  <si>
    <t xml:space="preserve"> Número de frentes fríos que azotó cada región</t>
  </si>
  <si>
    <t xml:space="preserve">Fuente: Oficina Nacional de Estadística e Información, a partir de la información del Centro Nacional de Estudios  del Clima </t>
  </si>
  <si>
    <t xml:space="preserve">              Instituto de Meteorología.</t>
  </si>
  <si>
    <r>
      <rPr>
        <b/>
        <sz val="9"/>
        <color theme="0"/>
        <rFont val="Arial"/>
        <family val="2"/>
      </rPr>
      <t>PERÍODOS Y CATEGORÍAS</t>
    </r>
    <r>
      <rPr>
        <b/>
        <vertAlign val="superscript"/>
        <sz val="9"/>
        <color theme="0"/>
        <rFont val="Arial"/>
        <family val="2"/>
      </rPr>
      <t xml:space="preserve"> </t>
    </r>
  </si>
  <si>
    <r>
      <rPr>
        <b/>
        <sz val="9"/>
        <color theme="0"/>
        <rFont val="Arial"/>
        <family val="2"/>
      </rPr>
      <t xml:space="preserve">   Total </t>
    </r>
    <r>
      <rPr>
        <b/>
        <vertAlign val="superscript"/>
        <sz val="9"/>
        <color theme="0"/>
        <rFont val="Arial"/>
        <family val="2"/>
      </rPr>
      <t>(a)</t>
    </r>
  </si>
  <si>
    <t>Junio</t>
  </si>
  <si>
    <t>Julio</t>
  </si>
  <si>
    <t>Agosto</t>
  </si>
  <si>
    <t>Septiembre</t>
  </si>
  <si>
    <t>Octubre</t>
  </si>
  <si>
    <t>Noviembre</t>
  </si>
  <si>
    <t>SS1 (119-153 km/hora)</t>
  </si>
  <si>
    <t>SS2 (154-177 km/hora)</t>
  </si>
  <si>
    <t>SS3 (178 - 208 km/hora)</t>
  </si>
  <si>
    <t>SS4 ( 209-251 km/hora)</t>
  </si>
  <si>
    <t>SS5 (≥252 km/hora)</t>
  </si>
  <si>
    <r>
      <rPr>
        <vertAlign val="superscript"/>
        <sz val="9"/>
        <rFont val="Arial"/>
        <family val="2"/>
      </rPr>
      <t>(a)</t>
    </r>
    <r>
      <rPr>
        <sz val="9"/>
        <rFont val="Arial"/>
        <family val="2"/>
      </rPr>
      <t xml:space="preserve"> La serie cambia por recategorización de los eventos.</t>
    </r>
  </si>
  <si>
    <t>Región Oriental</t>
  </si>
  <si>
    <t>Región Central</t>
  </si>
  <si>
    <t>Región Occidental</t>
  </si>
  <si>
    <r>
      <rPr>
        <sz val="9"/>
        <color indexed="8"/>
        <rFont val="Arial"/>
        <family val="2"/>
      </rPr>
      <t xml:space="preserve">CATEGORÍAS </t>
    </r>
    <r>
      <rPr>
        <vertAlign val="superscript"/>
        <sz val="9"/>
        <color indexed="8"/>
        <rFont val="Arial"/>
        <family val="2"/>
      </rPr>
      <t>(b)</t>
    </r>
  </si>
  <si>
    <t>SS1 (118-153 km/hora)</t>
  </si>
  <si>
    <t>SS3 (178 - 209 km/hora)</t>
  </si>
  <si>
    <t>1791-2019</t>
  </si>
  <si>
    <t>SS4 ( 210-250 km/hora)</t>
  </si>
  <si>
    <t>Número de huracanes que azotó cada región</t>
  </si>
  <si>
    <t>Fuente: Oficina Nacional de Estadística e Información, a partir de la información del Centro Nacional de Estudios del Clima,</t>
  </si>
  <si>
    <t xml:space="preserve">               Instituto de Meteorología, Ministerio de Ciencia, Tecnología y Medio Ambiente. </t>
  </si>
  <si>
    <r>
      <rPr>
        <b/>
        <sz val="10"/>
        <rFont val="Arial"/>
        <family val="2"/>
      </rPr>
      <t>7 - Valor promedio anual de la concentración de dióxido de azufre (SO</t>
    </r>
    <r>
      <rPr>
        <b/>
        <vertAlign val="subscript"/>
        <sz val="10"/>
        <rFont val="Arial"/>
        <family val="2"/>
      </rPr>
      <t>2</t>
    </r>
    <r>
      <rPr>
        <b/>
        <sz val="10"/>
        <rFont val="Arial"/>
        <family val="2"/>
      </rPr>
      <t xml:space="preserve">) por estaciones de monitoreo </t>
    </r>
    <r>
      <rPr>
        <b/>
        <vertAlign val="superscript"/>
        <sz val="10"/>
        <rFont val="Arial"/>
        <family val="2"/>
      </rPr>
      <t xml:space="preserve">(a) </t>
    </r>
  </si>
  <si>
    <t>Microgramos  por metro cúbico</t>
  </si>
  <si>
    <t>ESTACIONES</t>
  </si>
  <si>
    <t>Falla</t>
  </si>
  <si>
    <r>
      <rPr>
        <vertAlign val="superscript"/>
        <sz val="9"/>
        <rFont val="Arial"/>
        <family val="2"/>
      </rPr>
      <t>(a)</t>
    </r>
    <r>
      <rPr>
        <sz val="9"/>
        <rFont val="Arial"/>
        <family val="2"/>
      </rPr>
      <t xml:space="preserve"> Concentración máxima admisible =50 µg/m³.</t>
    </r>
  </si>
  <si>
    <r>
      <rPr>
        <b/>
        <sz val="10"/>
        <rFont val="Arial"/>
        <family val="2"/>
      </rPr>
      <t>8 - Valor promedio anual de la concentración de dióxido de nitrógeno (NO</t>
    </r>
    <r>
      <rPr>
        <b/>
        <vertAlign val="subscript"/>
        <sz val="10"/>
        <rFont val="Arial"/>
        <family val="2"/>
      </rPr>
      <t>2</t>
    </r>
    <r>
      <rPr>
        <b/>
        <sz val="10"/>
        <rFont val="Arial"/>
        <family val="2"/>
      </rPr>
      <t xml:space="preserve">) por estaciones de monitoreo </t>
    </r>
    <r>
      <rPr>
        <b/>
        <vertAlign val="superscript"/>
        <sz val="10"/>
        <rFont val="Arial"/>
        <family val="2"/>
      </rPr>
      <t>(a)</t>
    </r>
    <r>
      <rPr>
        <b/>
        <sz val="10"/>
        <rFont val="Arial"/>
        <family val="2"/>
      </rPr>
      <t xml:space="preserve"> </t>
    </r>
  </si>
  <si>
    <t>….</t>
  </si>
  <si>
    <r>
      <rPr>
        <vertAlign val="superscript"/>
        <sz val="9"/>
        <rFont val="Arial"/>
        <family val="2"/>
      </rPr>
      <t>(a)</t>
    </r>
    <r>
      <rPr>
        <sz val="9"/>
        <rFont val="Arial"/>
        <family val="2"/>
      </rPr>
      <t xml:space="preserve"> Concentración máxima admisible =40µg/m³.</t>
    </r>
  </si>
  <si>
    <t>9 - pH de la lluvia anual por estaciones de monitoreo</t>
  </si>
  <si>
    <t>Vequitas</t>
  </si>
  <si>
    <t>Guira de Melena</t>
  </si>
  <si>
    <t>La Fe</t>
  </si>
  <si>
    <t>Sancti Spiritus</t>
  </si>
  <si>
    <t>Yabu</t>
  </si>
  <si>
    <t xml:space="preserve">10 - Emisiones de gases de efecto invernadero </t>
  </si>
  <si>
    <t>Gigagramo</t>
  </si>
  <si>
    <t>AÑO</t>
  </si>
  <si>
    <t>CO2 eq</t>
  </si>
  <si>
    <r>
      <t>CO</t>
    </r>
    <r>
      <rPr>
        <b/>
        <vertAlign val="subscript"/>
        <sz val="9"/>
        <color theme="0"/>
        <rFont val="Arial"/>
        <family val="2"/>
      </rPr>
      <t>2</t>
    </r>
  </si>
  <si>
    <r>
      <t>CH</t>
    </r>
    <r>
      <rPr>
        <b/>
        <vertAlign val="subscript"/>
        <sz val="9"/>
        <color theme="0"/>
        <rFont val="Arial"/>
        <family val="2"/>
      </rPr>
      <t>4</t>
    </r>
  </si>
  <si>
    <r>
      <t>N</t>
    </r>
    <r>
      <rPr>
        <b/>
        <vertAlign val="subscript"/>
        <sz val="9"/>
        <color theme="0"/>
        <rFont val="Arial"/>
        <family val="2"/>
      </rPr>
      <t>2</t>
    </r>
    <r>
      <rPr>
        <b/>
        <sz val="9"/>
        <color theme="0"/>
        <rFont val="Arial"/>
        <family val="2"/>
      </rPr>
      <t>O</t>
    </r>
  </si>
  <si>
    <r>
      <t>NO</t>
    </r>
    <r>
      <rPr>
        <b/>
        <vertAlign val="subscript"/>
        <sz val="9"/>
        <color theme="0"/>
        <rFont val="Arial"/>
        <family val="2"/>
      </rPr>
      <t>x</t>
    </r>
  </si>
  <si>
    <t>CO</t>
  </si>
  <si>
    <t>COVDM</t>
  </si>
  <si>
    <r>
      <t>SO</t>
    </r>
    <r>
      <rPr>
        <b/>
        <vertAlign val="subscript"/>
        <sz val="9"/>
        <color theme="0"/>
        <rFont val="Arial"/>
        <family val="2"/>
      </rPr>
      <t>2</t>
    </r>
  </si>
  <si>
    <t>Emisiones brutas</t>
  </si>
  <si>
    <t>Emisiones netas</t>
  </si>
  <si>
    <t>Energía</t>
  </si>
  <si>
    <t>Procesos Industriales</t>
  </si>
  <si>
    <t>..</t>
  </si>
  <si>
    <t>Uso de Solventes</t>
  </si>
  <si>
    <t>Agricultura</t>
  </si>
  <si>
    <t>Cambio de Uso de la Tierra y Silvicultura</t>
  </si>
  <si>
    <t>Desechos</t>
  </si>
  <si>
    <t>2004 (a)</t>
  </si>
  <si>
    <t>.</t>
  </si>
  <si>
    <t xml:space="preserve">      Energía</t>
  </si>
  <si>
    <t xml:space="preserve">      Procesos industriales</t>
  </si>
  <si>
    <t xml:space="preserve">  Agricultura</t>
  </si>
  <si>
    <t xml:space="preserve">  Cambio de uso de la tierra y silvicultura</t>
  </si>
  <si>
    <t xml:space="preserve">  Desechos</t>
  </si>
  <si>
    <r>
      <t xml:space="preserve">2008 </t>
    </r>
    <r>
      <rPr>
        <b/>
        <vertAlign val="superscript"/>
        <sz val="9"/>
        <color theme="0"/>
        <rFont val="Arial"/>
        <family val="2"/>
      </rPr>
      <t>(a)</t>
    </r>
  </si>
  <si>
    <t xml:space="preserve">10 - Emisiones de gases de efecto invernadero. (Continuación) </t>
  </si>
  <si>
    <t>AÑOS</t>
  </si>
  <si>
    <r>
      <t xml:space="preserve">2010 </t>
    </r>
    <r>
      <rPr>
        <b/>
        <vertAlign val="superscript"/>
        <sz val="9"/>
        <color theme="0"/>
        <rFont val="Arial"/>
        <family val="2"/>
      </rPr>
      <t>(a)</t>
    </r>
  </si>
  <si>
    <r>
      <rPr>
        <vertAlign val="superscript"/>
        <sz val="9"/>
        <rFont val="Arial"/>
        <family val="2"/>
      </rPr>
      <t xml:space="preserve">(a) </t>
    </r>
    <r>
      <rPr>
        <sz val="9"/>
        <rFont val="Arial"/>
        <family val="2"/>
      </rPr>
      <t>Emisiones recalculadas según la metodología aplicada para el reporte mencionado en la fuente.</t>
    </r>
  </si>
  <si>
    <t>Fuente: Instituto de Meteorología, Ministerio de Ciencia, Tecnología y Medio Ambiente.</t>
  </si>
  <si>
    <t xml:space="preserve">11 - Consumo de sustancias agotadoras de la capa de ozono de acuerdo. </t>
  </si>
  <si>
    <t>Toneladas</t>
  </si>
  <si>
    <t>SUSTANCIAS CONTROLADAS</t>
  </si>
  <si>
    <t xml:space="preserve">Total </t>
  </si>
  <si>
    <t xml:space="preserve">  Clorofluorocarbonos (CFC)</t>
  </si>
  <si>
    <t>Diclorodifluorometano (CFC-12)</t>
  </si>
  <si>
    <t>Triclorotrifluoroetano (CFC-113)</t>
  </si>
  <si>
    <t>Diclorotetrafluoroetano (CFC-114)</t>
  </si>
  <si>
    <t>Cloropentafluoroetano (CFC-115)</t>
  </si>
  <si>
    <t xml:space="preserve">  Tetracloruro de carbono</t>
  </si>
  <si>
    <t xml:space="preserve">  Metil cloroformo</t>
  </si>
  <si>
    <t xml:space="preserve">  Hidroclorofluorocarbonos (HCFC)</t>
  </si>
  <si>
    <t>Clorodifluorometano (HCFC-22)</t>
  </si>
  <si>
    <t>Refrigeración</t>
  </si>
  <si>
    <t>Diclorofluorometano (HCFC-141b)</t>
  </si>
  <si>
    <t>Clorodifluoroetano (HCFC-142b)</t>
  </si>
  <si>
    <t>Diclorodifluoroetano (HCFC-409A)</t>
  </si>
  <si>
    <t xml:space="preserve">                 -</t>
  </si>
  <si>
    <t>Clorotetrafluoroetano (HCFC-124)</t>
  </si>
  <si>
    <t xml:space="preserve">  Bromuro de metilo</t>
  </si>
  <si>
    <t>Toneladas potencial de agotamiento del ozono</t>
  </si>
  <si>
    <t>Factor PAO</t>
  </si>
  <si>
    <t>Clorofluorocarbonos (CFC)</t>
  </si>
  <si>
    <t>Triclorofluorometano (CFC-11)</t>
  </si>
  <si>
    <t>Tetracloruro de carbono</t>
  </si>
  <si>
    <t>Metil cloroformo</t>
  </si>
  <si>
    <t>Hidroclorofluorocarbonos (HCFC)</t>
  </si>
  <si>
    <t>Diclorodifluoroetano (HCFC-123)</t>
  </si>
  <si>
    <t>Bromuro de metilo</t>
  </si>
  <si>
    <t xml:space="preserve">Fuente: Oficina Técnica del Ozono, Ministerio de Ciencia, Tecnología y Medio Ambiente. </t>
  </si>
  <si>
    <t xml:space="preserve">12 - Cuba: Extracción de agua por destinos </t>
  </si>
  <si>
    <t>CONCEPTO</t>
  </si>
  <si>
    <t>Extracción de agua dulce superficial</t>
  </si>
  <si>
    <t>Extracción de agua dulce subterránea</t>
  </si>
  <si>
    <t>de la cual extraída por:</t>
  </si>
  <si>
    <t>Industria del suministro de agua (CIIU 36)</t>
  </si>
  <si>
    <t>Hogares</t>
  </si>
  <si>
    <t>Agricultura, ganadería, silvicultura y pesca (CIIU 01-03)</t>
  </si>
  <si>
    <t>Explotación de minas y canteras (CIIU 05-09)</t>
  </si>
  <si>
    <t>Industrias manufactureras (CIIU 10-33)</t>
  </si>
  <si>
    <t>Suministro de electricidad, gas, vapor y aire acondicionado (CIIU 35)</t>
  </si>
  <si>
    <t>de la cual
Industria de la energía eléctrica (CIIU 351)</t>
  </si>
  <si>
    <t>Construcción (CIIU 41-43)</t>
  </si>
  <si>
    <t>Otras actividades económicas</t>
  </si>
  <si>
    <t>Agua desalinizada</t>
  </si>
  <si>
    <t>Agua reutilizada</t>
  </si>
  <si>
    <t>Importaciones de agua</t>
  </si>
  <si>
    <t>Exportaciones de agua</t>
  </si>
  <si>
    <t xml:space="preserve">Pérdidas durante el transporte </t>
  </si>
  <si>
    <t>de la cual utilizada por:</t>
  </si>
  <si>
    <t>DATOS 2020 MAPA DISPNIBILIDAD</t>
  </si>
  <si>
    <t>m3/hab/año</t>
  </si>
  <si>
    <t>VillaClara</t>
  </si>
  <si>
    <t>13 - Cantidad y capacidad de presas en explotación</t>
  </si>
  <si>
    <t>Millones de metros cúbicos</t>
  </si>
  <si>
    <t>Cantidad (U)</t>
  </si>
  <si>
    <r>
      <t>Capacidad (Mm</t>
    </r>
    <r>
      <rPr>
        <b/>
        <vertAlign val="superscript"/>
        <sz val="9"/>
        <color theme="0"/>
        <rFont val="Arial"/>
        <family val="2"/>
      </rPr>
      <t>3</t>
    </r>
    <r>
      <rPr>
        <b/>
        <sz val="9"/>
        <color theme="0"/>
        <rFont val="Arial"/>
        <family val="2"/>
      </rPr>
      <t>)</t>
    </r>
  </si>
  <si>
    <t xml:space="preserve">  Artemisa</t>
  </si>
  <si>
    <t>...</t>
  </si>
  <si>
    <t xml:space="preserve">  La Habana</t>
  </si>
  <si>
    <t xml:space="preserve">  Mayabeque</t>
  </si>
  <si>
    <t xml:space="preserve">  Matanzas</t>
  </si>
  <si>
    <t xml:space="preserve">  Villa Clara</t>
  </si>
  <si>
    <t xml:space="preserve">  Cienfuegos</t>
  </si>
  <si>
    <t xml:space="preserve">  Sancti Spíritus</t>
  </si>
  <si>
    <t xml:space="preserve">  Ciego de Ávila</t>
  </si>
  <si>
    <t xml:space="preserve">  Camagüey</t>
  </si>
  <si>
    <t xml:space="preserve">  Las Tunas</t>
  </si>
  <si>
    <t xml:space="preserve">  Holguín</t>
  </si>
  <si>
    <t xml:space="preserve">  Granma</t>
  </si>
  <si>
    <t xml:space="preserve">  Santiago de Cuba</t>
  </si>
  <si>
    <t xml:space="preserve">  Guantánamo</t>
  </si>
  <si>
    <t xml:space="preserve">  Isla de la Juventud</t>
  </si>
  <si>
    <t xml:space="preserve">Características de los embalses más importantes </t>
  </si>
  <si>
    <t>Hanabanilla</t>
  </si>
  <si>
    <t>Energía - Abasto</t>
  </si>
  <si>
    <t>Alacranes</t>
  </si>
  <si>
    <t>Abasto - Agricultura</t>
  </si>
  <si>
    <t>Zaza</t>
  </si>
  <si>
    <t>Jimaguayú</t>
  </si>
  <si>
    <t>Cauto del Paso</t>
  </si>
  <si>
    <t>Carlos Manuel de Céspedes</t>
  </si>
  <si>
    <t>Protesta de Baraguá</t>
  </si>
  <si>
    <t>Moa</t>
  </si>
  <si>
    <t>Abasto</t>
  </si>
  <si>
    <t>Mayarí</t>
  </si>
  <si>
    <t>Volumen NAN :Volumen del nivel de aguas normales.</t>
  </si>
  <si>
    <t>Volumen NM : Volumen del nivel muerto.</t>
  </si>
  <si>
    <t>14 - Proporción de la población que utilizan fuentes mejoradas de agua e instalaciones mejoradas de saneamiento</t>
  </si>
  <si>
    <t>Agua</t>
  </si>
  <si>
    <t>Por ciento</t>
  </si>
  <si>
    <t>Urbano</t>
  </si>
  <si>
    <t>Rural</t>
  </si>
  <si>
    <t>Población con acceso a  fuentes de agua mejoradas</t>
  </si>
  <si>
    <t>Con Gestión:</t>
  </si>
  <si>
    <t>De manera segura</t>
  </si>
  <si>
    <t>Por lo menos Básica  (&lt;30 minutos)</t>
  </si>
  <si>
    <t>Limitada (&gt;30 minutos)</t>
  </si>
  <si>
    <t>Población sin acceso a  fuentes de agua mejoradas</t>
  </si>
  <si>
    <t>Población con acceso a instalaciones de saneamiento mejoradas</t>
  </si>
  <si>
    <t>De Manera Segura</t>
  </si>
  <si>
    <t>Por lo menos Básica</t>
  </si>
  <si>
    <t xml:space="preserve">     Limitada (compartida)</t>
  </si>
  <si>
    <t>Población sin acceso instalaciones de saneamiento mejoradas</t>
  </si>
  <si>
    <t>Cuba 92.3%</t>
  </si>
  <si>
    <t>Población</t>
  </si>
  <si>
    <r>
      <t xml:space="preserve">15 - Sistema de acueductos y alcantarillados </t>
    </r>
    <r>
      <rPr>
        <b/>
        <vertAlign val="superscript"/>
        <sz val="10"/>
        <rFont val="Arial"/>
        <family val="2"/>
      </rPr>
      <t>(a)</t>
    </r>
  </si>
  <si>
    <t>Acueductos</t>
  </si>
  <si>
    <t>Extensión de la red</t>
  </si>
  <si>
    <t>km</t>
  </si>
  <si>
    <t>Localidades beneficiadas</t>
  </si>
  <si>
    <t>U</t>
  </si>
  <si>
    <t>Número de plantas potabilizadoras</t>
  </si>
  <si>
    <t>Volumen de agua suministrada</t>
  </si>
  <si>
    <r>
      <rPr>
        <sz val="9"/>
        <color indexed="8"/>
        <rFont val="Arial"/>
        <family val="2"/>
      </rPr>
      <t>hm</t>
    </r>
    <r>
      <rPr>
        <vertAlign val="superscript"/>
        <sz val="9"/>
        <color indexed="8"/>
        <rFont val="Arial"/>
        <family val="2"/>
      </rPr>
      <t>3</t>
    </r>
  </si>
  <si>
    <t>Volumen de agua tratada</t>
  </si>
  <si>
    <t>Porcentaje de agua tratada</t>
  </si>
  <si>
    <t>%</t>
  </si>
  <si>
    <t>Número de estaciones de cloración</t>
  </si>
  <si>
    <t xml:space="preserve">    con cloro gas</t>
  </si>
  <si>
    <t xml:space="preserve">    con hipoclorito</t>
  </si>
  <si>
    <t>Número de estaciones de fluoración</t>
  </si>
  <si>
    <t>Alcantarillado</t>
  </si>
  <si>
    <t>Total de sistemas de tratamiento</t>
  </si>
  <si>
    <t>Total de plantas de tratamiento de residuales</t>
  </si>
  <si>
    <t>Capacidad de las plantas de tratamiento</t>
  </si>
  <si>
    <r>
      <rPr>
        <sz val="9"/>
        <rFont val="Arial"/>
        <family val="2"/>
      </rPr>
      <t>1000 m</t>
    </r>
    <r>
      <rPr>
        <vertAlign val="superscript"/>
        <sz val="9"/>
        <rFont val="Arial"/>
        <family val="2"/>
      </rPr>
      <t>3</t>
    </r>
    <r>
      <rPr>
        <sz val="9"/>
        <rFont val="Arial"/>
        <family val="2"/>
      </rPr>
      <t>/d</t>
    </r>
  </si>
  <si>
    <t>Volumen evacuado</t>
  </si>
  <si>
    <t xml:space="preserve">Volumen tratado </t>
  </si>
  <si>
    <t>Porcentaje de aguas residuales tratadas</t>
  </si>
  <si>
    <r>
      <rPr>
        <vertAlign val="superscript"/>
        <sz val="9"/>
        <rFont val="Arial"/>
        <family val="2"/>
      </rPr>
      <t>(a)</t>
    </r>
    <r>
      <rPr>
        <sz val="9"/>
        <rFont val="Arial"/>
        <family val="2"/>
      </rPr>
      <t xml:space="preserve"> Actualización de la serie históricas en los indicadores: volumen de agua suministrada por el acueducto,  volumen de aguas residuales evacuado y tratado, las localidades con alcantarillado y la extensión de sus redes así comoel número de estaciones de cloración con hipoclorito de sodio, teniendo encuenta la activación del proceso inversionista, la revisión con las instancias territoriales, la repercusío del Programa de Saneamiento en todo el país y el desarrollo del Programa de Fuentes de Abasto.</t>
    </r>
  </si>
  <si>
    <r>
      <t>16 - Clasificación genética de los suelos de Cuba</t>
    </r>
    <r>
      <rPr>
        <b/>
        <vertAlign val="superscript"/>
        <sz val="10"/>
        <rFont val="Arial"/>
        <family val="2"/>
      </rPr>
      <t xml:space="preserve"> (a)</t>
    </r>
  </si>
  <si>
    <t>Miles de hectáreas</t>
  </si>
  <si>
    <t>Húmicos</t>
  </si>
  <si>
    <t>Ferríticos</t>
  </si>
  <si>
    <t>Ferralíticos</t>
  </si>
  <si>
    <t>Fersialítico</t>
  </si>
  <si>
    <t>Pardos</t>
  </si>
  <si>
    <t>Calcimórficos</t>
  </si>
  <si>
    <t xml:space="preserve">Poco </t>
  </si>
  <si>
    <t>Vertisuelos</t>
  </si>
  <si>
    <t>Hidromórficos</t>
  </si>
  <si>
    <t>Halomórficos</t>
  </si>
  <si>
    <t>Aluviales</t>
  </si>
  <si>
    <t>evolucionados</t>
  </si>
  <si>
    <r>
      <rPr>
        <vertAlign val="superscript"/>
        <sz val="9"/>
        <rFont val="Arial"/>
        <family val="2"/>
      </rPr>
      <t>(a)</t>
    </r>
    <r>
      <rPr>
        <sz val="9"/>
        <rFont val="Arial"/>
        <family val="2"/>
      </rPr>
      <t xml:space="preserve"> Revisión a partir del mapa 1: 25 000, confeccionado según la Segunda Versión de Clasificación Genética de los Suelos de Cuba, 1975.</t>
    </r>
  </si>
  <si>
    <t xml:space="preserve">Fuente: Instituto de Suelos, Ministerio de la Agricultura. </t>
  </si>
  <si>
    <t>(Miles de hectáreas)</t>
  </si>
  <si>
    <t>PROVINCIAS</t>
  </si>
  <si>
    <t>Total (a)</t>
  </si>
  <si>
    <t>Muy productivos</t>
  </si>
  <si>
    <t>Productivos</t>
  </si>
  <si>
    <t>Medianamente  productivos</t>
  </si>
  <si>
    <t>Poco productivos</t>
  </si>
  <si>
    <r>
      <rPr>
        <vertAlign val="superscript"/>
        <sz val="9"/>
        <rFont val="Arial"/>
        <family val="2"/>
      </rPr>
      <t>(a)</t>
    </r>
    <r>
      <rPr>
        <sz val="9"/>
        <rFont val="Arial"/>
        <family val="2"/>
      </rPr>
      <t xml:space="preserve"> Se refiere a la superficie estudiada.</t>
    </r>
  </si>
  <si>
    <t>Fuente: Oficina Nacional de Estadística e Información, a partir de la información del Instituto de Suelos.</t>
  </si>
  <si>
    <t xml:space="preserve">17 - Principales factores limitantes edáficos, año 1996 </t>
  </si>
  <si>
    <t>FACTORES</t>
  </si>
  <si>
    <t>Superficie afectada (MMha)</t>
  </si>
  <si>
    <t>Proporción de la superficie agrícola  (%)</t>
  </si>
  <si>
    <t>Proporción de la superficie del país (%)</t>
  </si>
  <si>
    <t>Salinidad y sodicidad</t>
  </si>
  <si>
    <t>Erosión (muy fuerte a media)</t>
  </si>
  <si>
    <t>Mal drenaje</t>
  </si>
  <si>
    <t>De ello:</t>
  </si>
  <si>
    <t>Mal drenaje interno</t>
  </si>
  <si>
    <t>Baja fertilidad</t>
  </si>
  <si>
    <t>Compactación natural</t>
  </si>
  <si>
    <t>Acidez</t>
  </si>
  <si>
    <t>pH KCl&lt;6</t>
  </si>
  <si>
    <t>pH KCl&lt;4,6</t>
  </si>
  <si>
    <t>Muy bajo contenido de materia orgánica</t>
  </si>
  <si>
    <t>Baja retención de humedad</t>
  </si>
  <si>
    <t>Pedregosidad  y rocosidad</t>
  </si>
  <si>
    <t>De ellas:</t>
  </si>
  <si>
    <t>Muy rocosas y/o pedregosas</t>
  </si>
  <si>
    <t>Desertificación</t>
  </si>
  <si>
    <t>Zonas semi húmedas</t>
  </si>
  <si>
    <t>Zonas secas</t>
  </si>
  <si>
    <t>Fuente: Instituto de Suelos, Ministerio de la Agricultura.</t>
  </si>
  <si>
    <t xml:space="preserve">18 - Superficie beneficiada y medidas tomadas dentro del Programa Nacional de Mejoramiento y </t>
  </si>
  <si>
    <t xml:space="preserve">      Conservación de Suelos</t>
  </si>
  <si>
    <t>SUPERFICIE</t>
  </si>
  <si>
    <t>Superficie agrícola total beneficiada</t>
  </si>
  <si>
    <t>Medidas Permanentes</t>
  </si>
  <si>
    <t>Indicador de desempaño.</t>
  </si>
  <si>
    <t>Mantenimiento de las medidas antierosivas</t>
  </si>
  <si>
    <t>Superficie agrícola total beneficiada (Mha)</t>
  </si>
  <si>
    <t>Medidas de acondicionamiento antierosivas</t>
  </si>
  <si>
    <t>Proporción de la superficie agrícola cultivada beneficiada (%)</t>
  </si>
  <si>
    <t>Drenaje simple</t>
  </si>
  <si>
    <t>Muestreo de aguas de riego.</t>
  </si>
  <si>
    <t>Incorporación de abonos verdes y restos de cosechas</t>
  </si>
  <si>
    <t xml:space="preserve">Fuente: Oficina Nacional de Estadística e Información a partir de la información del Instituto de Suelos. </t>
  </si>
  <si>
    <t>2012</t>
  </si>
  <si>
    <t>2013</t>
  </si>
  <si>
    <t>2003</t>
  </si>
  <si>
    <t>2015</t>
  </si>
  <si>
    <t>2019</t>
  </si>
  <si>
    <t>Superficie del país</t>
  </si>
  <si>
    <t>Superficie de tierras</t>
  </si>
  <si>
    <t>Superficie agrícola</t>
  </si>
  <si>
    <t>Tierras arables y cultivos permanentes</t>
  </si>
  <si>
    <t>Tierras arables</t>
  </si>
  <si>
    <t>Cultivos temporales</t>
  </si>
  <si>
    <t>Praderas y pastos temporales</t>
  </si>
  <si>
    <t xml:space="preserve">Barbecho (temporal: menos de 5 años) </t>
  </si>
  <si>
    <t xml:space="preserve">Cultivos permanentes </t>
  </si>
  <si>
    <t>Praderas y pastos permanentes</t>
  </si>
  <si>
    <t>Praderas y pastos permanentes, cultivados (más de 5 años)</t>
  </si>
  <si>
    <t>Praderas y pastos permanentes, crecidos de forma natural</t>
  </si>
  <si>
    <t>Superficie no agrícola</t>
  </si>
  <si>
    <t>Superficie forestal</t>
  </si>
  <si>
    <t>Otra tierra</t>
  </si>
  <si>
    <t>Aguas interiores</t>
  </si>
  <si>
    <t>Fuente: Dirección de Suelos y Control de la tierra, Ministerio de la Agricultura.</t>
  </si>
  <si>
    <t xml:space="preserve">  </t>
  </si>
  <si>
    <t>Cambio de uso de la tierra y variación promedio anual 2003-2017, según clasificaciones FAO</t>
  </si>
  <si>
    <t>Mha</t>
  </si>
  <si>
    <t>Superficie 2003 (Mha)</t>
  </si>
  <si>
    <t>Superficie 2017(Mha)</t>
  </si>
  <si>
    <t>Variación promedio anual 2003-2014 (%)</t>
  </si>
  <si>
    <t>Tierra agrícola</t>
  </si>
  <si>
    <t>Tierra no agrícola</t>
  </si>
  <si>
    <t xml:space="preserve">Fuente: Oficina Nacional de Estadística e Información a partir de la información del Catastro Nacional de la </t>
  </si>
  <si>
    <t xml:space="preserve">               Oficina Nacional de Hidrografía y Geodesia y a partir del 2011 Ministerio de la Agricultura</t>
  </si>
  <si>
    <t>20 - Indicadores seleccionados de Silvicultura.</t>
  </si>
  <si>
    <t>UM</t>
  </si>
  <si>
    <t>Extensión de la Superficie de bosques</t>
  </si>
  <si>
    <r>
      <rPr>
        <sz val="9"/>
        <rFont val="Arial"/>
        <family val="2"/>
      </rPr>
      <t xml:space="preserve">Proporción cubierta de bosques </t>
    </r>
    <r>
      <rPr>
        <vertAlign val="superscript"/>
        <sz val="9"/>
        <rFont val="Arial"/>
        <family val="2"/>
      </rPr>
      <t>(a)</t>
    </r>
  </si>
  <si>
    <t>Variación anual de la superficie boscosa</t>
  </si>
  <si>
    <t>Extensión Superficie de bosques Natural</t>
  </si>
  <si>
    <t>Cobertura de bosque natural</t>
  </si>
  <si>
    <t>Variación anual superficie de bosques natural</t>
  </si>
  <si>
    <t>Superficie deforestada</t>
  </si>
  <si>
    <t>Variación de la superficie deforestada</t>
  </si>
  <si>
    <r>
      <rPr>
        <vertAlign val="superscript"/>
        <sz val="9"/>
        <color indexed="8"/>
        <rFont val="Arial"/>
        <family val="2"/>
      </rPr>
      <t>(a)</t>
    </r>
    <r>
      <rPr>
        <sz val="9"/>
        <color indexed="8"/>
        <rFont val="Arial"/>
        <family val="2"/>
      </rPr>
      <t xml:space="preserve"> Calculada con relación a la superficie terrestre total de Cuba(excluye aguas interiores).</t>
    </r>
  </si>
  <si>
    <t>Fuente:  Dirección Nacional Forestal. Ministerio de la Agricultura.</t>
  </si>
  <si>
    <t>21 - Superficie plantada de árboles por provincias</t>
  </si>
  <si>
    <t>Hectáreas</t>
  </si>
  <si>
    <t>Superficie</t>
  </si>
  <si>
    <t xml:space="preserve">Proporción </t>
  </si>
  <si>
    <t xml:space="preserve">cubierta de </t>
  </si>
  <si>
    <t xml:space="preserve">Bosque </t>
  </si>
  <si>
    <t>Cobertura</t>
  </si>
  <si>
    <t>bosques</t>
  </si>
  <si>
    <r>
      <t xml:space="preserve">bosques </t>
    </r>
    <r>
      <rPr>
        <b/>
        <vertAlign val="superscript"/>
        <sz val="9"/>
        <color theme="0"/>
        <rFont val="Arial"/>
        <family val="2"/>
      </rPr>
      <t>(a)</t>
    </r>
  </si>
  <si>
    <t>Natural</t>
  </si>
  <si>
    <t>CUBA/AÑOS/PROVINCIAS</t>
  </si>
  <si>
    <t>(Mha)</t>
  </si>
  <si>
    <t>Desarrollo de la superficie boscosa de Cuba</t>
  </si>
  <si>
    <t xml:space="preserve">Fuente:  Oficina Nacional de Estadística e Información a partir de la información de la Dirección Nacional </t>
  </si>
  <si>
    <t xml:space="preserve">               Forestal Ministerio de la Agricultura.</t>
  </si>
  <si>
    <t>GRUPOS TAXONÓMICOS PRINCIPALES</t>
  </si>
  <si>
    <t>Nombres Comunes</t>
  </si>
  <si>
    <t>Cantidad de especies</t>
  </si>
  <si>
    <t>Ambientes donde se desarrollan</t>
  </si>
  <si>
    <t>Intro-</t>
  </si>
  <si>
    <t>Conocidas</t>
  </si>
  <si>
    <t>ducidas</t>
  </si>
  <si>
    <t>Terrestre</t>
  </si>
  <si>
    <t>Marino</t>
  </si>
  <si>
    <t>Dulceacuícola</t>
  </si>
  <si>
    <t>Dominio Archaea</t>
  </si>
  <si>
    <t xml:space="preserve">  Euryarchaeota</t>
  </si>
  <si>
    <t>Arqueobacterias halófitas</t>
  </si>
  <si>
    <t>Dominio Bacteria</t>
  </si>
  <si>
    <t>Bacteria</t>
  </si>
  <si>
    <t xml:space="preserve">  Cyanobacteria</t>
  </si>
  <si>
    <t xml:space="preserve">Algas verde azules </t>
  </si>
  <si>
    <t xml:space="preserve">  Firmicutes</t>
  </si>
  <si>
    <t xml:space="preserve">  Actinobacteria</t>
  </si>
  <si>
    <t>Actinobacterias</t>
  </si>
  <si>
    <t xml:space="preserve">  Bacteroidetes</t>
  </si>
  <si>
    <t>Bacteroidetas</t>
  </si>
  <si>
    <t xml:space="preserve">  Proteobacteria</t>
  </si>
  <si>
    <t>Proteobacterias</t>
  </si>
  <si>
    <t xml:space="preserve">Dominio Eukaryota </t>
  </si>
  <si>
    <t>Eucariontes</t>
  </si>
  <si>
    <t xml:space="preserve">  Reino Chromista</t>
  </si>
  <si>
    <t xml:space="preserve">  Cryptophyta</t>
  </si>
  <si>
    <t>Criptomonas</t>
  </si>
  <si>
    <t xml:space="preserve">  Haptophyta</t>
  </si>
  <si>
    <t>Haptófitas</t>
  </si>
  <si>
    <t xml:space="preserve">  Ochrophyta</t>
  </si>
  <si>
    <t xml:space="preserve">  Sagenista</t>
  </si>
  <si>
    <t xml:space="preserve">  Oomycota</t>
  </si>
  <si>
    <t xml:space="preserve">  Bacillariophyta</t>
  </si>
  <si>
    <t>Diatomeas</t>
  </si>
  <si>
    <t xml:space="preserve">  Rhodophyta</t>
  </si>
  <si>
    <t>Algas Rojas</t>
  </si>
  <si>
    <t xml:space="preserve">  Reino Protozoa</t>
  </si>
  <si>
    <t>Protozoos</t>
  </si>
  <si>
    <t xml:space="preserve">  Dinoflagellata</t>
  </si>
  <si>
    <t>Microalgas</t>
  </si>
  <si>
    <t xml:space="preserve">  Ciliophora</t>
  </si>
  <si>
    <t xml:space="preserve">  Euglenozoa</t>
  </si>
  <si>
    <t xml:space="preserve">  Foraminifera</t>
  </si>
  <si>
    <t>Foraminíferos</t>
  </si>
  <si>
    <t xml:space="preserve">  Plasmodiophoromycota</t>
  </si>
  <si>
    <t xml:space="preserve">  Protozoa</t>
  </si>
  <si>
    <t xml:space="preserve">  Myxomycota</t>
  </si>
  <si>
    <t>Hongos inferiores</t>
  </si>
  <si>
    <t xml:space="preserve">  Reino Fungi</t>
  </si>
  <si>
    <t>Hongos y líquenes</t>
  </si>
  <si>
    <t xml:space="preserve">  Reino Plantae</t>
  </si>
  <si>
    <t>Plantas</t>
  </si>
  <si>
    <t xml:space="preserve">  Chlorophyta</t>
  </si>
  <si>
    <t>Algas verdes</t>
  </si>
  <si>
    <t xml:space="preserve">  Hepatophyta</t>
  </si>
  <si>
    <t>Hepáticas</t>
  </si>
  <si>
    <t xml:space="preserve">  Anthocerotophyta</t>
  </si>
  <si>
    <t>Anthoceros</t>
  </si>
  <si>
    <t xml:space="preserve">  Bryophyta</t>
  </si>
  <si>
    <t xml:space="preserve">Musgos </t>
  </si>
  <si>
    <t xml:space="preserve">  Lycophyta</t>
  </si>
  <si>
    <t xml:space="preserve">Licófitos </t>
  </si>
  <si>
    <t xml:space="preserve">  Monilophyta</t>
  </si>
  <si>
    <t>Helechos y plantas afines</t>
  </si>
  <si>
    <t xml:space="preserve">  Coniferophyta</t>
  </si>
  <si>
    <t>Coníferas</t>
  </si>
  <si>
    <t xml:space="preserve">  Cycadophyta</t>
  </si>
  <si>
    <t>Cícadas</t>
  </si>
  <si>
    <t xml:space="preserve">  Magnoliophyta </t>
  </si>
  <si>
    <t>Plantas con flores</t>
  </si>
  <si>
    <t>Palustre</t>
  </si>
  <si>
    <t>Reino Animalia</t>
  </si>
  <si>
    <t>Animales</t>
  </si>
  <si>
    <t xml:space="preserve">  Porifera</t>
  </si>
  <si>
    <t>Esponjas</t>
  </si>
  <si>
    <t xml:space="preserve">  Ctenophora</t>
  </si>
  <si>
    <t>Tenóforos</t>
  </si>
  <si>
    <t xml:space="preserve">  Cnidaria</t>
  </si>
  <si>
    <t>Cinidarios</t>
  </si>
  <si>
    <t xml:space="preserve">    - Clase Anthozoa</t>
  </si>
  <si>
    <t xml:space="preserve">Anémonas, corales </t>
  </si>
  <si>
    <t xml:space="preserve">    - Clase Hydrozoa</t>
  </si>
  <si>
    <t>Medusas</t>
  </si>
  <si>
    <t xml:space="preserve">  Chaetognatha</t>
  </si>
  <si>
    <t>Gusanos flecha</t>
  </si>
  <si>
    <t xml:space="preserve">  Annelida</t>
  </si>
  <si>
    <t>Gusanos anillados</t>
  </si>
  <si>
    <t xml:space="preserve">     - Clase Oligochaeta</t>
  </si>
  <si>
    <t>Lombrices de tierra</t>
  </si>
  <si>
    <t xml:space="preserve">     - Clase Polychaeta</t>
  </si>
  <si>
    <t>Poliquetos</t>
  </si>
  <si>
    <t xml:space="preserve">    - Clase Pogonophora</t>
  </si>
  <si>
    <t>Pogonóforos</t>
  </si>
  <si>
    <t xml:space="preserve">  Mollusca</t>
  </si>
  <si>
    <t>Moluscos</t>
  </si>
  <si>
    <t xml:space="preserve">  Bryozoa </t>
  </si>
  <si>
    <t>Briozoos</t>
  </si>
  <si>
    <t xml:space="preserve">  Sipunculida</t>
  </si>
  <si>
    <t>Gusanos cacahuete</t>
  </si>
  <si>
    <t xml:space="preserve">  Acanthocephala</t>
  </si>
  <si>
    <t>Acantocéfalos</t>
  </si>
  <si>
    <t xml:space="preserve">  Platyhelminthes</t>
  </si>
  <si>
    <t>Gusanos planos</t>
  </si>
  <si>
    <t xml:space="preserve">     - Clase Turbellaria</t>
  </si>
  <si>
    <t>Planarias</t>
  </si>
  <si>
    <t xml:space="preserve">     - Clase Monogenea</t>
  </si>
  <si>
    <t xml:space="preserve">     - Clase Trematoda</t>
  </si>
  <si>
    <t>Duelas</t>
  </si>
  <si>
    <t xml:space="preserve">     - Clase Cestoda</t>
  </si>
  <si>
    <t>Tenias y gusanos  acintados</t>
  </si>
  <si>
    <t xml:space="preserve">  Nematoda</t>
  </si>
  <si>
    <t>Nemátodos</t>
  </si>
  <si>
    <t xml:space="preserve">  Tardigrada</t>
  </si>
  <si>
    <t>Tradígrados</t>
  </si>
  <si>
    <t xml:space="preserve">     -Clase Heterotardigrada</t>
  </si>
  <si>
    <t>Heterotardígrados</t>
  </si>
  <si>
    <t xml:space="preserve">  Arthropoda</t>
  </si>
  <si>
    <t>Artrópodos</t>
  </si>
  <si>
    <t xml:space="preserve">     - Clase Arachnida</t>
  </si>
  <si>
    <t>Arañas, escorpiones, ácaros</t>
  </si>
  <si>
    <t xml:space="preserve">     - Clase Pycnogonida</t>
  </si>
  <si>
    <t>Arañas marinas</t>
  </si>
  <si>
    <t xml:space="preserve">     - Superclase Crustacea</t>
  </si>
  <si>
    <t>Crustáceos</t>
  </si>
  <si>
    <t xml:space="preserve">     - Clase Chilopoda</t>
  </si>
  <si>
    <t>Ciempiés</t>
  </si>
  <si>
    <t xml:space="preserve">     - Clase Diplopoda</t>
  </si>
  <si>
    <t>Milpiés</t>
  </si>
  <si>
    <t xml:space="preserve">     - Clase Insecta</t>
  </si>
  <si>
    <t>Insectos</t>
  </si>
  <si>
    <t xml:space="preserve">  Echinodermata</t>
  </si>
  <si>
    <t>Equinodernos</t>
  </si>
  <si>
    <t xml:space="preserve">    - Clase Crinoidea</t>
  </si>
  <si>
    <t>Lirios de mar</t>
  </si>
  <si>
    <t xml:space="preserve">    - Clase Asteroidea</t>
  </si>
  <si>
    <t>Estrellas de mar</t>
  </si>
  <si>
    <t xml:space="preserve">   - Clase Ophiuroidea</t>
  </si>
  <si>
    <t>Estrellas frágiles u ofiuras</t>
  </si>
  <si>
    <t xml:space="preserve">    - Clase Echinoidea</t>
  </si>
  <si>
    <t>Erizos de mar</t>
  </si>
  <si>
    <t xml:space="preserve">    - Clase Holothuroidea</t>
  </si>
  <si>
    <t>Pepinos de mar</t>
  </si>
  <si>
    <t>Chordata</t>
  </si>
  <si>
    <t>Cordados</t>
  </si>
  <si>
    <t xml:space="preserve"> - Clase Ascidiacea</t>
  </si>
  <si>
    <t>Ascidias</t>
  </si>
  <si>
    <t xml:space="preserve"> - Clase Cephalochordata</t>
  </si>
  <si>
    <t>Anfioxos</t>
  </si>
  <si>
    <t xml:space="preserve"> - Clase Myxini</t>
  </si>
  <si>
    <t>Mixinas</t>
  </si>
  <si>
    <t xml:space="preserve"> - Clase Chondrichthyes</t>
  </si>
  <si>
    <t>Tiburones, rayas y quimeras</t>
  </si>
  <si>
    <t xml:space="preserve"> - Clase Actinopterygii</t>
  </si>
  <si>
    <t>Peces óseos</t>
  </si>
  <si>
    <t xml:space="preserve"> - Clase Amphibia</t>
  </si>
  <si>
    <t>Anfibios</t>
  </si>
  <si>
    <t xml:space="preserve"> - Clase Reptilia</t>
  </si>
  <si>
    <t>Reptiles</t>
  </si>
  <si>
    <t xml:space="preserve"> - Clase Aves</t>
  </si>
  <si>
    <t>Aves</t>
  </si>
  <si>
    <t xml:space="preserve"> - Clase Mammalia</t>
  </si>
  <si>
    <t>Mamíferos</t>
  </si>
  <si>
    <t>Fuente: Centro Nacional de Biodiversidad, Ministerio de Ciencia, Tecnología y Medio Ambiente.</t>
  </si>
  <si>
    <t>Especies</t>
  </si>
  <si>
    <r>
      <t xml:space="preserve">Conocidas </t>
    </r>
    <r>
      <rPr>
        <b/>
        <vertAlign val="superscript"/>
        <sz val="9"/>
        <color theme="0"/>
        <rFont val="Arial"/>
        <family val="2"/>
      </rPr>
      <t>(a)</t>
    </r>
  </si>
  <si>
    <t>Endémicas</t>
  </si>
  <si>
    <t>Nombres comunes</t>
  </si>
  <si>
    <t>Plantae</t>
  </si>
  <si>
    <t>Bryophyta</t>
  </si>
  <si>
    <t>Musgos y hepáticas</t>
  </si>
  <si>
    <t>Pteridophyta</t>
  </si>
  <si>
    <t>Helechos</t>
  </si>
  <si>
    <t>Gymnospermae</t>
  </si>
  <si>
    <t xml:space="preserve">Coníferas </t>
  </si>
  <si>
    <t>Angiospermae</t>
  </si>
  <si>
    <t xml:space="preserve">Animalia  </t>
  </si>
  <si>
    <t>Platyhelminthes</t>
  </si>
  <si>
    <t>Duelas, tenias</t>
  </si>
  <si>
    <t>Nematoda</t>
  </si>
  <si>
    <t>Acanthocephala</t>
  </si>
  <si>
    <t>Mollusca</t>
  </si>
  <si>
    <t>Annelida</t>
  </si>
  <si>
    <t>-   Oligochaeta</t>
  </si>
  <si>
    <t>Tardigrada</t>
  </si>
  <si>
    <t>Tardígrados</t>
  </si>
  <si>
    <t>Arthropoda</t>
  </si>
  <si>
    <t>-   Arachnida</t>
  </si>
  <si>
    <t>Arañas, escorpiones</t>
  </si>
  <si>
    <t xml:space="preserve">    -   Crustacea</t>
  </si>
  <si>
    <t>-   Chilopoda</t>
  </si>
  <si>
    <t>-   Diplopoda</t>
  </si>
  <si>
    <t>-   Insecta</t>
  </si>
  <si>
    <t>-  Actinopterigios</t>
  </si>
  <si>
    <t>Peces</t>
  </si>
  <si>
    <t>-   Amphibia</t>
  </si>
  <si>
    <t>-   Reptilia</t>
  </si>
  <si>
    <t>-   Aves</t>
  </si>
  <si>
    <t>-   Mammalia</t>
  </si>
  <si>
    <r>
      <rPr>
        <vertAlign val="superscript"/>
        <sz val="9"/>
        <rFont val="Arial"/>
        <family val="2"/>
      </rPr>
      <t>(a)</t>
    </r>
    <r>
      <rPr>
        <sz val="9"/>
        <rFont val="Arial"/>
        <family val="2"/>
      </rPr>
      <t xml:space="preserve"> No incluye especies extintas, ni exóticas naturaliazadas (excepto en las plantas con flores)</t>
    </r>
  </si>
  <si>
    <t>De ello: Estricto</t>
  </si>
  <si>
    <t>Cantidad</t>
  </si>
  <si>
    <t>REGIONES</t>
  </si>
  <si>
    <t>Distritos</t>
  </si>
  <si>
    <t xml:space="preserve">Occidental </t>
  </si>
  <si>
    <t xml:space="preserve">Sierra del Rosario </t>
  </si>
  <si>
    <t xml:space="preserve">Sierra de los Órganos </t>
  </si>
  <si>
    <t>Arenas Blancas</t>
  </si>
  <si>
    <t xml:space="preserve">Meseta de Cajálbana </t>
  </si>
  <si>
    <t xml:space="preserve">Central </t>
  </si>
  <si>
    <t xml:space="preserve">Macizo de Guamuhaya </t>
  </si>
  <si>
    <t xml:space="preserve">Costa Norte Centroriental </t>
  </si>
  <si>
    <t xml:space="preserve">Llanura Centroccidental </t>
  </si>
  <si>
    <t xml:space="preserve">Llanura Centroriental </t>
  </si>
  <si>
    <t xml:space="preserve">Oriental </t>
  </si>
  <si>
    <t xml:space="preserve">Moa-Toa </t>
  </si>
  <si>
    <t xml:space="preserve">Meseta de Nipe </t>
  </si>
  <si>
    <t xml:space="preserve">Sierra Cristal </t>
  </si>
  <si>
    <t xml:space="preserve">Alturas del Pico Turquino </t>
  </si>
  <si>
    <t>Costa de Maisí- Guantánamo</t>
  </si>
  <si>
    <t xml:space="preserve">Santa Catalina </t>
  </si>
  <si>
    <t>Fuente: Centro Nacional de Biodiversidad, Ministerio de Ciencia,Tecnología y Medio Ambiente.</t>
  </si>
  <si>
    <t>Cantidad de táxones evaluados</t>
  </si>
  <si>
    <t>CATEGORÍAS</t>
  </si>
  <si>
    <t xml:space="preserve"> (U)</t>
  </si>
  <si>
    <t>Extinto</t>
  </si>
  <si>
    <t>Peligro crítico</t>
  </si>
  <si>
    <t>En peligro</t>
  </si>
  <si>
    <t>Vulnerable</t>
  </si>
  <si>
    <t>Otros amenazados (b)</t>
  </si>
  <si>
    <t>Casi amenazado</t>
  </si>
  <si>
    <t xml:space="preserve">Preocupación menor </t>
  </si>
  <si>
    <t xml:space="preserve">Datos insuficientes </t>
  </si>
  <si>
    <r>
      <rPr>
        <vertAlign val="superscript"/>
        <sz val="9"/>
        <rFont val="Arial"/>
        <family val="2"/>
      </rPr>
      <t>(a)</t>
    </r>
    <r>
      <rPr>
        <sz val="9"/>
        <rFont val="Arial"/>
        <family val="2"/>
      </rPr>
      <t xml:space="preserve"> Según listado IUCN (Unión Internacional para la Conservación de la Naturaleza) complementada con estudios de  autores nacionales.</t>
    </r>
  </si>
  <si>
    <r>
      <rPr>
        <vertAlign val="superscript"/>
        <sz val="9"/>
        <rFont val="Arial"/>
        <family val="2"/>
      </rPr>
      <t xml:space="preserve">(b) </t>
    </r>
    <r>
      <rPr>
        <sz val="9"/>
        <rFont val="Arial"/>
        <family val="2"/>
      </rPr>
      <t>Categoría que incluye táxones evaluados preliminarmente como amenazados, pero sin asignarles una categoría UICN.</t>
    </r>
  </si>
  <si>
    <t xml:space="preserve"> Extintas</t>
  </si>
  <si>
    <t xml:space="preserve"> Extintas a nivel regional</t>
  </si>
  <si>
    <t>En Peligro Crítico</t>
  </si>
  <si>
    <t>En Peligro</t>
  </si>
  <si>
    <t>Vulnera-bles</t>
  </si>
  <si>
    <t>Casi amena-zadas</t>
  </si>
  <si>
    <t>Preocu-pación menor</t>
  </si>
  <si>
    <t xml:space="preserve">Datos deficien-tes </t>
  </si>
  <si>
    <t xml:space="preserve"> Invertebrados</t>
  </si>
  <si>
    <t xml:space="preserve">  Hydrozoa (Hidrozoos)</t>
  </si>
  <si>
    <t xml:space="preserve">  Anthozoa (Corales)</t>
  </si>
  <si>
    <t xml:space="preserve">  Gastropoda </t>
  </si>
  <si>
    <t xml:space="preserve">    (Moluscos gastrópodos)</t>
  </si>
  <si>
    <t xml:space="preserve">  Bivalva (Moluscos bivalvos)</t>
  </si>
  <si>
    <t xml:space="preserve">  Arachnida (Arácnidos)</t>
  </si>
  <si>
    <t xml:space="preserve">  Malacostraca (Crustáceos)</t>
  </si>
  <si>
    <t xml:space="preserve">  Maxillopoda (Crustáceos)</t>
  </si>
  <si>
    <t xml:space="preserve">   Insecta (Insectos)</t>
  </si>
  <si>
    <t xml:space="preserve"> Vertebrados</t>
  </si>
  <si>
    <t xml:space="preserve">  Myxini  (Mixinas)</t>
  </si>
  <si>
    <t xml:space="preserve">Chondrichthyes </t>
  </si>
  <si>
    <t xml:space="preserve">   (Peces cartilaginosos)</t>
  </si>
  <si>
    <t xml:space="preserve">  Actinopterygii (Peces óseos)</t>
  </si>
  <si>
    <t xml:space="preserve">  Amphibia (Anfibios)</t>
  </si>
  <si>
    <t xml:space="preserve">  Reptilia (Reptiles)</t>
  </si>
  <si>
    <t xml:space="preserve">  Aves </t>
  </si>
  <si>
    <t xml:space="preserve">  Mammalia (Mamíferos)</t>
  </si>
  <si>
    <r>
      <rPr>
        <vertAlign val="superscript"/>
        <sz val="9"/>
        <rFont val="Arial"/>
        <family val="2"/>
      </rPr>
      <t>(a)</t>
    </r>
    <r>
      <rPr>
        <sz val="9"/>
        <rFont val="Arial"/>
        <family val="2"/>
      </rPr>
      <t xml:space="preserve"> Según listado IUCN (Unión Internacional para la Conservación de la Naturaleza) complementada con estudios de </t>
    </r>
  </si>
  <si>
    <t xml:space="preserve">    autores nacionales.</t>
  </si>
  <si>
    <r>
      <t xml:space="preserve">28 - Áreas protegidas </t>
    </r>
    <r>
      <rPr>
        <b/>
        <vertAlign val="superscript"/>
        <sz val="10"/>
        <rFont val="Arial"/>
        <family val="2"/>
      </rPr>
      <t>(a)</t>
    </r>
  </si>
  <si>
    <t>Número (U)</t>
  </si>
  <si>
    <t xml:space="preserve">Superficie </t>
  </si>
  <si>
    <t>Significación</t>
  </si>
  <si>
    <t>Terrestre y marina</t>
  </si>
  <si>
    <t>Marina</t>
  </si>
  <si>
    <t>Nacional</t>
  </si>
  <si>
    <t>Local</t>
  </si>
  <si>
    <t>(km²)</t>
  </si>
  <si>
    <r>
      <t xml:space="preserve">(%) </t>
    </r>
    <r>
      <rPr>
        <b/>
        <vertAlign val="superscript"/>
        <sz val="9"/>
        <color theme="0"/>
        <rFont val="Arial"/>
        <family val="2"/>
      </rPr>
      <t>(b)</t>
    </r>
  </si>
  <si>
    <r>
      <t>(%)</t>
    </r>
    <r>
      <rPr>
        <b/>
        <vertAlign val="superscript"/>
        <sz val="9"/>
        <color theme="0"/>
        <rFont val="Arial"/>
        <family val="2"/>
      </rPr>
      <t xml:space="preserve"> </t>
    </r>
  </si>
  <si>
    <r>
      <rPr>
        <sz val="9"/>
        <color indexed="8"/>
        <rFont val="Arial"/>
        <family val="2"/>
      </rPr>
      <t xml:space="preserve">2013 </t>
    </r>
    <r>
      <rPr>
        <vertAlign val="superscript"/>
        <sz val="9"/>
        <color indexed="8"/>
        <rFont val="Arial"/>
        <family val="2"/>
      </rPr>
      <t>(c)</t>
    </r>
  </si>
  <si>
    <r>
      <rPr>
        <vertAlign val="superscript"/>
        <sz val="9"/>
        <color indexed="8"/>
        <rFont val="Arial"/>
        <family val="2"/>
      </rPr>
      <t>(a)</t>
    </r>
    <r>
      <rPr>
        <sz val="9"/>
        <color indexed="8"/>
        <rFont val="Arial"/>
        <family val="2"/>
      </rPr>
      <t xml:space="preserve"> Aprobadas por el Comité Ejecutivo del Consejo de Ministros.</t>
    </r>
  </si>
  <si>
    <r>
      <rPr>
        <vertAlign val="superscript"/>
        <sz val="9"/>
        <color indexed="8"/>
        <rFont val="Arial"/>
        <family val="2"/>
      </rPr>
      <t>(b)</t>
    </r>
    <r>
      <rPr>
        <sz val="9"/>
        <color indexed="8"/>
        <rFont val="Arial"/>
        <family val="2"/>
      </rPr>
      <t xml:space="preserve"> Porcentaje calculado a razón de la superficie total del territorio nacional más la superficie de la plataforma marina </t>
    </r>
  </si>
  <si>
    <r>
      <rPr>
        <sz val="9"/>
        <color indexed="8"/>
        <rFont val="Arial"/>
        <family val="2"/>
      </rPr>
      <t xml:space="preserve">    para un total de 179 766,8 km</t>
    </r>
    <r>
      <rPr>
        <vertAlign val="superscript"/>
        <sz val="9"/>
        <color indexed="8"/>
        <rFont val="Arial"/>
        <family val="2"/>
      </rPr>
      <t>2</t>
    </r>
    <r>
      <rPr>
        <sz val="9"/>
        <color indexed="8"/>
        <rFont val="Arial"/>
        <family val="2"/>
      </rPr>
      <t>.</t>
    </r>
  </si>
  <si>
    <r>
      <rPr>
        <vertAlign val="superscript"/>
        <sz val="9"/>
        <color indexed="8"/>
        <rFont val="Arial"/>
        <family val="2"/>
      </rPr>
      <t xml:space="preserve">(c) </t>
    </r>
    <r>
      <rPr>
        <sz val="9"/>
        <color indexed="8"/>
        <rFont val="Arial"/>
        <family val="2"/>
      </rPr>
      <t>Superficie ajustada por la fuente.</t>
    </r>
  </si>
  <si>
    <t>Fuente: Centro Nacional de Áreas Protegidas, Ministerio de Ciencia, Tecnología y Medio Ambiente.</t>
  </si>
  <si>
    <t>Fuente: Oficina Nacional de Estadística e Información a partir de la información del Centro Nacional de Áreas Protegidas.</t>
  </si>
  <si>
    <r>
      <rPr>
        <b/>
        <i/>
        <sz val="9"/>
        <color indexed="8"/>
        <rFont val="Arial"/>
        <family val="2"/>
      </rPr>
      <t xml:space="preserve">        </t>
    </r>
    <r>
      <rPr>
        <b/>
        <sz val="9"/>
        <color indexed="8"/>
        <rFont val="Arial"/>
        <family val="2"/>
      </rPr>
      <t xml:space="preserve">     </t>
    </r>
  </si>
  <si>
    <t>Zona</t>
  </si>
  <si>
    <t>Zona de</t>
  </si>
  <si>
    <t>núcleo</t>
  </si>
  <si>
    <t>amortiguamiento</t>
  </si>
  <si>
    <t>transición</t>
  </si>
  <si>
    <t>ÁREAS</t>
  </si>
  <si>
    <t>Provincia</t>
  </si>
  <si>
    <r>
      <t>(km</t>
    </r>
    <r>
      <rPr>
        <b/>
        <vertAlign val="superscript"/>
        <sz val="9"/>
        <color theme="0"/>
        <rFont val="Arial"/>
        <family val="2"/>
      </rPr>
      <t>2</t>
    </r>
    <r>
      <rPr>
        <b/>
        <sz val="9"/>
        <color theme="0"/>
        <rFont val="Arial"/>
        <family val="2"/>
      </rPr>
      <t>)</t>
    </r>
  </si>
  <si>
    <t>Reservas de la Biósfera</t>
  </si>
  <si>
    <t xml:space="preserve">  Guanahacabibes</t>
  </si>
  <si>
    <t xml:space="preserve">  Sierra del Rosario</t>
  </si>
  <si>
    <t xml:space="preserve">  Cuchillas del Toa</t>
  </si>
  <si>
    <t>Guantánamo - Holguín</t>
  </si>
  <si>
    <t xml:space="preserve">  Ciénaga de Zapata</t>
  </si>
  <si>
    <t xml:space="preserve">  Buenavista</t>
  </si>
  <si>
    <t xml:space="preserve">Villa Clara, S. Spíritus </t>
  </si>
  <si>
    <t>y  Ciego de Ávila</t>
  </si>
  <si>
    <t xml:space="preserve">  Baconao</t>
  </si>
  <si>
    <t xml:space="preserve">Santiago de Cuba - </t>
  </si>
  <si>
    <t>Patrimonio Natural de la Humanidad</t>
  </si>
  <si>
    <t xml:space="preserve">  Parque Nacional</t>
  </si>
  <si>
    <t xml:space="preserve">    Desembarco del Granma</t>
  </si>
  <si>
    <t xml:space="preserve">    Alejandro de Humboldt</t>
  </si>
  <si>
    <t xml:space="preserve">Guantánamo </t>
  </si>
  <si>
    <t>Paisaje Cultural</t>
  </si>
  <si>
    <t xml:space="preserve">  Parque Nacional Viñales</t>
  </si>
  <si>
    <t>Sitio Ramsar</t>
  </si>
  <si>
    <t xml:space="preserve">  Ciénaga de Lanier y Sur </t>
  </si>
  <si>
    <t xml:space="preserve">   de la Isla de la Juventud</t>
  </si>
  <si>
    <t xml:space="preserve">   Humedal Río </t>
  </si>
  <si>
    <t xml:space="preserve">    Máximo-Camagüey</t>
  </si>
  <si>
    <t xml:space="preserve">   Humedal del Norte</t>
  </si>
  <si>
    <t xml:space="preserve">    de Ciego de Ávila</t>
  </si>
  <si>
    <t xml:space="preserve">   Buenavista</t>
  </si>
  <si>
    <t>Villa Clara, S. Spíritus</t>
  </si>
  <si>
    <t xml:space="preserve"> y  Ciego de Ávila</t>
  </si>
  <si>
    <t xml:space="preserve">   Humedal Delta del Cauto</t>
  </si>
  <si>
    <t>Tunas y Granma</t>
  </si>
  <si>
    <t xml:space="preserve">Áreas protegidas con reconocimiento internacional </t>
  </si>
  <si>
    <t>Extracción en principales pesquerias</t>
  </si>
  <si>
    <t>Captura bruta total</t>
  </si>
  <si>
    <t>Pesca en plataforma</t>
  </si>
  <si>
    <t>Otros</t>
  </si>
  <si>
    <t>Acuicultura</t>
  </si>
  <si>
    <t>Especies con restricción de explotación</t>
  </si>
  <si>
    <t>Vedas permanentes</t>
  </si>
  <si>
    <t>Vedas anuales</t>
  </si>
  <si>
    <t>Cuotas de captura</t>
  </si>
  <si>
    <t>Prohibiciones</t>
  </si>
  <si>
    <t>Fuente: Dirección de Regulaciones Pesqueras, MINAL.</t>
  </si>
  <si>
    <r>
      <rPr>
        <sz val="9"/>
        <rFont val="Arial"/>
        <family val="2"/>
      </rPr>
      <t>Caimán (</t>
    </r>
    <r>
      <rPr>
        <i/>
        <sz val="9"/>
        <rFont val="Arial"/>
        <family val="2"/>
      </rPr>
      <t>Caiman cocodrilus</t>
    </r>
    <r>
      <rPr>
        <sz val="9"/>
        <rFont val="Arial"/>
        <family val="2"/>
      </rPr>
      <t>), Cocodrilo (</t>
    </r>
    <r>
      <rPr>
        <i/>
        <sz val="9"/>
        <rFont val="Arial"/>
        <family val="2"/>
      </rPr>
      <t>Crocodylus rhombifer / C. acutus</t>
    </r>
    <r>
      <rPr>
        <sz val="9"/>
        <rFont val="Arial"/>
        <family val="2"/>
      </rPr>
      <t>) , Coral negro (</t>
    </r>
    <r>
      <rPr>
        <i/>
        <sz val="9"/>
        <rFont val="Arial"/>
        <family val="2"/>
      </rPr>
      <t>Antipatharia spp</t>
    </r>
    <r>
      <rPr>
        <sz val="9"/>
        <rFont val="Arial"/>
        <family val="2"/>
      </rPr>
      <t>), Jicotea (</t>
    </r>
    <r>
      <rPr>
        <i/>
        <sz val="9"/>
        <rFont val="Arial"/>
        <family val="2"/>
      </rPr>
      <t>Trachemys decussata</t>
    </r>
    <r>
      <rPr>
        <sz val="9"/>
        <rFont val="Arial"/>
        <family val="2"/>
      </rPr>
      <t>) , Delfines (</t>
    </r>
    <r>
      <rPr>
        <i/>
        <sz val="9"/>
        <rFont val="Arial"/>
        <family val="2"/>
      </rPr>
      <t>Tursiops truncatus</t>
    </r>
    <r>
      <rPr>
        <sz val="9"/>
        <rFont val="Arial"/>
        <family val="2"/>
      </rPr>
      <t>), Manatí (</t>
    </r>
    <r>
      <rPr>
        <i/>
        <sz val="9"/>
        <rFont val="Arial"/>
        <family val="2"/>
      </rPr>
      <t>Trichechus manutus</t>
    </r>
    <r>
      <rPr>
        <sz val="9"/>
        <rFont val="Arial"/>
        <family val="2"/>
      </rPr>
      <t>), Paiche (</t>
    </r>
    <r>
      <rPr>
        <i/>
        <sz val="9"/>
        <rFont val="Arial"/>
        <family val="2"/>
      </rPr>
      <t>Arapaima gigas</t>
    </r>
    <r>
      <rPr>
        <sz val="9"/>
        <rFont val="Arial"/>
        <family val="2"/>
      </rPr>
      <t>), Quelonios (carey -</t>
    </r>
    <r>
      <rPr>
        <i/>
        <sz val="9"/>
        <rFont val="Arial"/>
        <family val="2"/>
      </rPr>
      <t>Eretmochelys imbricata</t>
    </r>
    <r>
      <rPr>
        <sz val="9"/>
        <rFont val="Arial"/>
        <family val="2"/>
      </rPr>
      <t>), tortuga verde-</t>
    </r>
    <r>
      <rPr>
        <i/>
        <sz val="9"/>
        <rFont val="Arial"/>
        <family val="2"/>
      </rPr>
      <t>Chelonia mydas</t>
    </r>
    <r>
      <rPr>
        <sz val="9"/>
        <rFont val="Arial"/>
        <family val="2"/>
      </rPr>
      <t>, caguama-</t>
    </r>
    <r>
      <rPr>
        <i/>
        <sz val="9"/>
        <rFont val="Arial"/>
        <family val="2"/>
      </rPr>
      <t>Caretta caretta</t>
    </r>
    <r>
      <rPr>
        <sz val="9"/>
        <rFont val="Arial"/>
        <family val="2"/>
      </rPr>
      <t>, tinglado-</t>
    </r>
    <r>
      <rPr>
        <i/>
        <sz val="9"/>
        <rFont val="Arial"/>
        <family val="2"/>
      </rPr>
      <t>Dermochelys coriacea</t>
    </r>
    <r>
      <rPr>
        <sz val="9"/>
        <rFont val="Arial"/>
        <family val="2"/>
      </rPr>
      <t>), Manjuarí (</t>
    </r>
    <r>
      <rPr>
        <i/>
        <sz val="9"/>
        <rFont val="Arial"/>
        <family val="2"/>
      </rPr>
      <t>Atractosteus tristoechus</t>
    </r>
    <r>
      <rPr>
        <sz val="9"/>
        <rFont val="Arial"/>
        <family val="2"/>
      </rPr>
      <t xml:space="preserve">) </t>
    </r>
  </si>
  <si>
    <t>32- Vedas anuales</t>
  </si>
  <si>
    <t>Tipo de veda</t>
  </si>
  <si>
    <r>
      <rPr>
        <sz val="9"/>
        <rFont val="Arial"/>
        <family val="2"/>
      </rPr>
      <t>Langosta espinosa (</t>
    </r>
    <r>
      <rPr>
        <i/>
        <sz val="9"/>
        <rFont val="Arial"/>
        <family val="2"/>
      </rPr>
      <t>Panulirus argus</t>
    </r>
    <r>
      <rPr>
        <sz val="9"/>
        <rFont val="Arial"/>
        <family val="2"/>
      </rPr>
      <t xml:space="preserve">)  </t>
    </r>
  </si>
  <si>
    <t xml:space="preserve">Veda total en época reproductiva </t>
  </si>
  <si>
    <r>
      <rPr>
        <sz val="9"/>
        <rFont val="Arial"/>
        <family val="2"/>
      </rPr>
      <t>Camarón blanco (</t>
    </r>
    <r>
      <rPr>
        <i/>
        <sz val="9"/>
        <rFont val="Arial"/>
        <family val="2"/>
      </rPr>
      <t>Litopenaeus schmitti</t>
    </r>
    <r>
      <rPr>
        <sz val="9"/>
        <rFont val="Arial"/>
        <family val="2"/>
      </rPr>
      <t>)</t>
    </r>
    <r>
      <rPr>
        <sz val="9"/>
        <color indexed="8"/>
        <rFont val="Arial"/>
        <family val="2"/>
      </rPr>
      <t>, Camarón rosado (</t>
    </r>
    <r>
      <rPr>
        <i/>
        <sz val="9"/>
        <color indexed="8"/>
        <rFont val="Arial"/>
        <family val="2"/>
      </rPr>
      <t>Farfantepenaeus notialis)</t>
    </r>
  </si>
  <si>
    <t xml:space="preserve">Veda desde el mes de julio hasta diciembre en correspondencia con los resultados de los muestreos de prospección. </t>
  </si>
  <si>
    <r>
      <rPr>
        <sz val="9"/>
        <rFont val="Arial"/>
        <family val="2"/>
      </rPr>
      <t>Pepino de mar (</t>
    </r>
    <r>
      <rPr>
        <i/>
        <sz val="9"/>
        <rFont val="Arial"/>
        <family val="2"/>
      </rPr>
      <t>Isostichopus badionotus)</t>
    </r>
    <r>
      <rPr>
        <sz val="9"/>
        <rFont val="Arial"/>
        <family val="2"/>
      </rPr>
      <t xml:space="preserve"> </t>
    </r>
  </si>
  <si>
    <t>Veda desde el mes de junio hasta octubre</t>
  </si>
  <si>
    <r>
      <rPr>
        <sz val="9"/>
        <rFont val="Arial"/>
        <family val="2"/>
      </rPr>
      <t>Pepino de mar (</t>
    </r>
    <r>
      <rPr>
        <i/>
        <sz val="9"/>
        <rFont val="Arial"/>
        <family val="2"/>
      </rPr>
      <t>Holothuria mexicana</t>
    </r>
    <r>
      <rPr>
        <sz val="9"/>
        <rFont val="Arial"/>
        <family val="2"/>
      </rPr>
      <t xml:space="preserve">) </t>
    </r>
  </si>
  <si>
    <t>Veda desde el mes de mayo hasta noviembre</t>
  </si>
  <si>
    <r>
      <rPr>
        <sz val="9"/>
        <rFont val="Arial"/>
        <family val="2"/>
      </rPr>
      <t xml:space="preserve">Pepino de Mar ( </t>
    </r>
    <r>
      <rPr>
        <i/>
        <sz val="9"/>
        <rFont val="Arial"/>
        <family val="2"/>
      </rPr>
      <t>Holothuria floridana</t>
    </r>
    <r>
      <rPr>
        <sz val="9"/>
        <rFont val="Arial"/>
        <family val="2"/>
      </rPr>
      <t>)</t>
    </r>
  </si>
  <si>
    <r>
      <rPr>
        <sz val="9"/>
        <rFont val="Arial"/>
        <family val="2"/>
      </rPr>
      <t>Cobo (</t>
    </r>
    <r>
      <rPr>
        <i/>
        <sz val="9"/>
        <rFont val="Arial"/>
        <family val="2"/>
      </rPr>
      <t>Lobophus gigas)</t>
    </r>
  </si>
  <si>
    <t xml:space="preserve">Veda desde el mes de mayo hasta septiembre </t>
  </si>
  <si>
    <r>
      <rPr>
        <sz val="9"/>
        <rFont val="Arial"/>
        <family val="2"/>
      </rPr>
      <t>Biajaiba (</t>
    </r>
    <r>
      <rPr>
        <i/>
        <sz val="9"/>
        <rFont val="Arial"/>
        <family val="2"/>
      </rPr>
      <t>Lutjanus synagris</t>
    </r>
    <r>
      <rPr>
        <sz val="9"/>
        <rFont val="Arial"/>
        <family val="2"/>
      </rPr>
      <t>)</t>
    </r>
  </si>
  <si>
    <t>Veda  en la época de reproducción y desove, regulación de zonas de pesca y la cantidad de embarcaciones</t>
  </si>
  <si>
    <r>
      <rPr>
        <sz val="9"/>
        <rFont val="Arial"/>
        <family val="2"/>
      </rPr>
      <t>Cojinua y Cibí (</t>
    </r>
    <r>
      <rPr>
        <i/>
        <sz val="9"/>
        <rFont val="Arial"/>
        <family val="2"/>
      </rPr>
      <t>Caranx crysos y Caranx ruber</t>
    </r>
    <r>
      <rPr>
        <sz val="9"/>
        <rFont val="Arial"/>
        <family val="2"/>
      </rPr>
      <t xml:space="preserve">) </t>
    </r>
  </si>
  <si>
    <t>Regulación de zonas de pesca y número de tranques calados por zona durante la captura.</t>
  </si>
  <si>
    <r>
      <rPr>
        <sz val="9"/>
        <rFont val="Arial"/>
        <family val="2"/>
      </rPr>
      <t>Cangrejo moro (</t>
    </r>
    <r>
      <rPr>
        <i/>
        <sz val="9"/>
        <rFont val="Arial"/>
        <family val="2"/>
      </rPr>
      <t>Menippe mercenaria</t>
    </r>
    <r>
      <rPr>
        <sz val="9"/>
        <rFont val="Arial"/>
        <family val="2"/>
      </rPr>
      <t>)</t>
    </r>
  </si>
  <si>
    <t xml:space="preserve">Veda reproductiva desde abril hasta agosto </t>
  </si>
  <si>
    <t>33 Cuotas de captura</t>
  </si>
  <si>
    <r>
      <rPr>
        <sz val="9"/>
        <rFont val="Arial"/>
        <family val="2"/>
      </rPr>
      <t>Langosta espinosa (</t>
    </r>
    <r>
      <rPr>
        <i/>
        <sz val="9"/>
        <rFont val="Arial"/>
        <family val="2"/>
      </rPr>
      <t>Panulirus argus</t>
    </r>
    <r>
      <rPr>
        <sz val="9"/>
        <rFont val="Arial"/>
        <family val="2"/>
      </rPr>
      <t>),  Camarón rosado (</t>
    </r>
    <r>
      <rPr>
        <i/>
        <sz val="9"/>
        <rFont val="Arial"/>
        <family val="2"/>
      </rPr>
      <t>Farfantepenaeus notialis</t>
    </r>
    <r>
      <rPr>
        <sz val="9"/>
        <rFont val="Arial"/>
        <family val="2"/>
      </rPr>
      <t xml:space="preserve">), Pepino de mar </t>
    </r>
    <r>
      <rPr>
        <i/>
        <sz val="9"/>
        <rFont val="Arial"/>
        <family val="2"/>
      </rPr>
      <t>(Isostichopus badionotus)</t>
    </r>
    <r>
      <rPr>
        <sz val="9"/>
        <rFont val="Arial"/>
        <family val="2"/>
      </rPr>
      <t xml:space="preserve">, Cobo </t>
    </r>
    <r>
      <rPr>
        <i/>
        <sz val="9"/>
        <rFont val="Arial"/>
        <family val="2"/>
      </rPr>
      <t xml:space="preserve">(Lobophus gigas), Esponja (Hippospongia lachne sp, Spongia obscura, Spongia barbara), </t>
    </r>
    <r>
      <rPr>
        <sz val="9"/>
        <rFont val="Arial"/>
        <family val="2"/>
      </rPr>
      <t>Cangrejo moro</t>
    </r>
    <r>
      <rPr>
        <i/>
        <sz val="9"/>
        <rFont val="Arial"/>
        <family val="2"/>
      </rPr>
      <t xml:space="preserve"> (Menippe mercenaria), </t>
    </r>
    <r>
      <rPr>
        <sz val="9"/>
        <rFont val="Arial"/>
        <family val="2"/>
      </rPr>
      <t>Pepino de mar</t>
    </r>
    <r>
      <rPr>
        <i/>
        <sz val="9"/>
        <rFont val="Arial"/>
        <family val="2"/>
      </rPr>
      <t xml:space="preserve"> (Holothuria mexicana y H. floridana), </t>
    </r>
    <r>
      <rPr>
        <sz val="9"/>
        <rFont val="Arial"/>
        <family val="2"/>
      </rPr>
      <t>Biajaiba</t>
    </r>
    <r>
      <rPr>
        <i/>
        <sz val="9"/>
        <rFont val="Arial"/>
        <family val="2"/>
      </rPr>
      <t xml:space="preserve"> ( Lutjanus synagris)</t>
    </r>
  </si>
  <si>
    <t>Tipo de regulación</t>
  </si>
  <si>
    <t xml:space="preserve">Cojinua (Caranx crysos) y cibí (Caranx ruber)  </t>
  </si>
  <si>
    <t xml:space="preserve">Calado de tranques, uso de paso de malla, talla mínima legal </t>
  </si>
  <si>
    <r>
      <rPr>
        <sz val="10"/>
        <rFont val="Arial"/>
        <family val="2"/>
      </rPr>
      <t>Cobo (</t>
    </r>
    <r>
      <rPr>
        <i/>
        <sz val="10"/>
        <rFont val="Arial"/>
        <family val="2"/>
      </rPr>
      <t>Lobatus gigas</t>
    </r>
    <r>
      <rPr>
        <sz val="10"/>
        <rFont val="Arial"/>
        <family val="2"/>
      </rPr>
      <t xml:space="preserve">) </t>
    </r>
  </si>
  <si>
    <t xml:space="preserve"> • Veda 1 mayo-30 septiembre</t>
  </si>
  <si>
    <t xml:space="preserve"> • Talla mínima legal de 8 mm de grosor de labio  externo</t>
  </si>
  <si>
    <t>Captura de la especie se realizará por inmersión libre</t>
  </si>
  <si>
    <t>• Cuotas de captura</t>
  </si>
  <si>
    <t>• Se encuentra en el apéndice II de la resolución 160 del CITMA</t>
  </si>
  <si>
    <r>
      <rPr>
        <sz val="9"/>
        <color theme="1"/>
        <rFont val="Arial"/>
        <family val="2"/>
      </rPr>
      <t xml:space="preserve">Langosta espinosa </t>
    </r>
    <r>
      <rPr>
        <i/>
        <sz val="9"/>
        <color indexed="8"/>
        <rFont val="Arial"/>
        <family val="2"/>
      </rPr>
      <t>(Panulirus argus)</t>
    </r>
  </si>
  <si>
    <t xml:space="preserve"> Veda (comienza y culmina en diferentes fechas según la región del país)        </t>
  </si>
  <si>
    <t>Talla mínima legal 7.6 cm de largo del cefalotórax</t>
  </si>
  <si>
    <t>Talla máxima legal 140 mm del cefalotórax</t>
  </si>
  <si>
    <t>Áreas de cría y cuotas de captura por empresa</t>
  </si>
  <si>
    <t>Limitación del esfuerzo pesquero</t>
  </si>
  <si>
    <t xml:space="preserve">Pepino de mar </t>
  </si>
  <si>
    <t>Veda del 1 de junio-31 de octubre</t>
  </si>
  <si>
    <t>Tall mínma de largo 22 cm en la Región Sur oriental y 19 cm en Región Norte de la Isla de la Juventud</t>
  </si>
  <si>
    <r>
      <rPr>
        <sz val="9"/>
        <rFont val="Arial"/>
        <family val="2"/>
      </rPr>
      <t xml:space="preserve">Camarón Rosado </t>
    </r>
    <r>
      <rPr>
        <i/>
        <sz val="9"/>
        <rFont val="Arial"/>
        <family val="2"/>
      </rPr>
      <t>(Farfantepenaeus notialis)</t>
    </r>
  </si>
  <si>
    <t>Talla mínima 8 cm</t>
  </si>
  <si>
    <t>Veda julio-diciembre</t>
  </si>
  <si>
    <t>Peces (54 especies de interes comercial)</t>
  </si>
  <si>
    <t>Prohibido el uso del calado de tranque</t>
  </si>
  <si>
    <r>
      <rPr>
        <sz val="9"/>
        <rFont val="Arial"/>
        <family val="2"/>
      </rPr>
      <t>Quinconte (</t>
    </r>
    <r>
      <rPr>
        <i/>
        <sz val="9"/>
        <rFont val="Arial"/>
        <family val="2"/>
      </rPr>
      <t>Cassis madagascariensis</t>
    </r>
    <r>
      <rPr>
        <sz val="9"/>
        <rFont val="Arial"/>
        <family val="2"/>
      </rPr>
      <t xml:space="preserve">): </t>
    </r>
  </si>
  <si>
    <t>Regulación de la colecta y la transportación</t>
  </si>
  <si>
    <t xml:space="preserve">Especies de peces de  la platafaforma cubana </t>
  </si>
  <si>
    <t>Prohibidas la captura y comercialización por considerarse potencialmente tóxicas</t>
  </si>
  <si>
    <r>
      <rPr>
        <sz val="9"/>
        <rFont val="Arial"/>
        <family val="2"/>
      </rPr>
      <t>Esponja (</t>
    </r>
    <r>
      <rPr>
        <i/>
        <sz val="9"/>
        <rFont val="Arial"/>
        <family val="2"/>
      </rPr>
      <t>Hippospongia lachne sp</t>
    </r>
    <r>
      <rPr>
        <sz val="9"/>
        <rFont val="Arial"/>
        <family val="2"/>
      </rPr>
      <t xml:space="preserve">, </t>
    </r>
    <r>
      <rPr>
        <i/>
        <sz val="9"/>
        <rFont val="Arial"/>
        <family val="2"/>
      </rPr>
      <t>Spongia obscura, Spongia barbara</t>
    </r>
    <r>
      <rPr>
        <sz val="9"/>
        <rFont val="Arial"/>
        <family val="2"/>
      </rPr>
      <t xml:space="preserve">) </t>
    </r>
  </si>
  <si>
    <t>Talla mínima legal</t>
  </si>
  <si>
    <t>Biajaiba ( Lutjanus synagris)</t>
  </si>
  <si>
    <t xml:space="preserve">Regulación de la talla mínima de captura, limitación en el proceso de extracción de esta especie y rotación de las áreas de pesca. </t>
  </si>
  <si>
    <t>Se prohibe la pesca del cuarto creciente a la luna llena en la zona Sur Oriental y en dos poligonos uno en Región Sur Occidental y otro en la RegiónNororiental en meses de abril-junio.</t>
  </si>
  <si>
    <t>Cuota de captura y Talla mínima de 18 cm</t>
  </si>
  <si>
    <t>35- Uso de energía y renovablidad energética</t>
  </si>
  <si>
    <t>Uso de energía (equivalente en  kilogramos de combustible convencional por 1 peso del PIB)</t>
  </si>
  <si>
    <t>Renovabilidad de la oferta energética(%)</t>
  </si>
  <si>
    <t>Renovabilidad del consumo energético (%)</t>
  </si>
  <si>
    <t>Uso de energía con relación al PIB</t>
  </si>
  <si>
    <t xml:space="preserve">Uso de energía (equivalente en kilogramos de combustible convencional) por 1 peso del PIB </t>
  </si>
  <si>
    <t>PIB Precios constantes 97 (MMPesos)</t>
  </si>
  <si>
    <r>
      <t xml:space="preserve">36 - Dispositivos generadores de energía renovable y biomasa empleada como combustible </t>
    </r>
    <r>
      <rPr>
        <b/>
        <vertAlign val="superscript"/>
        <sz val="10"/>
        <rFont val="Arial"/>
        <family val="2"/>
      </rPr>
      <t>(a)</t>
    </r>
  </si>
  <si>
    <t xml:space="preserve"> UM</t>
  </si>
  <si>
    <t xml:space="preserve">Dispositivos                                               </t>
  </si>
  <si>
    <t>Molinos de viento</t>
  </si>
  <si>
    <t>Digestores de biogás</t>
  </si>
  <si>
    <t>Plantas de biogás</t>
  </si>
  <si>
    <t>Arietes hidráulicos</t>
  </si>
  <si>
    <r>
      <rPr>
        <sz val="9"/>
        <rFont val="Arial"/>
        <family val="2"/>
      </rPr>
      <t xml:space="preserve">Hidroeléctricas </t>
    </r>
    <r>
      <rPr>
        <vertAlign val="superscript"/>
        <sz val="9"/>
        <rFont val="Arial"/>
        <family val="2"/>
      </rPr>
      <t>(b)</t>
    </r>
  </si>
  <si>
    <t>Sistema de calentadores solares</t>
  </si>
  <si>
    <t>Sistema de paneles fotovoltaicos</t>
  </si>
  <si>
    <t>Aerogeneradores</t>
  </si>
  <si>
    <t>Parque eólico</t>
  </si>
  <si>
    <r>
      <rPr>
        <sz val="9"/>
        <rFont val="Arial"/>
        <family val="2"/>
      </rPr>
      <t xml:space="preserve">Otros </t>
    </r>
    <r>
      <rPr>
        <vertAlign val="superscript"/>
        <sz val="9"/>
        <rFont val="Arial"/>
        <family val="2"/>
      </rPr>
      <t>(c)</t>
    </r>
  </si>
  <si>
    <t xml:space="preserve">Biomasa                                                     </t>
  </si>
  <si>
    <r>
      <rPr>
        <sz val="9"/>
        <rFont val="Arial"/>
        <family val="2"/>
      </rPr>
      <t xml:space="preserve">Bagazo de caña </t>
    </r>
    <r>
      <rPr>
        <vertAlign val="superscript"/>
        <sz val="9"/>
        <rFont val="Arial"/>
        <family val="2"/>
      </rPr>
      <t>(d)</t>
    </r>
  </si>
  <si>
    <t>Mt</t>
  </si>
  <si>
    <t>Leña</t>
  </si>
  <si>
    <r>
      <rPr>
        <sz val="9"/>
        <rFont val="Arial"/>
        <family val="2"/>
      </rPr>
      <t>Mm</t>
    </r>
    <r>
      <rPr>
        <vertAlign val="superscript"/>
        <sz val="9"/>
        <rFont val="Arial"/>
        <family val="2"/>
      </rPr>
      <t>3</t>
    </r>
  </si>
  <si>
    <t>Serrín de madera</t>
  </si>
  <si>
    <t>Cáscara de arroz</t>
  </si>
  <si>
    <t>Desechos de café</t>
  </si>
  <si>
    <t>Otros desechos forestales</t>
  </si>
  <si>
    <r>
      <rPr>
        <sz val="9"/>
        <rFont val="Myriad Pro"/>
        <family val="2"/>
      </rPr>
      <t>Otros desechos agrícolas</t>
    </r>
    <r>
      <rPr>
        <vertAlign val="superscript"/>
        <sz val="9"/>
        <rFont val="Myriad Pro"/>
        <family val="2"/>
      </rPr>
      <t>(e)</t>
    </r>
  </si>
  <si>
    <r>
      <rPr>
        <vertAlign val="superscript"/>
        <sz val="9"/>
        <rFont val="Arial"/>
        <family val="2"/>
      </rPr>
      <t>(a)</t>
    </r>
    <r>
      <rPr>
        <sz val="9"/>
        <rFont val="Arial"/>
        <family val="2"/>
      </rPr>
      <t xml:space="preserve"> No incluye el sector privado.</t>
    </r>
  </si>
  <si>
    <r>
      <rPr>
        <vertAlign val="superscript"/>
        <sz val="9"/>
        <rFont val="Arial"/>
        <family val="2"/>
      </rPr>
      <t>(b)</t>
    </r>
    <r>
      <rPr>
        <sz val="9"/>
        <rFont val="Arial"/>
        <family val="2"/>
      </rPr>
      <t xml:space="preserve"> Incluye las micro y minihidroeléctricas.</t>
    </r>
  </si>
  <si>
    <r>
      <rPr>
        <vertAlign val="superscript"/>
        <sz val="9"/>
        <rFont val="Arial"/>
        <family val="2"/>
      </rPr>
      <t>(c)</t>
    </r>
    <r>
      <rPr>
        <sz val="9"/>
        <rFont val="Arial"/>
        <family val="2"/>
      </rPr>
      <t xml:space="preserve"> Se refiere a otros dispositivos como secadores solares, destiladores solares.</t>
    </r>
  </si>
  <si>
    <r>
      <rPr>
        <vertAlign val="superscript"/>
        <sz val="9"/>
        <rFont val="Arial"/>
        <family val="2"/>
      </rPr>
      <t>(d)</t>
    </r>
    <r>
      <rPr>
        <sz val="9"/>
        <rFont val="Arial"/>
        <family val="2"/>
      </rPr>
      <t xml:space="preserve"> Incluye paja de caña.</t>
    </r>
  </si>
  <si>
    <r>
      <t xml:space="preserve">37 - Oferta y consumo de energía renovable </t>
    </r>
    <r>
      <rPr>
        <b/>
        <vertAlign val="superscript"/>
        <sz val="10"/>
        <rFont val="Arial"/>
        <family val="2"/>
      </rPr>
      <t>(a)</t>
    </r>
  </si>
  <si>
    <t>Miles de toneladas equivalentes de petróleo</t>
  </si>
  <si>
    <t>Oferta total</t>
  </si>
  <si>
    <t xml:space="preserve">Dispositivos                                                     </t>
  </si>
  <si>
    <t xml:space="preserve">Biomasa                                                 </t>
  </si>
  <si>
    <r>
      <rPr>
        <sz val="9"/>
        <rFont val="Myriad Pro"/>
        <family val="2"/>
      </rPr>
      <t xml:space="preserve">    Otros desechos agrícolas</t>
    </r>
    <r>
      <rPr>
        <vertAlign val="superscript"/>
        <sz val="9"/>
        <rFont val="Myriad Pro"/>
        <family val="2"/>
      </rPr>
      <t>(e)</t>
    </r>
  </si>
  <si>
    <t>Consumo total</t>
  </si>
  <si>
    <r>
      <rPr>
        <vertAlign val="superscript"/>
        <sz val="9"/>
        <rFont val="Myriad Pro"/>
        <family val="2"/>
      </rPr>
      <t>(e)</t>
    </r>
    <r>
      <rPr>
        <sz val="9"/>
        <rFont val="Myriad Pro"/>
        <family val="2"/>
      </rPr>
      <t xml:space="preserve"> Incluye cáscara de coco y otros desechos agrícolas.</t>
    </r>
  </si>
  <si>
    <t>Nota: Las posibles diferencias en los totales se deben al redondeo de las cifras.</t>
  </si>
  <si>
    <t>Sitios con potencial eólico</t>
  </si>
  <si>
    <t>38- Afectaciones por ciclones tropicales</t>
  </si>
  <si>
    <t>Millones de pesos</t>
  </si>
  <si>
    <t xml:space="preserve">Pérdidas económicas </t>
  </si>
  <si>
    <t>Estructura del total de perdidas</t>
  </si>
  <si>
    <t>Gastos en</t>
  </si>
  <si>
    <t>Costo de</t>
  </si>
  <si>
    <t>Bienes y  servicios dejados de efectuar</t>
  </si>
  <si>
    <t>medidas</t>
  </si>
  <si>
    <t>reposición</t>
  </si>
  <si>
    <t>HURACANES</t>
  </si>
  <si>
    <t>preventivas</t>
  </si>
  <si>
    <t>de vivienda</t>
  </si>
  <si>
    <t>Instalaciones</t>
  </si>
  <si>
    <t>Agropecuario</t>
  </si>
  <si>
    <t>Gastos en medidas preventivas</t>
  </si>
  <si>
    <t>Costo de reposición de vivienda</t>
  </si>
  <si>
    <t>Bienes y servicios dejados de efectuar</t>
  </si>
  <si>
    <t>Charley (Agosto)</t>
  </si>
  <si>
    <t>Iván  (Septiembre)</t>
  </si>
  <si>
    <t>Ernesto (Septiembre)</t>
  </si>
  <si>
    <t>Intensas lluvias y tormenta</t>
  </si>
  <si>
    <t>tropical Noel (Octubre)</t>
  </si>
  <si>
    <t>Fay (Agosto)</t>
  </si>
  <si>
    <t>Gustav (Septiembre)</t>
  </si>
  <si>
    <t>Ike (Septiembre)</t>
  </si>
  <si>
    <t>Paloma (Noviembre)</t>
  </si>
  <si>
    <t>Sandy</t>
  </si>
  <si>
    <t>Matthew (Octubre)</t>
  </si>
  <si>
    <t>Irma (Septiembre)</t>
  </si>
  <si>
    <t>Tormenta Subtropical Alberto (Mayo)</t>
  </si>
  <si>
    <t>Michael (Octubre)</t>
  </si>
  <si>
    <t>Tornado (Enero)</t>
  </si>
  <si>
    <t>Laura (Agosto)</t>
  </si>
  <si>
    <t>ETA (Noviembre)</t>
  </si>
  <si>
    <t>Viviendas dañadas (U)</t>
  </si>
  <si>
    <t xml:space="preserve">De ello: </t>
  </si>
  <si>
    <t>Derrumbe total</t>
  </si>
  <si>
    <t xml:space="preserve"> Superficie</t>
  </si>
  <si>
    <t>Número de</t>
  </si>
  <si>
    <t>boscosa</t>
  </si>
  <si>
    <t>Causas</t>
  </si>
  <si>
    <t xml:space="preserve"> incendios </t>
  </si>
  <si>
    <t>dañada</t>
  </si>
  <si>
    <t>Naturales</t>
  </si>
  <si>
    <t>Acciones humanas</t>
  </si>
  <si>
    <t>Sin determinar</t>
  </si>
  <si>
    <t>(ha)</t>
  </si>
  <si>
    <t>Fuente: Jefatura Nacional Cuerpo de Guardabosques del Ministerio del Interior.</t>
  </si>
  <si>
    <t>Datos para el mapa</t>
  </si>
  <si>
    <t>Tasa</t>
  </si>
  <si>
    <t>TASA</t>
  </si>
  <si>
    <t>Superficie cubierta de bosques 2020 Mh</t>
  </si>
  <si>
    <t>Superficie boscosa dañada  Mh</t>
  </si>
  <si>
    <t>Superficie cubierta de bosques (Forestales)</t>
  </si>
  <si>
    <t xml:space="preserve">Fuente: Jefatura Nacional Cuerpo de Guardabosques del Ministerio del Interior y cálculos de la Oficina Nacional </t>
  </si>
  <si>
    <t xml:space="preserve">              de Estadística e Información a partir de la fuente.     </t>
  </si>
  <si>
    <t xml:space="preserve">40 - Incendios forestales  por provincias </t>
  </si>
  <si>
    <t>Número de incendios (U)</t>
  </si>
  <si>
    <t>Superficie forestal dañada (ha)</t>
  </si>
  <si>
    <t xml:space="preserve">    Camagüey</t>
  </si>
  <si>
    <t xml:space="preserve">    Holguín</t>
  </si>
  <si>
    <t xml:space="preserve">    Granma</t>
  </si>
  <si>
    <t xml:space="preserve">    Santiago de Cuba</t>
  </si>
  <si>
    <t xml:space="preserve">    Guantánamo</t>
  </si>
  <si>
    <t xml:space="preserve">    Isla de la Juventud</t>
  </si>
  <si>
    <t>Superficie afectada por número de evento</t>
  </si>
  <si>
    <t>Actualizar mapa</t>
  </si>
  <si>
    <t>Fuente:  Jefatura Nacional Cuerpo de Guardabosques del Ministerio del Interior y cálculos de la Oficina Nacional de</t>
  </si>
  <si>
    <t xml:space="preserve">   Granma</t>
  </si>
  <si>
    <t xml:space="preserve">                  Estadística e Información a partir de la fuente.</t>
  </si>
  <si>
    <t>CUENCAS HIDROGRÁFICAS</t>
  </si>
  <si>
    <t>Número de Incendios (U)</t>
  </si>
  <si>
    <t>Superficie boscosa dañada (ha)</t>
  </si>
  <si>
    <t>DE INTERÉS NACIONAL</t>
  </si>
  <si>
    <t>Bosque natural</t>
  </si>
  <si>
    <t>Plantaciones</t>
  </si>
  <si>
    <t>CUYAGUATEJE</t>
  </si>
  <si>
    <t>ALMENDARES VENTO</t>
  </si>
  <si>
    <t>ARIGUANABO</t>
  </si>
  <si>
    <t>CIENAGA DE ZAPATA</t>
  </si>
  <si>
    <t>HANABANILA</t>
  </si>
  <si>
    <t>ZAZA</t>
  </si>
  <si>
    <t>CAUTO</t>
  </si>
  <si>
    <t>MAYARI</t>
  </si>
  <si>
    <t>GUANTANAMO-GUASO</t>
  </si>
  <si>
    <t>TOA</t>
  </si>
  <si>
    <t xml:space="preserve">42 - Pérdidas económicas por incendios forestales </t>
  </si>
  <si>
    <t>Miles de pesos</t>
  </si>
  <si>
    <t>Pérdidas totales</t>
  </si>
  <si>
    <t>Daño directo</t>
  </si>
  <si>
    <t>Daño indirecto</t>
  </si>
  <si>
    <t>º</t>
  </si>
  <si>
    <t xml:space="preserve">43 - Terremotos fuertes reportados en Cuba </t>
  </si>
  <si>
    <t>Profundidad</t>
  </si>
  <si>
    <t>LOCALIDADES</t>
  </si>
  <si>
    <t>Fecha</t>
  </si>
  <si>
    <t>Hora</t>
  </si>
  <si>
    <t>(km)</t>
  </si>
  <si>
    <t>Bayamo</t>
  </si>
  <si>
    <t>5.8</t>
  </si>
  <si>
    <t>08/1578</t>
  </si>
  <si>
    <t>10/1624</t>
  </si>
  <si>
    <t>11/02/1675</t>
  </si>
  <si>
    <t>11/02/1678</t>
  </si>
  <si>
    <t>10/1752</t>
  </si>
  <si>
    <t>11/07/1760</t>
  </si>
  <si>
    <t>12/06/1766</t>
  </si>
  <si>
    <t>11/02/1775</t>
  </si>
  <si>
    <t>18/09/1826</t>
  </si>
  <si>
    <t>07/07/1842</t>
  </si>
  <si>
    <t>20/08/1852</t>
  </si>
  <si>
    <t>26/11/1852</t>
  </si>
  <si>
    <t>28/01/1858</t>
  </si>
  <si>
    <t>San Cristóbal</t>
  </si>
  <si>
    <t>23/01/1880</t>
  </si>
  <si>
    <t>Gibara</t>
  </si>
  <si>
    <t>Remedios-Caibarién</t>
  </si>
  <si>
    <t>5.6</t>
  </si>
  <si>
    <t>Pilón</t>
  </si>
  <si>
    <t>5.0</t>
  </si>
  <si>
    <t>Uvero</t>
  </si>
  <si>
    <t>6.1</t>
  </si>
  <si>
    <t>136 km al suroeste de Cabo Cruz</t>
  </si>
  <si>
    <r>
      <rPr>
        <vertAlign val="superscript"/>
        <sz val="9"/>
        <rFont val="Arial"/>
        <family val="2"/>
      </rPr>
      <t xml:space="preserve">(a) </t>
    </r>
    <r>
      <rPr>
        <sz val="9"/>
        <rFont val="Arial"/>
        <family val="2"/>
      </rPr>
      <t>Según escala de Richter.</t>
    </r>
  </si>
  <si>
    <r>
      <rPr>
        <vertAlign val="superscript"/>
        <sz val="9"/>
        <rFont val="Arial"/>
        <family val="2"/>
      </rPr>
      <t>(b)</t>
    </r>
    <r>
      <rPr>
        <sz val="9"/>
        <rFont val="Arial"/>
        <family val="2"/>
      </rPr>
      <t xml:space="preserve"> Según escala EMS-98.</t>
    </r>
  </si>
  <si>
    <t>Fuente: Centro Nacional de Investigaciones Sismológicas, Ministerio de Ciencia, Tecnología y Medio Ambiente.</t>
  </si>
  <si>
    <t>Miles de metros cúbicos</t>
  </si>
  <si>
    <t xml:space="preserve">    Pinar del Río</t>
  </si>
  <si>
    <t xml:space="preserve">    La Habana</t>
  </si>
  <si>
    <t xml:space="preserve">    Matanzas</t>
  </si>
  <si>
    <t xml:space="preserve">    Villa Clara</t>
  </si>
  <si>
    <t xml:space="preserve">    Cienfuegos</t>
  </si>
  <si>
    <t xml:space="preserve">    Sancti Spíritus</t>
  </si>
  <si>
    <t xml:space="preserve">    Ciego de Ávila</t>
  </si>
  <si>
    <t xml:space="preserve">    Las Tunas</t>
  </si>
  <si>
    <t xml:space="preserve">Residuos recolectados </t>
  </si>
  <si>
    <t xml:space="preserve">De ello: Reciclado/ abonado  </t>
  </si>
  <si>
    <t>Sitios de vertedero</t>
  </si>
  <si>
    <t>Entradas anuales en vertederos</t>
  </si>
  <si>
    <t xml:space="preserve">Población en zona urbana con servicios  </t>
  </si>
  <si>
    <t>de recolección  de desechos</t>
  </si>
  <si>
    <t>MU</t>
  </si>
  <si>
    <t xml:space="preserve">Proporción de la población total con servicios  </t>
  </si>
  <si>
    <t xml:space="preserve">de recolección de desechos </t>
  </si>
  <si>
    <t xml:space="preserve">Proporción de la población urbana con  </t>
  </si>
  <si>
    <t>servicios de recolección de desechos</t>
  </si>
  <si>
    <t>PRODUCTOS</t>
  </si>
  <si>
    <t>Metales ferrosos</t>
  </si>
  <si>
    <t>t</t>
  </si>
  <si>
    <t>Acero</t>
  </si>
  <si>
    <t>Acero inoxidable</t>
  </si>
  <si>
    <t xml:space="preserve">  Hierro</t>
  </si>
  <si>
    <t>Metales  no ferrosos</t>
  </si>
  <si>
    <t>Aluminio</t>
  </si>
  <si>
    <t>Bronce</t>
  </si>
  <si>
    <t>Cobre</t>
  </si>
  <si>
    <t>Plomo</t>
  </si>
  <si>
    <t>No metálicos</t>
  </si>
  <si>
    <t>Vidrio</t>
  </si>
  <si>
    <t>Plásticos</t>
  </si>
  <si>
    <t>Papel y cartón</t>
  </si>
  <si>
    <t>Textiles</t>
  </si>
  <si>
    <t>Otros no metálicos</t>
  </si>
  <si>
    <t>Envases de vidrio recuperados</t>
  </si>
  <si>
    <t xml:space="preserve">Acero inoxidable </t>
  </si>
  <si>
    <t xml:space="preserve">Hierro </t>
  </si>
  <si>
    <t>Otros metales no ferrosos</t>
  </si>
  <si>
    <t xml:space="preserve">Vidrio </t>
  </si>
  <si>
    <t xml:space="preserve">Papel y cartón </t>
  </si>
  <si>
    <t xml:space="preserve">Textiles </t>
  </si>
  <si>
    <t xml:space="preserve">Envases de vidrio recuperados </t>
  </si>
  <si>
    <t>Miles de metros cuadrados</t>
  </si>
  <si>
    <t>Población Urbana</t>
  </si>
  <si>
    <t>DATOS PARA EL MAPA 2020</t>
  </si>
  <si>
    <t xml:space="preserve">              </t>
  </si>
  <si>
    <t>SECTORES AMBIENTALES</t>
  </si>
  <si>
    <t>Suelos</t>
  </si>
  <si>
    <t>Atmósfera</t>
  </si>
  <si>
    <t>Recursos Forestales</t>
  </si>
  <si>
    <t>Residuos Sólidos</t>
  </si>
  <si>
    <t>Resto</t>
  </si>
  <si>
    <t>SECTORES</t>
  </si>
  <si>
    <t>Protección del aire y el clima</t>
  </si>
  <si>
    <t>Reducción del ruido y las vibraciones</t>
  </si>
  <si>
    <t>Gestión de las aguas</t>
  </si>
  <si>
    <t>Residuos</t>
  </si>
  <si>
    <t>Protección y rehabilitación de los suelos</t>
  </si>
  <si>
    <t xml:space="preserve">Protección de la biodiversidad y los paisajes </t>
  </si>
  <si>
    <t>Protección contra las radiaciones</t>
  </si>
  <si>
    <t>Investigación y desarrollo</t>
  </si>
  <si>
    <t>Otras actividades de protección del medio ambiente</t>
  </si>
  <si>
    <t>Inversión en protección ambiental con relación a la inversión total, por años</t>
  </si>
  <si>
    <t>Inversión total (Millones de pesos)</t>
  </si>
  <si>
    <t>Inversión en protección ambiental (millones de pesos)</t>
  </si>
  <si>
    <t>Inversión de medio ambiente/Inversión total (Por ciento)</t>
  </si>
  <si>
    <t xml:space="preserve">            Miles de Pesos</t>
  </si>
  <si>
    <t>ACTIVIDAD ECONÓMICA</t>
  </si>
  <si>
    <t xml:space="preserve">    Agricultura, ganadería, caza y silvicultura</t>
  </si>
  <si>
    <t xml:space="preserve">    Pesca</t>
  </si>
  <si>
    <t>Explotación de minas y canteras</t>
  </si>
  <si>
    <t>Industria azucarera</t>
  </si>
  <si>
    <t>Industria manufacturada excepto la industria azucarera</t>
  </si>
  <si>
    <t>Suministro de electricidad, gas y agua</t>
  </si>
  <si>
    <t>Construcción</t>
  </si>
  <si>
    <t>Industria manufacturada exc.Industria azucarera</t>
  </si>
  <si>
    <t>Comercio , reparación de efectos personal</t>
  </si>
  <si>
    <t>Hoteles y restaurantes</t>
  </si>
  <si>
    <t>Transporte, almacenamiento y comunicaciones</t>
  </si>
  <si>
    <t>Intermediación financiera</t>
  </si>
  <si>
    <t>Servicio empresarial, actividades inmobiliarias y de alquiler</t>
  </si>
  <si>
    <t>Administración pública, defensa, seguridad social</t>
  </si>
  <si>
    <t>Ciencia e innovación tecnológica</t>
  </si>
  <si>
    <t>Educación</t>
  </si>
  <si>
    <t>Salud pública y asistencia social</t>
  </si>
  <si>
    <t>Cultura y deporte</t>
  </si>
  <si>
    <t>Otras actividades de servicios comunales, de asociaciones y personales</t>
  </si>
  <si>
    <t>Estructura de las inversiones ambientales por actividad económica</t>
  </si>
  <si>
    <t>52- Gastos de inversión para la protección del medio ambiente, por provincias</t>
  </si>
  <si>
    <t>Miles de Pesos</t>
  </si>
  <si>
    <t>CUENCAS HIDROGRÁFICAS Y BAHÍAS</t>
  </si>
  <si>
    <t>Total cuencas hidrográficas</t>
  </si>
  <si>
    <t>Cuyaguateje</t>
  </si>
  <si>
    <t>Ariguanabo</t>
  </si>
  <si>
    <t>Almendares-Vento</t>
  </si>
  <si>
    <t>Cauto</t>
  </si>
  <si>
    <t>Toa</t>
  </si>
  <si>
    <t>Guaso-Guantánamo</t>
  </si>
  <si>
    <t>Ciénaga de Zapata</t>
  </si>
  <si>
    <t>Total bahías seleccionadas</t>
  </si>
  <si>
    <t>Nipe</t>
  </si>
  <si>
    <t>Mariel</t>
  </si>
  <si>
    <t>Cárdenas</t>
  </si>
  <si>
    <t xml:space="preserve">54 - Inversiones para el medio ambiente por  actividades, en cuencas de interés nacional y bahías </t>
  </si>
  <si>
    <t xml:space="preserve">Gestión de las Aguas </t>
  </si>
  <si>
    <t>Protección de los Suelos</t>
  </si>
  <si>
    <t xml:space="preserve">CUENCAS </t>
  </si>
  <si>
    <t>Inversiones  ambientales en cuencas de interés nacional y bahías seleccionadas y</t>
  </si>
  <si>
    <t>relación con la inversión ambiental total</t>
  </si>
  <si>
    <t xml:space="preserve">Inversión ambiental </t>
  </si>
  <si>
    <t xml:space="preserve">Inversión en cuencas hidrográficas de interés nacional </t>
  </si>
  <si>
    <t>Inversión en cuencas/inversión medio ambiental</t>
  </si>
  <si>
    <t xml:space="preserve">Inversión en bahías </t>
  </si>
  <si>
    <t xml:space="preserve">Inversión en bahías/inversión medio ambiental </t>
  </si>
  <si>
    <t xml:space="preserve">  Estructura de las inversiones ambientales en cuencas de interés nacional</t>
  </si>
  <si>
    <t>Total bahías</t>
  </si>
  <si>
    <t xml:space="preserve">Otras Bahías </t>
  </si>
  <si>
    <t>Otras Cuencas</t>
  </si>
  <si>
    <t>Proyectos presentados</t>
  </si>
  <si>
    <t xml:space="preserve">   Proyectos aprobados</t>
  </si>
  <si>
    <t>Convocatoria</t>
  </si>
  <si>
    <t>Valor (MP)</t>
  </si>
  <si>
    <t>1ra</t>
  </si>
  <si>
    <t>2da</t>
  </si>
  <si>
    <t>3ra</t>
  </si>
  <si>
    <t>4ta</t>
  </si>
  <si>
    <t>5ta</t>
  </si>
  <si>
    <t>6ta</t>
  </si>
  <si>
    <t>7ma</t>
  </si>
  <si>
    <t>8va</t>
  </si>
  <si>
    <t>9na</t>
  </si>
  <si>
    <t>10a</t>
  </si>
  <si>
    <t xml:space="preserve">11a </t>
  </si>
  <si>
    <t xml:space="preserve">12a </t>
  </si>
  <si>
    <t>Fuente: Ministerio de Ciencia Tecnología y Medio Ambiente.</t>
  </si>
  <si>
    <t>56 - Proyectos financiados a través del Fondo Nacional de Medio Ambiente por provincia.</t>
  </si>
  <si>
    <t>2018</t>
  </si>
  <si>
    <t>2020</t>
  </si>
  <si>
    <t>57-  Actividad reguladora ambiental</t>
  </si>
  <si>
    <t>Inspecciones Ambientales realizadas</t>
  </si>
  <si>
    <t>Reinspecciones Ambientales realizadas</t>
  </si>
  <si>
    <t>Total de medidas controladas.</t>
  </si>
  <si>
    <t>Total de Licencias  Ambientales solicitadas</t>
  </si>
  <si>
    <t>Total de Licencias Ambientales otorgadas</t>
  </si>
  <si>
    <t>Total de Licencias Ambientales inspeccionadas</t>
  </si>
  <si>
    <t>Fuente: Centro de Inspección y Control Ambiental, Ministerio de Ciencia, Tecnología y Medio Ambiente.</t>
  </si>
  <si>
    <t>Inspecciones de Seguridad Nuclear  realizadas</t>
  </si>
  <si>
    <t>Total de autorizaciones solicitadas</t>
  </si>
  <si>
    <t>Total de autorizaciones concedidas</t>
  </si>
  <si>
    <t>RECONOCIMIENTOS/AÑOS</t>
  </si>
  <si>
    <t>Premio Nacional de Medio Ambiente de la República de Cuba a personalidades</t>
  </si>
  <si>
    <t>2001</t>
  </si>
  <si>
    <t>Comandante en Jefe Fidel Castro Ruz</t>
  </si>
  <si>
    <t>2004</t>
  </si>
  <si>
    <t>General de Ejecito y ministro de las Fuerzas Amadas Revolucionaria Raúl Castro Ruz</t>
  </si>
  <si>
    <t>Comandante de la Revolución Guillermo García Frías</t>
  </si>
  <si>
    <t>2005</t>
  </si>
  <si>
    <t>Dra Rosa Elena Simeón Negrín</t>
  </si>
  <si>
    <t>Dra Ángela T. Leyva Sánchez</t>
  </si>
  <si>
    <t>2006</t>
  </si>
  <si>
    <t>Lic. Alfredo Nieto Dopico</t>
  </si>
  <si>
    <t>2007</t>
  </si>
  <si>
    <t>Dra. María Elena Ibarra Martín</t>
  </si>
  <si>
    <t>2008</t>
  </si>
  <si>
    <t>Comandante Julio Camacho Aguilera</t>
  </si>
  <si>
    <t>2010</t>
  </si>
  <si>
    <t>Gladys Rubio Pérez</t>
  </si>
  <si>
    <t>Guillermo García Montero</t>
  </si>
  <si>
    <t>Juana Herminia Serrano Méndez</t>
  </si>
  <si>
    <t>2014</t>
  </si>
  <si>
    <t>GB MSc Armando Choy Rodríguez, Presidente Grupo de Trabajo Estatal de la Bahía de La Habana, CITMA.</t>
  </si>
  <si>
    <t>Dra. Gisela Alonso Domínguez, Presidenta Agencia de Medio Ambiente, CITMA.</t>
  </si>
  <si>
    <t>DrC. Manuel Antonio Iturralde Vinent, Presidente Sociedad Cubana de Geología.</t>
  </si>
  <si>
    <t>Lic. Roger Eduardo Rivero Vega</t>
  </si>
  <si>
    <t>Comandante de la Revolución Ramiro Valdés Menéndez</t>
  </si>
  <si>
    <t xml:space="preserve">Dr Luis Joaquín Catasús Guerra, Investigador del Jardín Botánico “Cupaynicú” de la provincia Granma, CITMA. </t>
  </si>
  <si>
    <t>Dr. Eusebio Leal Spengler Historiador de la Ciudad, Oficina del Historiador de la Habana</t>
  </si>
  <si>
    <t>Dr. C. Gilberto Silva Taboada, Citma</t>
  </si>
  <si>
    <t>Ivis María María Villasuso Socarrás</t>
  </si>
  <si>
    <t>MSc. Ernesto Palacio Verdecia</t>
  </si>
  <si>
    <t xml:space="preserve">Dr. C Carlos Alberto Sierra </t>
  </si>
  <si>
    <t>Premio Nacional de Medio Ambiente de la República de Cuba a entidades</t>
  </si>
  <si>
    <t>Grupo Empresarial Frutícola de la Empresa Industrial de Cítricos Contramaestre, Santiago de Cuba</t>
  </si>
  <si>
    <t>Instituto Superior Pedagógico "José Martí", Camagüey</t>
  </si>
  <si>
    <t>Unidad Básica de  Producción Cooperativa "Maniabo" , Las Tunas</t>
  </si>
  <si>
    <t>Centro Ecológico de Procesamiento de Residuos Urbanos (CEPRU), Guantánamo</t>
  </si>
  <si>
    <t>Centro de Investigaciones de Ecosistemas Costeros, Ciego de Ávila</t>
  </si>
  <si>
    <t xml:space="preserve">ACINOX Las Tunas. </t>
  </si>
  <si>
    <t xml:space="preserve">Refugio de Fauna Río Máximo, Camagüey. </t>
  </si>
  <si>
    <t>Comunidad “Marcial Jiménez”, Campechuela, Granma</t>
  </si>
  <si>
    <t>Empresa de Transporte de la Construcción (TRAYCO), Pinar del Río</t>
  </si>
  <si>
    <t>Parque Nacional “Alejandro de Humboldt”, Guantánamo</t>
  </si>
  <si>
    <t>Grupo de Ecología de Aves, Facultad de Biología, Universidad de la Habana, Ciudad de la Habana</t>
  </si>
  <si>
    <t>2009</t>
  </si>
  <si>
    <r>
      <rPr>
        <sz val="9"/>
        <rFont val="Arial"/>
        <family val="2"/>
      </rPr>
      <t xml:space="preserve">Taller de Extracción de Petróleo Varadero (EPEP-Centro), </t>
    </r>
    <r>
      <rPr>
        <sz val="9"/>
        <color indexed="8"/>
        <rFont val="Arial"/>
        <family val="2"/>
      </rPr>
      <t xml:space="preserve">Matanzas. </t>
    </r>
  </si>
  <si>
    <t xml:space="preserve">Grupo de Trabajo Estatal Bahía de La Habana, Ciudad Habana. </t>
  </si>
  <si>
    <t xml:space="preserve">Área Marina Protegida Refugio de Fauna “Las Picúas-Cayo Cristo”,V.Clara.    </t>
  </si>
  <si>
    <t xml:space="preserve">Estudios Mundo Latino, Ciudad Habana. </t>
  </si>
  <si>
    <t>Refugio de Fauna “Delta del Cauto”, Granma</t>
  </si>
  <si>
    <t>Estación Experimental de Pastos y Forrajes, Las Tunas</t>
  </si>
  <si>
    <t>Cuerpo de Guardabosques de la República de Cuba</t>
  </si>
  <si>
    <t xml:space="preserve">2014 </t>
  </si>
  <si>
    <t>Empresa de Proyectos de Arquitectura e Ingeniería, MICONS, Matanzas.</t>
  </si>
  <si>
    <t xml:space="preserve">Centro Cultural de Educación Ambiental Comunitario de Cubaníquel (Programa ECOARTE), MINEM, Holguín. </t>
  </si>
  <si>
    <t>UEB Depósito Gas Licuado Camagüey, Empresa Comercializadora de Combustible Camagüey, CUPET, MINEM.</t>
  </si>
  <si>
    <t>Hotel Brisas Guardalavaca</t>
  </si>
  <si>
    <t>Centro de Estudios de Educación Ambiental (CEEA-GEA), Universidad de Ciencias Pedagógicas “Enrique José Varona”</t>
  </si>
  <si>
    <t>Centro de Estudios de Química Aplicada (CEQA), Facultad de Química-Farmacia de la Universidad Central de Las Villas “Marta Abreu”</t>
  </si>
  <si>
    <t xml:space="preserve">2017 </t>
  </si>
  <si>
    <t>Empresa de Diseño e Ingeniería “Dimarq” (Ciego de Avila)</t>
  </si>
  <si>
    <t>Empresa de proyectos y Arquitectura e Ingeniería (Villa Clara)</t>
  </si>
  <si>
    <t>Estado Mayor Nacional de la Defensa Civil,L a Habana</t>
  </si>
  <si>
    <t>Hotel Iberostar "Parque Central", La Habana</t>
  </si>
  <si>
    <t>Fábrica de Refrescos y Embotelladora de Aguas Natural y Gaseada" Los Portales "S.A, Pinar del Río</t>
  </si>
  <si>
    <t xml:space="preserve">Hotel Iberostar Varadero </t>
  </si>
  <si>
    <t xml:space="preserve">Royalton Hicacos </t>
  </si>
  <si>
    <t>Hotel Meliá las Américas</t>
  </si>
  <si>
    <t xml:space="preserve">CONVENIOS </t>
  </si>
  <si>
    <t>Fecha de adopción</t>
  </si>
  <si>
    <t>Fecha entrada en vigor</t>
  </si>
  <si>
    <t>Fecha desde la que Cuba es parte</t>
  </si>
  <si>
    <t>Globales</t>
  </si>
  <si>
    <t xml:space="preserve">Convenio sobre la Diversidad Biológica (CDB) </t>
  </si>
  <si>
    <t>08/03/1994 por ratificación, entró en vigor el 06/06/1994</t>
  </si>
  <si>
    <t>Protocolo de Cartagena sobre Seguridad de la Biotecnología  del CDB</t>
  </si>
  <si>
    <t>17/09/2002 por ratificación, entró en vigor el 11/09/2003.</t>
  </si>
  <si>
    <t xml:space="preserve">12/014/2001 por accesión, entró en vigor el 12/08/2001 </t>
  </si>
  <si>
    <t>Protocolo de enmienda de la Convención sobre las Humedales de Importancia Internacional, especialmente como Hábitat de Aves Acuáticas</t>
  </si>
  <si>
    <t>12/04/2001 por accesión, entró en vigor el 12/08/2001</t>
  </si>
  <si>
    <t>Convenio sobre el Comercio Internacional de Especies Amenazadas de Flora y Fauna Silvestres</t>
  </si>
  <si>
    <t>20/04/1990 por adhesión, entró en vigor el 19/07/1990</t>
  </si>
  <si>
    <t>Convención sobre la Conservación de Especies Migratorias de Animales Silvestres</t>
  </si>
  <si>
    <t>06/11/2007 , entró en vigor 06/02/2008</t>
  </si>
  <si>
    <t xml:space="preserve">Convención para la Protección del Patrimonio Mundial, Cultural y Natural </t>
  </si>
  <si>
    <t>24/03/1981 por ratificación, entró en vigor el 24/06/1981</t>
  </si>
  <si>
    <t>Convención sobre la Protección del Patrimonio Cultural Subacuático</t>
  </si>
  <si>
    <t>26/05/2008 por ratificación, entró en vigor el 26/08/2008</t>
  </si>
  <si>
    <t>Convención de las Naciones Unidas de Lucha Contra la Desertificación en los Países afectados por la Sequía Grave o la Desertificación, en particular en África</t>
  </si>
  <si>
    <t>13/03/1997 por ratificación, entró en vigor el 13/06/1997</t>
  </si>
  <si>
    <t>Convenio Marco de las Naciones Unidas sobre el Cambio Climático</t>
  </si>
  <si>
    <t>05/01/1994 por ratificación, entró en vigor el 05/04/1994.</t>
  </si>
  <si>
    <t>Protocolo de Kioto del Convenio Marco de las Naciones Unidas sobre el Cambio Climático</t>
  </si>
  <si>
    <t>30/04/2002 por ratificación, entró en vigor el 16/02/2005.</t>
  </si>
  <si>
    <t xml:space="preserve">Convenio de Viena para la Protección de la Capa de Ozono </t>
  </si>
  <si>
    <t>14/07/1992 por accesión, entró en vigor el 07/10/1992</t>
  </si>
  <si>
    <t>Protocolo de Montreal relativo a las sustancias que Agotan la Capa de Ozono</t>
  </si>
  <si>
    <t>14/07/1992 por accesión, entró en vigor el 12/10/1992</t>
  </si>
  <si>
    <t>Convenio de Basilea sobre el control de los Movimientos Transfronterizos  y su Eliminación</t>
  </si>
  <si>
    <t>03/10/1994 por accesión, entró en vigor el 01/01/1995</t>
  </si>
  <si>
    <t>Convenio de Rotterdam sobre el procedimiento de Consentimiento Fundamentado Previo aplicable a ciertos Plaguicidas y productos químicos peligrosos objeto de comercio internacional (CFP).</t>
  </si>
  <si>
    <t>22/02/2008 por ratificación, entró en vigor el 22/05/2008</t>
  </si>
  <si>
    <t>n</t>
  </si>
  <si>
    <t xml:space="preserve">60 - Convenios y compromisos internacionales de los que Cuba es parte en el ámbito ambiental </t>
  </si>
  <si>
    <t>(Continuación)</t>
  </si>
  <si>
    <t>Convenio Internacional sobre Cooperación, Preparación y Lucha contra la Contaminación por hidrocarburos.</t>
  </si>
  <si>
    <t>10/04/2008 por accesión, entró en vigor el 10/07/2008</t>
  </si>
  <si>
    <t>Convenio de Estocolmo sobre Contaminantes Orgánicos Persistentes.</t>
  </si>
  <si>
    <t>21/12/2007 por ratificación, entró en vigor el 20/03/2008</t>
  </si>
  <si>
    <t>Estatuto Constitutivo de la Agencia Internacional de Energías Renovables</t>
  </si>
  <si>
    <t>30/03/2012 por ratificación</t>
  </si>
  <si>
    <t>Convención sobre la Conservación y Gestión de los Recursos Pesqueros de Alta Mar en el Océano Pacífico Sur.</t>
  </si>
  <si>
    <t>09/03/2011 por ratificación, entró en vigor el 24/08/2012</t>
  </si>
  <si>
    <t>Convención Internacional para la Prevención de la Contaminación de Embarcaciones (MARPOL) modificada según el Protocolo de 1978</t>
  </si>
  <si>
    <t>21/12/1992 por accesión, entró en vigor el21/03/1993</t>
  </si>
  <si>
    <t>Convenio sobre la prevención de la contaminación del mar por vertimiento de desechos y otras materias.</t>
  </si>
  <si>
    <t>01/12/1975 por ratificación, entró en vigor el 31/12/1975</t>
  </si>
  <si>
    <t xml:space="preserve">Convención Internacional para Contenedores Seguros </t>
  </si>
  <si>
    <t>11/11/1983 por accesión, entró en vigor el 11/11/1984</t>
  </si>
  <si>
    <t>Convención internacional relativa la intervención en alta mar en casos de accidentes  que causen una contaminación por hidrocarburos</t>
  </si>
  <si>
    <t>05/05/1976 por accesión, entró en vigor el 03/08/1976</t>
  </si>
  <si>
    <t>Convenio sobre la Conservación de los Recursos Vivos del Atlántico Sudoriental</t>
  </si>
  <si>
    <t>15/01/1975 por ratificación, entró en vigor el 14/02/1975</t>
  </si>
  <si>
    <t>Convención Internacional de Protección Fitosanitaria</t>
  </si>
  <si>
    <t>14/04/1976 por ratificación, entró en vigor el mismo día</t>
  </si>
  <si>
    <t>Estatuto del Centro Internacional de Ingeniería Genética y Biotecnología</t>
  </si>
  <si>
    <t>30/06/1986 por ratificación con reserva, entró en vigor el 03/02/1994</t>
  </si>
  <si>
    <t>Tratado Internacional sobre los Recursos Fitogenéticos para la Alimentación y la Agricultura</t>
  </si>
  <si>
    <t>16/09/2004 por ratificación, entró en vigor el 15/12/2006</t>
  </si>
  <si>
    <t>Protocolo para enmendar el Convenio Internacional para la Conservación del Atún del Atlántico</t>
  </si>
  <si>
    <t>11/01/1989 por aceptación</t>
  </si>
  <si>
    <t>Regionales</t>
  </si>
  <si>
    <t>Convenio para la Protección y el Desarrollo del Medio Marino de la Región del Gran Caribe</t>
  </si>
  <si>
    <t>15/09/1988 por adhesión, entró en vigor el 15/10/1988</t>
  </si>
  <si>
    <t>Protocolo Relativo a la Cooperación para Combatir los Derrames de Hidrocarburos en la Región del Gran Caribe</t>
  </si>
  <si>
    <t>11//10/1986</t>
  </si>
  <si>
    <t>15/09/1988 por accesión, entró en vigor el 15/10/1988</t>
  </si>
  <si>
    <t>(Conclusión)</t>
  </si>
  <si>
    <t>Protocolo Relativo a las Áreas y a la Flora y la Fauna Silvestres Especialmente Protegidas del Convenio para la Protección y el Desarrollo del Medio Marino en la Región del Gran Caribe</t>
  </si>
  <si>
    <t>04/08/1998  por ratificación, entró en vigor el 18/06/2000</t>
  </si>
  <si>
    <t>Acuerdo de París sobre Cambio Climático adoptado bajo la Convención Marco de las Naciones Unidas sobre Cambio Climático.</t>
  </si>
  <si>
    <t>22/04/2016 firma; 28/12/2016 ratificación; entró en vigor el 27/01/2017</t>
  </si>
  <si>
    <t>Enmienda de Doha al Protocolo de Kioto de la Convención Marco de las Naciones Unidas sobre Cambio Climático</t>
  </si>
  <si>
    <t>No ha entrado en vigor</t>
  </si>
  <si>
    <t>28/12/2016 por aceptación</t>
  </si>
  <si>
    <t>Convención sobre la Protección Física de los Materiales Nucleares</t>
  </si>
  <si>
    <t>Adhesión (26/9/1997)</t>
  </si>
  <si>
    <t>Enmienda a la Convención sobre la Protección Física de los Materiales Nucleares</t>
  </si>
  <si>
    <t>Ratificación (16/9/2013)</t>
  </si>
  <si>
    <t>Convención sobre pronta notificación de accidente nuclear</t>
  </si>
  <si>
    <t>Firma (26/9/1986) Ratificación (8/1/1991)</t>
  </si>
  <si>
    <t>Convención sobre asistencia en caso de accidente nuclear o emergencia radiológica</t>
  </si>
  <si>
    <t>Convención sobre Seguridad Nuclear</t>
  </si>
  <si>
    <t>Firma (20/9/1994 Ratificación (3/7/2017)</t>
  </si>
  <si>
    <t xml:space="preserve">Convención conjunta sobre seguridad en la gestión del combustible gastado y sobre la seguridad de la gestión de desechos radiactivos. </t>
  </si>
  <si>
    <t>Adhesión (3/7/2017)</t>
  </si>
  <si>
    <t>Convenio de Viena sobre Responsabilidad Civil por Daños Nucleares</t>
  </si>
  <si>
    <t>Firma (10/12/1964) Ratificación (25/10/1965)</t>
  </si>
  <si>
    <t>Convención de Armas Químicas</t>
  </si>
  <si>
    <t>Firma (13/1/1993) Ratificación (27/4/1997)</t>
  </si>
  <si>
    <t>Convención de Armas Biológicas</t>
  </si>
  <si>
    <t>Firma (10/4/1972) Ratificación (21/4/1976)</t>
  </si>
  <si>
    <t>Fuente: Ministerio de Relaciones Exteriores.</t>
  </si>
  <si>
    <t>X.7 - Principales medidas ejecutadas para detener y contrarrestar los procesos degradativos del suelo.</t>
  </si>
  <si>
    <t xml:space="preserve">Periodo </t>
  </si>
  <si>
    <t xml:space="preserve">Magnitud </t>
  </si>
  <si>
    <t>Factor limitante</t>
  </si>
  <si>
    <t>Medidas</t>
  </si>
  <si>
    <t>de</t>
  </si>
  <si>
    <t>de la</t>
  </si>
  <si>
    <t>ejecución</t>
  </si>
  <si>
    <t xml:space="preserve">  Erosión</t>
  </si>
  <si>
    <t>Ejecución de medidas sencillas antierosivas</t>
  </si>
  <si>
    <t>86-99</t>
  </si>
  <si>
    <t>839.60 Mha</t>
  </si>
  <si>
    <t xml:space="preserve">  Salinidad</t>
  </si>
  <si>
    <t>Control de la calidad del agua de riego</t>
  </si>
  <si>
    <t>23396 fuentes</t>
  </si>
  <si>
    <t>Aplicación de yeso.</t>
  </si>
  <si>
    <t>87-89</t>
  </si>
  <si>
    <t>1.68 Mt</t>
  </si>
  <si>
    <t xml:space="preserve">  Compactación</t>
  </si>
  <si>
    <t xml:space="preserve">  Acidez</t>
  </si>
  <si>
    <t>X.8 - Clasificación genética de los suelos de Cuba.</t>
  </si>
  <si>
    <t>Tipo de suelo</t>
  </si>
  <si>
    <t>Extención</t>
  </si>
  <si>
    <t>Ubicación aproximada</t>
  </si>
  <si>
    <t>Ferrítico y ferralítico</t>
  </si>
  <si>
    <t>Pinar del Rio, La Habana, Matanzas, Ciego de Avila, Camagüey, Holguín,.</t>
  </si>
  <si>
    <t>Todo el  territorio.</t>
  </si>
  <si>
    <t>Fersialítico y pardo (sialítico)</t>
  </si>
  <si>
    <t>Húmico calcimórfico</t>
  </si>
  <si>
    <t>La Habana, Villa Clara, Camagüey, Holguín, Santiago de Cuba, Guantánamo.</t>
  </si>
  <si>
    <t>Vertisuelo</t>
  </si>
  <si>
    <t>Villa Clara, Camagüey, Holguín, Las Tunas, Santiago de Cuba, Guantánamo.</t>
  </si>
  <si>
    <t>Hidromórfico</t>
  </si>
  <si>
    <t>Halomórfico</t>
  </si>
  <si>
    <t>Pinar del Rio, Holguín, Granme,Guantánamo.</t>
  </si>
  <si>
    <t>Poco desarrollados</t>
  </si>
  <si>
    <t>/FRCONSTINV~</t>
  </si>
  <si>
    <t>/PPRA3..K93~AGPQ~</t>
  </si>
  <si>
    <t>nacional y bahías seleccionadas</t>
  </si>
  <si>
    <t xml:space="preserve">53 - Gastos de inversión para la protección del medio ambiente en cuencas hidrográficas de interés </t>
  </si>
  <si>
    <t>PERÍODOS e INTENSIDADES</t>
  </si>
  <si>
    <r>
      <t xml:space="preserve">Magnitud </t>
    </r>
    <r>
      <rPr>
        <b/>
        <vertAlign val="superscript"/>
        <sz val="9"/>
        <color theme="0"/>
        <rFont val="Arial"/>
        <family val="2"/>
      </rPr>
      <t>(a)</t>
    </r>
  </si>
  <si>
    <r>
      <t xml:space="preserve">Intensidad </t>
    </r>
    <r>
      <rPr>
        <b/>
        <vertAlign val="superscript"/>
        <sz val="9"/>
        <color theme="0"/>
        <rFont val="Arial"/>
        <family val="2"/>
      </rPr>
      <t>(b)</t>
    </r>
  </si>
  <si>
    <r>
      <rPr>
        <vertAlign val="superscript"/>
        <sz val="9"/>
        <rFont val="Arial"/>
        <family val="2"/>
      </rPr>
      <t>(a)</t>
    </r>
    <r>
      <rPr>
        <sz val="9"/>
        <rFont val="Arial"/>
        <family val="2"/>
      </rPr>
      <t xml:space="preserve"> Se integró la inspeccion en materia de seguridad biológica y quimica  con la ambiental</t>
    </r>
  </si>
  <si>
    <r>
      <t xml:space="preserve">2012 </t>
    </r>
    <r>
      <rPr>
        <b/>
        <vertAlign val="superscript"/>
        <sz val="9"/>
        <color theme="0"/>
        <rFont val="Arial"/>
        <family val="2"/>
      </rPr>
      <t>(a)</t>
    </r>
  </si>
  <si>
    <r>
      <t xml:space="preserve">2014 </t>
    </r>
    <r>
      <rPr>
        <b/>
        <vertAlign val="superscript"/>
        <sz val="9"/>
        <color theme="0"/>
        <rFont val="Arial"/>
        <family val="2"/>
      </rPr>
      <t>(a)</t>
    </r>
  </si>
  <si>
    <r>
      <t xml:space="preserve">2016 </t>
    </r>
    <r>
      <rPr>
        <b/>
        <vertAlign val="superscript"/>
        <sz val="9"/>
        <color theme="0"/>
        <rFont val="Arial"/>
        <family val="2"/>
      </rPr>
      <t>(a)</t>
    </r>
  </si>
  <si>
    <r>
      <t xml:space="preserve">2017 </t>
    </r>
    <r>
      <rPr>
        <b/>
        <vertAlign val="superscript"/>
        <sz val="9"/>
        <color theme="0"/>
        <rFont val="Arial"/>
        <family val="2"/>
      </rPr>
      <t>(a)</t>
    </r>
  </si>
  <si>
    <t xml:space="preserve">    Medidas Temporales</t>
  </si>
  <si>
    <r>
      <t>1.</t>
    </r>
    <r>
      <rPr>
        <sz val="7"/>
        <color theme="0"/>
        <rFont val="Times New Roman"/>
        <family val="1"/>
      </rPr>
      <t xml:space="preserve">    </t>
    </r>
    <r>
      <rPr>
        <sz val="11"/>
        <color theme="0"/>
        <rFont val="Tahoma"/>
        <family val="2"/>
      </rPr>
      <t>Tierras Arables y Cultivos Permanentes.</t>
    </r>
  </si>
  <si>
    <r>
      <t>2.</t>
    </r>
    <r>
      <rPr>
        <sz val="7"/>
        <color theme="0"/>
        <rFont val="Times New Roman"/>
        <family val="1"/>
      </rPr>
      <t xml:space="preserve">    </t>
    </r>
    <r>
      <rPr>
        <sz val="11"/>
        <color theme="0"/>
        <rFont val="Tahoma"/>
        <family val="2"/>
      </rPr>
      <t>Tierras Arables o de Labranza.</t>
    </r>
  </si>
  <si>
    <r>
      <t>3.</t>
    </r>
    <r>
      <rPr>
        <sz val="7"/>
        <color theme="0"/>
        <rFont val="Times New Roman"/>
        <family val="1"/>
      </rPr>
      <t xml:space="preserve">    </t>
    </r>
    <r>
      <rPr>
        <sz val="11"/>
        <color theme="0"/>
        <rFont val="Tahoma"/>
        <family val="2"/>
      </rPr>
      <t>Tierras destinadas a cultivos permanentes.</t>
    </r>
  </si>
  <si>
    <r>
      <t>4.</t>
    </r>
    <r>
      <rPr>
        <sz val="7"/>
        <color theme="0"/>
        <rFont val="Times New Roman"/>
        <family val="1"/>
      </rPr>
      <t xml:space="preserve">    </t>
    </r>
    <r>
      <rPr>
        <sz val="11"/>
        <color theme="0"/>
        <rFont val="Tahoma"/>
        <family val="2"/>
      </rPr>
      <t>Praderas y Pastos Permanentes.</t>
    </r>
  </si>
  <si>
    <r>
      <t>5.</t>
    </r>
    <r>
      <rPr>
        <sz val="7"/>
        <color theme="0"/>
        <rFont val="Times New Roman"/>
        <family val="1"/>
      </rPr>
      <t xml:space="preserve">    </t>
    </r>
    <r>
      <rPr>
        <sz val="11"/>
        <color theme="0"/>
        <rFont val="Tahoma"/>
        <family val="2"/>
      </rPr>
      <t>Terrenos Forestales y Montes Abiertos.</t>
    </r>
  </si>
  <si>
    <r>
      <t>6.</t>
    </r>
    <r>
      <rPr>
        <sz val="7"/>
        <color theme="0"/>
        <rFont val="Times New Roman"/>
        <family val="1"/>
      </rPr>
      <t xml:space="preserve">    </t>
    </r>
    <r>
      <rPr>
        <sz val="11"/>
        <color theme="0"/>
        <rFont val="Tahoma"/>
        <family val="2"/>
      </rPr>
      <t>Tierras no Arables ni bajo Cultivos Permanentes.</t>
    </r>
  </si>
  <si>
    <r>
      <t>(e)</t>
    </r>
    <r>
      <rPr>
        <sz val="9"/>
        <rFont val="Myriad Pro"/>
        <family val="2"/>
      </rPr>
      <t xml:space="preserve"> </t>
    </r>
    <r>
      <rPr>
        <sz val="9"/>
        <rFont val="Arial"/>
        <family val="2"/>
      </rPr>
      <t>Incluye cáscara de coco y otros desechos agrícolas</t>
    </r>
  </si>
  <si>
    <r>
      <rPr>
        <i/>
        <sz val="9"/>
        <rFont val="Arial"/>
        <family val="2"/>
      </rPr>
      <t>de la cual</t>
    </r>
    <r>
      <rPr>
        <sz val="9"/>
        <rFont val="Arial"/>
        <family val="2"/>
      </rPr>
      <t xml:space="preserve">
Irrigation in agriculture</t>
    </r>
  </si>
  <si>
    <r>
      <rPr>
        <i/>
        <sz val="9"/>
        <rFont val="Arial"/>
        <family val="2"/>
      </rPr>
      <t>de la cual</t>
    </r>
    <r>
      <rPr>
        <sz val="9"/>
        <rFont val="Arial"/>
        <family val="2"/>
      </rPr>
      <t xml:space="preserve"> Riego en agricultura</t>
    </r>
  </si>
  <si>
    <r>
      <rPr>
        <i/>
        <sz val="9"/>
        <rFont val="Arial"/>
        <family val="2"/>
      </rPr>
      <t xml:space="preserve">de la cual </t>
    </r>
    <r>
      <rPr>
        <sz val="9"/>
        <rFont val="Arial"/>
        <family val="2"/>
      </rPr>
      <t>Industria de la energía eléctrica (CIIU 351)</t>
    </r>
  </si>
  <si>
    <t xml:space="preserve">Total de agua dulce disponible para utilización </t>
  </si>
  <si>
    <t xml:space="preserve">Utilización de agua dulce total </t>
  </si>
  <si>
    <t>Extracción de agua dulce</t>
  </si>
  <si>
    <r>
      <t xml:space="preserve">1998 </t>
    </r>
    <r>
      <rPr>
        <b/>
        <vertAlign val="superscript"/>
        <sz val="9"/>
        <color theme="0"/>
        <rFont val="Arial"/>
        <family val="2"/>
      </rPr>
      <t>(a)</t>
    </r>
  </si>
  <si>
    <r>
      <t xml:space="preserve">2000 </t>
    </r>
    <r>
      <rPr>
        <b/>
        <vertAlign val="superscript"/>
        <sz val="9"/>
        <color theme="0"/>
        <rFont val="Arial"/>
        <family val="2"/>
      </rPr>
      <t>(a)</t>
    </r>
  </si>
  <si>
    <r>
      <t xml:space="preserve">2002 </t>
    </r>
    <r>
      <rPr>
        <b/>
        <vertAlign val="superscript"/>
        <sz val="9"/>
        <color theme="0"/>
        <rFont val="Arial"/>
        <family val="2"/>
      </rPr>
      <t>(a)</t>
    </r>
  </si>
  <si>
    <r>
      <t xml:space="preserve">2006 </t>
    </r>
    <r>
      <rPr>
        <b/>
        <vertAlign val="superscript"/>
        <sz val="9"/>
        <color theme="0"/>
        <rFont val="Arial"/>
        <family val="2"/>
      </rPr>
      <t>(a)</t>
    </r>
  </si>
  <si>
    <t xml:space="preserve">      Cambio de uso de la tierra y silvicultura</t>
  </si>
  <si>
    <t xml:space="preserve">     Cambio de uso de la tierra y silvicultura</t>
  </si>
  <si>
    <t>PANORAMA AMBIENTAL. CUBA 2021</t>
  </si>
  <si>
    <t>3 - Principales indicadores del clima, año 2021</t>
  </si>
  <si>
    <t>3 - Principales indicadores del clima, año 2021 (Conclusión)</t>
  </si>
  <si>
    <t>2020/2021</t>
  </si>
  <si>
    <t>período 1975/1976 a  2020/2021</t>
  </si>
  <si>
    <t>2021</t>
  </si>
  <si>
    <t>23 - Diversidad de la biota cubana, año 2021</t>
  </si>
  <si>
    <t>23 - Diversidad de la biota cubana, año 2021 (Conclusión)</t>
  </si>
  <si>
    <t>24 - Diversidad y endemismo de la biota terrestre cubana, año 2021</t>
  </si>
  <si>
    <t>25 - Endemismo vegetal por distritos fitogeográficos seleccionados, año 2021</t>
  </si>
  <si>
    <r>
      <t xml:space="preserve">26 -Táxones de la flora cubana evaluados según las categorías de UICN </t>
    </r>
    <r>
      <rPr>
        <b/>
        <vertAlign val="superscript"/>
        <sz val="10"/>
        <rFont val="Arial"/>
        <family val="2"/>
      </rPr>
      <t>(a)</t>
    </r>
    <r>
      <rPr>
        <b/>
        <sz val="10"/>
        <rFont val="Arial"/>
        <family val="2"/>
      </rPr>
      <t>, año 2021</t>
    </r>
  </si>
  <si>
    <t>27 -Táxones de la fauna cubana evaluados según las categorías de la UICN, año 2021</t>
  </si>
  <si>
    <r>
      <t>Proporción de la superficie cubierta por áreas protegidas terrestres, año 2021</t>
    </r>
    <r>
      <rPr>
        <b/>
        <vertAlign val="superscript"/>
        <sz val="10"/>
        <rFont val="Arial"/>
        <family val="2"/>
      </rPr>
      <t>(a)</t>
    </r>
  </si>
  <si>
    <t>29 - Áreas protegidas con reconocimiento internacional, año 2021</t>
  </si>
  <si>
    <t>39 - Incendios forestales por causas, año 2021</t>
  </si>
  <si>
    <t>Tasa de superficie boscosa afectada por incendios forestales, año 2021</t>
  </si>
  <si>
    <t>41 - Incendios forestales  en Cuencas Hidrográficas de Interés Nacional, año 2021</t>
  </si>
  <si>
    <t>44 - Terremotos perceptibles, año 2021</t>
  </si>
  <si>
    <t xml:space="preserve">Variación interanual 2021/2020de la producción de materias primas recicladas </t>
  </si>
  <si>
    <t>Acceso a espacios verdes públicos, año 2021</t>
  </si>
  <si>
    <t xml:space="preserve"> Ejecución de las inversiones de medio ambiente por territorios, año 2021</t>
  </si>
  <si>
    <t>seleccionadas,  año 2021</t>
  </si>
  <si>
    <t xml:space="preserve"> y bahías seleccionadas, año 2021</t>
  </si>
  <si>
    <t xml:space="preserve">  PANORAMA AMBIENTAL. CUBA 2021</t>
  </si>
  <si>
    <t>1791-2021</t>
  </si>
  <si>
    <t>2 - Extensión superficial, población y densidad, año 2021</t>
  </si>
  <si>
    <t>1916/17 a 2020/2021</t>
  </si>
  <si>
    <t>Disponibilidad de agua por habitantes, año 2021</t>
  </si>
  <si>
    <t>80°55'</t>
  </si>
  <si>
    <t>77°40'</t>
  </si>
  <si>
    <t>74°08'</t>
  </si>
  <si>
    <t>84°57'</t>
  </si>
  <si>
    <t>81°09'</t>
  </si>
  <si>
    <t>82°58'</t>
  </si>
  <si>
    <t>82°54'</t>
  </si>
  <si>
    <t>82°33'</t>
  </si>
  <si>
    <t>83°11'</t>
  </si>
  <si>
    <t>23°16'</t>
  </si>
  <si>
    <t>19°49'</t>
  </si>
  <si>
    <t>20°13'</t>
  </si>
  <si>
    <t>21°52'</t>
  </si>
  <si>
    <t>23°11'</t>
  </si>
  <si>
    <t>21°57'</t>
  </si>
  <si>
    <t>21°26'</t>
  </si>
  <si>
    <t>21°34'</t>
  </si>
  <si>
    <t>21°38'</t>
  </si>
  <si>
    <t>ND</t>
  </si>
  <si>
    <t>91,3</t>
  </si>
  <si>
    <t>7,6</t>
  </si>
  <si>
    <t xml:space="preserve"> -</t>
  </si>
  <si>
    <t xml:space="preserve">                                  -</t>
  </si>
  <si>
    <t>13a</t>
  </si>
  <si>
    <t>61, 567 266.03</t>
  </si>
  <si>
    <r>
      <t xml:space="preserve">1 349 </t>
    </r>
    <r>
      <rPr>
        <vertAlign val="superscript"/>
        <sz val="9"/>
        <rFont val="Myriad Web"/>
      </rPr>
      <t>(a)</t>
    </r>
  </si>
  <si>
    <t xml:space="preserve">Distribución según intensidades de los huracanes  que han azotado a Cuba  por regiones, </t>
  </si>
  <si>
    <r>
      <rPr>
        <b/>
        <sz val="10"/>
        <rFont val="Arial"/>
        <family val="2"/>
      </rPr>
      <t>período</t>
    </r>
    <r>
      <rPr>
        <b/>
        <sz val="10"/>
        <color rgb="FF000099"/>
        <rFont val="Arial"/>
        <family val="2"/>
      </rPr>
      <t xml:space="preserve"> </t>
    </r>
    <r>
      <rPr>
        <b/>
        <sz val="10"/>
        <rFont val="Arial"/>
        <family val="2"/>
      </rPr>
      <t>1791-2021</t>
    </r>
  </si>
  <si>
    <r>
      <t>2018</t>
    </r>
    <r>
      <rPr>
        <b/>
        <vertAlign val="superscript"/>
        <sz val="9"/>
        <color theme="0"/>
        <rFont val="Arial"/>
        <family val="2"/>
      </rPr>
      <t xml:space="preserve"> (a)</t>
    </r>
  </si>
  <si>
    <t>,</t>
  </si>
  <si>
    <t>ELSA (julio)</t>
  </si>
  <si>
    <t>IDA (agosto)</t>
  </si>
  <si>
    <t>3.9</t>
  </si>
  <si>
    <t>III</t>
  </si>
  <si>
    <t>3.4</t>
  </si>
  <si>
    <t>10.8</t>
  </si>
  <si>
    <t>VI</t>
  </si>
  <si>
    <t>3.8</t>
  </si>
  <si>
    <t>1.5</t>
  </si>
  <si>
    <t>5.1</t>
  </si>
  <si>
    <t>3.6</t>
  </si>
  <si>
    <t>9.0</t>
  </si>
  <si>
    <t>10.0</t>
  </si>
  <si>
    <t>4.1</t>
  </si>
  <si>
    <t>16.3</t>
  </si>
  <si>
    <t>2.5</t>
  </si>
  <si>
    <t>7.3</t>
  </si>
  <si>
    <t>V</t>
  </si>
  <si>
    <t>5.2</t>
  </si>
  <si>
    <t>4.2</t>
  </si>
  <si>
    <t>6.0</t>
  </si>
  <si>
    <t>4.4</t>
  </si>
  <si>
    <t>3.3</t>
  </si>
  <si>
    <t>Imías, Caimanera, San Antonio del Sur, Niceto Pérez y la ciudad de Guantánamo</t>
  </si>
  <si>
    <t>Guamá, Tercer Frente, Santiago de Cuba</t>
  </si>
  <si>
    <t>Venezuela, Gaspar  y  Majagua,  Ciego de Ávila,  Florida</t>
  </si>
  <si>
    <t>Región occidental</t>
  </si>
  <si>
    <t>Guantánamo, Caimanera, Santiago de Cuba, Songo La Maya</t>
  </si>
  <si>
    <t>Guamá, Bartolomé Masó, Santiago de Cuba</t>
  </si>
  <si>
    <t>Palma, Guamá, El Cobre, Santiago de Cuba</t>
  </si>
  <si>
    <t>Cobertura de Agua</t>
  </si>
  <si>
    <t>Cobertura de Saneamiento</t>
  </si>
  <si>
    <t xml:space="preserve">Fuente: Oficina Nacional de Estadística e Información, a partir de la información del Instituto Nacional de Recursos </t>
  </si>
  <si>
    <t>Hidráulicos</t>
  </si>
  <si>
    <t>Cobertura de agua potable por provincias, año 2021</t>
  </si>
  <si>
    <r>
      <t xml:space="preserve"> Clasificación agroproductiva de los suelos de Cuba </t>
    </r>
    <r>
      <rPr>
        <b/>
        <vertAlign val="superscript"/>
        <sz val="10"/>
        <rFont val="Arial"/>
        <family val="2"/>
      </rPr>
      <t xml:space="preserve">(a)  </t>
    </r>
  </si>
  <si>
    <t xml:space="preserve"> 20:19:00</t>
  </si>
  <si>
    <t xml:space="preserve">  02:59:00</t>
  </si>
  <si>
    <t xml:space="preserve">  03:43:00</t>
  </si>
  <si>
    <t xml:space="preserve"> 11:00:00</t>
  </si>
  <si>
    <t xml:space="preserve">  01:57:00</t>
  </si>
  <si>
    <t xml:space="preserve">  15:09:00</t>
  </si>
  <si>
    <t xml:space="preserve">  09:33:00</t>
  </si>
  <si>
    <t xml:space="preserve"> 20:47:00</t>
  </si>
  <si>
    <t xml:space="preserve"> 20:29:00</t>
  </si>
  <si>
    <t xml:space="preserve">  08:49:00</t>
  </si>
  <si>
    <t xml:space="preserve">  10:40:00</t>
  </si>
  <si>
    <t xml:space="preserve">  12:08:00</t>
  </si>
  <si>
    <t xml:space="preserve">  13:05:00</t>
  </si>
  <si>
    <t xml:space="preserve"> 14:11:00</t>
  </si>
  <si>
    <t xml:space="preserve">  22:37:00</t>
  </si>
  <si>
    <t xml:space="preserve">  23:37:00</t>
  </si>
  <si>
    <t xml:space="preserve">  07:41:00</t>
  </si>
  <si>
    <t xml:space="preserve"> 07:41:00</t>
  </si>
  <si>
    <t xml:space="preserve"> 11:21:00</t>
  </si>
  <si>
    <t xml:space="preserve">  12:41:00</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</si>
</sst>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quot;* #,##0.00_-;\-&quot;$&quot;* #,##0.00_-;_-&quot;$&quot;* &quot;-&quot;??_-;_-@_-"/>
    <numFmt numFmtId="164" formatCode="#,##0\ &quot;€&quot;;[Red]\-#,##0\ &quot;€&quot;"/>
    <numFmt numFmtId="165" formatCode="_-* #,##0.00\ &quot;€&quot;_-;\-* #,##0.00\ &quot;€&quot;_-;_-* &quot;-&quot;??\ &quot;€&quot;_-;_-@_-"/>
    <numFmt numFmtId="166" formatCode="_-* #,##0.00\ _€_-;\-* #,##0.00\ _€_-;_-* &quot;-&quot;??\ _€_-;_-@_-"/>
    <numFmt numFmtId="167" formatCode="_(&quot;$&quot;* #,##0_);_(&quot;$&quot;* \(#,##0\);_(&quot;$&quot;* &quot;-&quot;_);_(@_)"/>
    <numFmt numFmtId="168" formatCode="_(&quot;$&quot;* #,##0.00_);_(&quot;$&quot;* \(#,##0.00\);_(&quot;$&quot;* &quot;-&quot;??_);_(@_)"/>
    <numFmt numFmtId="169" formatCode="_-* #,##0.00\ _P_t_s_-;\-* #,##0.00\ _P_t_s_-;_-* &quot;-&quot;??\ _P_t_s_-;_-@_-"/>
    <numFmt numFmtId="170" formatCode="0_)"/>
    <numFmt numFmtId="171" formatCode="[$-409]h:mm\ AM/PM;@"/>
    <numFmt numFmtId="172" formatCode="#,##0.0"/>
    <numFmt numFmtId="173" formatCode="General_)"/>
    <numFmt numFmtId="174" formatCode="_-* #,##0\ _P_t_s_-;\-* #,##0\ _P_t_s_-;_-* &quot;-&quot;\ _P_t_s_-;_-@_-"/>
    <numFmt numFmtId="175" formatCode="#\ ##0"/>
    <numFmt numFmtId="176" formatCode="0.0_)"/>
    <numFmt numFmtId="177" formatCode="#,##0.0;\ \-#,##0.0;\ \-"/>
    <numFmt numFmtId="178" formatCode="_-* #,##0.00\ _$_-;\-* #,##0.00\ _$_-;_-* \-??\ _$_-;_-@_-"/>
    <numFmt numFmtId="179" formatCode="_-* #,##0.00\ _$_-;\-* #,##0.00\ _$_-;_-* &quot;-&quot;??\ _$_-;_-@_-"/>
    <numFmt numFmtId="180" formatCode="#,##0.00000"/>
    <numFmt numFmtId="181" formatCode="#,##0.000"/>
    <numFmt numFmtId="182" formatCode="0.0"/>
    <numFmt numFmtId="183" formatCode="_-* #,##0.00\ _P_t_s_-;\-* #,##0.00\ _P_t_s_-;_-* \-??\ _P_t_s_-;_-@_-"/>
    <numFmt numFmtId="184" formatCode="###0;\-###0;\-"/>
    <numFmt numFmtId="185" formatCode="[$€-2]\ #,##0.00_);[Red]\([$€-2]\ #,##0.00\)"/>
    <numFmt numFmtId="186" formatCode="_(&quot;€&quot;* #,##0.00_);_(&quot;€&quot;* \(#,##0.00\);_(&quot;€&quot;* &quot;-&quot;??_);_(@_)"/>
    <numFmt numFmtId="187" formatCode="#\ ##0.0"/>
    <numFmt numFmtId="188" formatCode="#\ ###\ ###.0"/>
    <numFmt numFmtId="189" formatCode="_(&quot;€&quot;* #,##0.00_);_(&quot;€&quot;* \(#,##0.00\);_(&quot;€&quot;* \-??_);_(@_)"/>
    <numFmt numFmtId="190" formatCode="_-* #,##0\ &quot;Pts&quot;_-;\-* #,##0\ &quot;Pts&quot;_-;_-* &quot;-&quot;\ &quot;Pts&quot;_-;_-@_-"/>
    <numFmt numFmtId="191" formatCode="#,##0;\ \-#,##0;\ \-"/>
    <numFmt numFmtId="192" formatCode="dd/mm"/>
    <numFmt numFmtId="193" formatCode="_-* #,##0.0\ _€_-;\-* #,##0.0\ _€_-;_-* &quot;-&quot;??\ _€_-;_-@_-"/>
    <numFmt numFmtId="194" formatCode="0;[Red]0"/>
    <numFmt numFmtId="195" formatCode="#,##0.0000"/>
    <numFmt numFmtId="196" formatCode="###0.0;\-###0.0;\-"/>
    <numFmt numFmtId="197" formatCode="0.00_)"/>
    <numFmt numFmtId="198" formatCode="0.0000"/>
    <numFmt numFmtId="199" formatCode="_(\€* #,##0.00_);_(\€* \(#,##0.00\);_(\€* \-??_);_(@_)"/>
    <numFmt numFmtId="200" formatCode="#\ #,#00"/>
  </numFmts>
  <fonts count="211">
    <font>
      <sz val="10"/>
      <name val="Arial"/>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Arial"/>
      <family val="2"/>
    </font>
    <font>
      <sz val="10"/>
      <name val="Courier"/>
      <family val="3"/>
    </font>
    <font>
      <sz val="12"/>
      <name val="Times New Roman"/>
      <family val="1"/>
    </font>
    <font>
      <b/>
      <i/>
      <sz val="12"/>
      <color indexed="8"/>
      <name val="Arial"/>
      <family val="2"/>
    </font>
    <font>
      <sz val="12"/>
      <color indexed="8"/>
      <name val="Times New Roman"/>
      <family val="1"/>
    </font>
    <font>
      <b/>
      <i/>
      <sz val="12"/>
      <color indexed="8"/>
      <name val="Times New Roman"/>
      <family val="1"/>
    </font>
    <font>
      <b/>
      <sz val="12"/>
      <color indexed="8"/>
      <name val="Times New Roman"/>
      <family val="1"/>
    </font>
    <font>
      <b/>
      <sz val="12"/>
      <name val="Times New Roman"/>
      <family val="1"/>
    </font>
    <font>
      <b/>
      <i/>
      <sz val="12"/>
      <name val="Times New Roman"/>
      <family val="1"/>
    </font>
    <font>
      <sz val="9"/>
      <color indexed="18"/>
      <name val="Arial"/>
      <family val="2"/>
    </font>
    <font>
      <b/>
      <sz val="12"/>
      <color rgb="FF000099"/>
      <name val="Arial"/>
      <family val="2"/>
    </font>
    <font>
      <b/>
      <sz val="9"/>
      <color indexed="18"/>
      <name val="Arial"/>
      <family val="2"/>
    </font>
    <font>
      <b/>
      <sz val="10"/>
      <color rgb="FF000099"/>
      <name val="Arial"/>
      <family val="2"/>
    </font>
    <font>
      <sz val="9"/>
      <color rgb="FF000099"/>
      <name val="Arial"/>
      <family val="2"/>
    </font>
    <font>
      <sz val="9"/>
      <name val="Arial"/>
      <family val="2"/>
    </font>
    <font>
      <b/>
      <sz val="10"/>
      <name val="Arial"/>
      <family val="2"/>
    </font>
    <font>
      <sz val="9"/>
      <color rgb="FFFF0000"/>
      <name val="Arial"/>
      <family val="2"/>
    </font>
    <font>
      <b/>
      <sz val="10"/>
      <color indexed="62"/>
      <name val="Arial"/>
      <family val="2"/>
    </font>
    <font>
      <b/>
      <sz val="9"/>
      <name val="Arial"/>
      <family val="2"/>
    </font>
    <font>
      <sz val="10"/>
      <color indexed="18"/>
      <name val="Arial"/>
      <family val="2"/>
    </font>
    <font>
      <sz val="8"/>
      <color indexed="18"/>
      <name val="Arial"/>
      <family val="2"/>
    </font>
    <font>
      <sz val="8"/>
      <name val="Arial"/>
      <family val="2"/>
    </font>
    <font>
      <b/>
      <sz val="12"/>
      <color indexed="18"/>
      <name val="Arial"/>
      <family val="2"/>
    </font>
    <font>
      <sz val="8"/>
      <color rgb="FF000099"/>
      <name val="Arial"/>
      <family val="2"/>
    </font>
    <font>
      <b/>
      <sz val="9"/>
      <color indexed="8"/>
      <name val="Arial"/>
      <family val="2"/>
    </font>
    <font>
      <sz val="8"/>
      <color indexed="8"/>
      <name val="Arial"/>
      <family val="2"/>
    </font>
    <font>
      <sz val="9"/>
      <color theme="1"/>
      <name val="Arial"/>
      <family val="2"/>
    </font>
    <font>
      <b/>
      <sz val="9"/>
      <color theme="1"/>
      <name val="Arial"/>
      <family val="2"/>
    </font>
    <font>
      <sz val="10"/>
      <name val="Myriad Web"/>
      <charset val="134"/>
    </font>
    <font>
      <b/>
      <sz val="12"/>
      <name val="Myriad Web"/>
      <charset val="134"/>
    </font>
    <font>
      <sz val="9"/>
      <name val="Myriad Web"/>
      <charset val="134"/>
    </font>
    <font>
      <b/>
      <sz val="9"/>
      <name val="Myriad Web"/>
      <charset val="134"/>
    </font>
    <font>
      <b/>
      <sz val="9"/>
      <color rgb="FFFF0000"/>
      <name val="Arial"/>
      <family val="2"/>
    </font>
    <font>
      <b/>
      <sz val="12"/>
      <name val="Myriad Pro"/>
      <family val="2"/>
    </font>
    <font>
      <b/>
      <sz val="10"/>
      <name val="Myriad Pro"/>
      <family val="2"/>
    </font>
    <font>
      <b/>
      <sz val="10"/>
      <color indexed="12"/>
      <name val="Arial"/>
      <family val="2"/>
    </font>
    <font>
      <sz val="10"/>
      <color indexed="62"/>
      <name val="Arial"/>
      <family val="2"/>
    </font>
    <font>
      <b/>
      <sz val="10"/>
      <color indexed="12"/>
      <name val="Myriad Web"/>
      <charset val="134"/>
    </font>
    <font>
      <sz val="9"/>
      <color indexed="8"/>
      <name val="Arial"/>
      <family val="2"/>
    </font>
    <font>
      <sz val="11"/>
      <name val="Arial"/>
      <family val="2"/>
    </font>
    <font>
      <b/>
      <sz val="11"/>
      <name val="Arial"/>
      <family val="2"/>
    </font>
    <font>
      <sz val="10"/>
      <name val="Myriad Pro"/>
      <family val="2"/>
    </font>
    <font>
      <sz val="10"/>
      <color rgb="FFFF0000"/>
      <name val="Arial"/>
      <family val="2"/>
    </font>
    <font>
      <i/>
      <sz val="9"/>
      <name val="Arial"/>
      <family val="2"/>
    </font>
    <font>
      <b/>
      <sz val="10"/>
      <color indexed="18"/>
      <name val="Arial"/>
      <family val="2"/>
    </font>
    <font>
      <b/>
      <sz val="10"/>
      <color indexed="18"/>
      <name val="Myriad Web"/>
      <charset val="134"/>
    </font>
    <font>
      <b/>
      <sz val="12"/>
      <color indexed="18"/>
      <name val="Myriad Pro"/>
      <family val="2"/>
    </font>
    <font>
      <i/>
      <sz val="9"/>
      <color rgb="FF000099"/>
      <name val="Arial"/>
      <family val="2"/>
    </font>
    <font>
      <b/>
      <i/>
      <sz val="9"/>
      <name val="Arial"/>
      <family val="2"/>
    </font>
    <font>
      <b/>
      <sz val="10"/>
      <color rgb="FF333399"/>
      <name val="Arial"/>
      <family val="2"/>
    </font>
    <font>
      <b/>
      <sz val="12"/>
      <name val="Arial"/>
      <family val="2"/>
    </font>
    <font>
      <b/>
      <i/>
      <sz val="9"/>
      <color indexed="8"/>
      <name val="Arial"/>
      <family val="2"/>
    </font>
    <font>
      <b/>
      <i/>
      <sz val="8"/>
      <name val="Arial"/>
      <family val="2"/>
    </font>
    <font>
      <sz val="10"/>
      <color rgb="FF000099"/>
      <name val="Arial"/>
      <family val="2"/>
    </font>
    <font>
      <b/>
      <sz val="12"/>
      <color indexed="62"/>
      <name val="Arial"/>
      <family val="2"/>
    </font>
    <font>
      <b/>
      <sz val="12"/>
      <color rgb="FFFF0000"/>
      <name val="Arial"/>
      <family val="2"/>
    </font>
    <font>
      <b/>
      <i/>
      <sz val="8"/>
      <color indexed="8"/>
      <name val="Arial"/>
      <family val="2"/>
    </font>
    <font>
      <b/>
      <i/>
      <sz val="9"/>
      <color rgb="FF000099"/>
      <name val="Arial"/>
      <family val="2"/>
    </font>
    <font>
      <b/>
      <sz val="9"/>
      <color rgb="FF000099"/>
      <name val="Arial"/>
      <family val="2"/>
    </font>
    <font>
      <b/>
      <sz val="9"/>
      <color indexed="8"/>
      <name val="Rial"/>
      <charset val="134"/>
    </font>
    <font>
      <sz val="9"/>
      <name val="Myriad Pro"/>
      <family val="2"/>
    </font>
    <font>
      <sz val="9"/>
      <name val="Rial"/>
      <charset val="134"/>
    </font>
    <font>
      <sz val="9"/>
      <color indexed="8"/>
      <name val="Rial"/>
      <charset val="134"/>
    </font>
    <font>
      <i/>
      <sz val="9"/>
      <color indexed="8"/>
      <name val="Arial"/>
      <family val="2"/>
    </font>
    <font>
      <b/>
      <sz val="8"/>
      <color rgb="FF000099"/>
      <name val="Arial"/>
      <family val="2"/>
    </font>
    <font>
      <sz val="9"/>
      <color theme="9" tint="0.79995117038483843"/>
      <name val="Arial"/>
      <family val="2"/>
    </font>
    <font>
      <sz val="9"/>
      <color theme="9" tint="0.59999389629810485"/>
      <name val="Arial"/>
      <family val="2"/>
    </font>
    <font>
      <sz val="9"/>
      <color theme="9" tint="-0.249977111117893"/>
      <name val="Arial"/>
      <family val="2"/>
    </font>
    <font>
      <sz val="9"/>
      <color theme="9" tint="-0.499984740745262"/>
      <name val="Arial"/>
      <family val="2"/>
    </font>
    <font>
      <vertAlign val="superscript"/>
      <sz val="8"/>
      <color indexed="8"/>
      <name val="Arial"/>
      <family val="2"/>
    </font>
    <font>
      <b/>
      <sz val="9"/>
      <color indexed="62"/>
      <name val="Arial"/>
      <family val="2"/>
    </font>
    <font>
      <b/>
      <i/>
      <sz val="10"/>
      <color indexed="8"/>
      <name val="Arial"/>
      <family val="2"/>
    </font>
    <font>
      <b/>
      <sz val="9"/>
      <color indexed="10"/>
      <name val="Arial"/>
      <family val="2"/>
    </font>
    <font>
      <b/>
      <sz val="9"/>
      <color indexed="12"/>
      <name val="Arial"/>
      <family val="2"/>
    </font>
    <font>
      <vertAlign val="superscript"/>
      <sz val="9"/>
      <name val="Arial"/>
      <family val="2"/>
    </font>
    <font>
      <sz val="9"/>
      <color rgb="FF000000"/>
      <name val="Arial"/>
      <family val="2"/>
    </font>
    <font>
      <sz val="12"/>
      <name val="Arial"/>
      <family val="2"/>
    </font>
    <font>
      <b/>
      <sz val="10"/>
      <color indexed="8"/>
      <name val="Arial"/>
      <family val="2"/>
    </font>
    <font>
      <b/>
      <sz val="11"/>
      <color indexed="10"/>
      <name val="Arial"/>
      <family val="2"/>
    </font>
    <font>
      <sz val="9"/>
      <color rgb="FFFFFF99"/>
      <name val="Arial"/>
      <family val="2"/>
    </font>
    <font>
      <sz val="9"/>
      <color theme="9" tint="0.39994506668294322"/>
      <name val="Arial"/>
      <family val="2"/>
    </font>
    <font>
      <sz val="9"/>
      <color rgb="FF92D050"/>
      <name val="Arial"/>
      <family val="2"/>
    </font>
    <font>
      <sz val="9"/>
      <color rgb="FF008000"/>
      <name val="Arial"/>
      <family val="2"/>
    </font>
    <font>
      <b/>
      <sz val="8"/>
      <name val="Arial"/>
      <family val="2"/>
    </font>
    <font>
      <b/>
      <sz val="8"/>
      <color indexed="51"/>
      <name val="Arial"/>
      <family val="2"/>
    </font>
    <font>
      <b/>
      <sz val="8"/>
      <color indexed="18"/>
      <name val="Arial"/>
      <family val="2"/>
    </font>
    <font>
      <b/>
      <sz val="11"/>
      <color indexed="18"/>
      <name val="Arial"/>
      <family val="2"/>
    </font>
    <font>
      <sz val="8"/>
      <color rgb="FFFF0000"/>
      <name val="Arial"/>
      <family val="2"/>
    </font>
    <font>
      <b/>
      <sz val="9"/>
      <color theme="0"/>
      <name val="Arial"/>
      <family val="2"/>
    </font>
    <font>
      <vertAlign val="superscript"/>
      <sz val="9"/>
      <name val="Myriad Pro"/>
      <family val="2"/>
    </font>
    <font>
      <sz val="9"/>
      <color indexed="8"/>
      <name val="Myriad Web"/>
      <charset val="134"/>
    </font>
    <font>
      <sz val="8"/>
      <name val="Myriad Web"/>
      <charset val="134"/>
    </font>
    <font>
      <sz val="10"/>
      <color indexed="10"/>
      <name val="Arial"/>
      <family val="2"/>
    </font>
    <font>
      <b/>
      <sz val="9"/>
      <color theme="0"/>
      <name val="Myriad Web"/>
      <charset val="134"/>
    </font>
    <font>
      <sz val="9"/>
      <color indexed="10"/>
      <name val="Arial"/>
      <family val="2"/>
    </font>
    <font>
      <u/>
      <sz val="9"/>
      <color rgb="FF000000"/>
      <name val="Arial"/>
      <family val="2"/>
    </font>
    <font>
      <b/>
      <i/>
      <sz val="9"/>
      <color indexed="18"/>
      <name val="Arial"/>
      <family val="2"/>
    </font>
    <font>
      <sz val="9"/>
      <color theme="0"/>
      <name val="Arial"/>
      <family val="2"/>
    </font>
    <font>
      <vertAlign val="superscript"/>
      <sz val="9"/>
      <color indexed="8"/>
      <name val="Arial"/>
      <family val="2"/>
    </font>
    <font>
      <sz val="10"/>
      <color indexed="8"/>
      <name val="Arial"/>
      <family val="2"/>
    </font>
    <font>
      <b/>
      <sz val="14"/>
      <name val="Arial"/>
      <family val="2"/>
    </font>
    <font>
      <u/>
      <sz val="9"/>
      <color indexed="8"/>
      <name val="Arial"/>
      <family val="2"/>
    </font>
    <font>
      <b/>
      <sz val="11"/>
      <color theme="0"/>
      <name val="Calibri"/>
      <family val="2"/>
      <scheme val="minor"/>
    </font>
    <font>
      <b/>
      <sz val="9"/>
      <color theme="0"/>
      <name val="Calibri"/>
      <family val="2"/>
      <scheme val="minor"/>
    </font>
    <font>
      <b/>
      <i/>
      <sz val="9"/>
      <color theme="0"/>
      <name val="Arial"/>
      <family val="2"/>
    </font>
    <font>
      <b/>
      <sz val="10"/>
      <color theme="0"/>
      <name val="Arial"/>
      <family val="2"/>
    </font>
    <font>
      <b/>
      <sz val="10"/>
      <color rgb="FFFF0000"/>
      <name val="Arial"/>
      <family val="2"/>
    </font>
    <font>
      <sz val="10"/>
      <color theme="0"/>
      <name val="Arial"/>
      <family val="2"/>
    </font>
    <font>
      <sz val="11"/>
      <color rgb="FFFF0000"/>
      <name val="Arial"/>
      <family val="2"/>
    </font>
    <font>
      <b/>
      <sz val="10"/>
      <color indexed="48"/>
      <name val="Arial"/>
      <family val="2"/>
    </font>
    <font>
      <sz val="11"/>
      <color indexed="8"/>
      <name val="Arial"/>
      <family val="2"/>
    </font>
    <font>
      <sz val="11"/>
      <color indexed="18"/>
      <name val="Arial"/>
      <family val="2"/>
    </font>
    <font>
      <sz val="16"/>
      <color rgb="FFFF0000"/>
      <name val="Arial"/>
      <family val="2"/>
    </font>
    <font>
      <sz val="11"/>
      <color theme="1"/>
      <name val="Arial"/>
      <family val="2"/>
    </font>
    <font>
      <b/>
      <sz val="9"/>
      <color rgb="FFFFFFFF"/>
      <name val="Arial"/>
      <family val="2"/>
    </font>
    <font>
      <b/>
      <sz val="10"/>
      <color theme="1"/>
      <name val="Arial"/>
      <family val="2"/>
    </font>
    <font>
      <sz val="9"/>
      <color indexed="62"/>
      <name val="Arial"/>
      <family val="2"/>
    </font>
    <font>
      <b/>
      <sz val="11"/>
      <color theme="0"/>
      <name val="Arial"/>
      <family val="2"/>
    </font>
    <font>
      <sz val="9"/>
      <color theme="4" tint="-0.249977111117893"/>
      <name val="Arial"/>
      <family val="2"/>
    </font>
    <font>
      <sz val="9"/>
      <name val="Calibri"/>
      <family val="2"/>
    </font>
    <font>
      <b/>
      <sz val="9"/>
      <color indexed="9"/>
      <name val="Arial"/>
      <family val="2"/>
    </font>
    <font>
      <b/>
      <i/>
      <sz val="11"/>
      <name val="Arial"/>
      <family val="2"/>
    </font>
    <font>
      <sz val="11"/>
      <color theme="0"/>
      <name val="Arial"/>
      <family val="2"/>
    </font>
    <font>
      <i/>
      <sz val="8"/>
      <color indexed="18"/>
      <name val="Arial"/>
      <family val="2"/>
    </font>
    <font>
      <i/>
      <sz val="8"/>
      <name val="Arial"/>
      <family val="2"/>
    </font>
    <font>
      <i/>
      <sz val="9"/>
      <color theme="0"/>
      <name val="Arial"/>
      <family val="2"/>
    </font>
    <font>
      <b/>
      <sz val="11"/>
      <color indexed="9"/>
      <name val="Calibri"/>
      <family val="2"/>
    </font>
    <font>
      <sz val="11"/>
      <color indexed="10"/>
      <name val="Calibri"/>
      <family val="2"/>
    </font>
    <font>
      <sz val="11"/>
      <color theme="1"/>
      <name val="Calibri"/>
      <family val="2"/>
      <scheme val="minor"/>
    </font>
    <font>
      <sz val="11"/>
      <color indexed="8"/>
      <name val="Calibri"/>
      <family val="2"/>
    </font>
    <font>
      <sz val="11"/>
      <color indexed="9"/>
      <name val="Calibri"/>
      <family val="2"/>
    </font>
    <font>
      <sz val="10"/>
      <name val="MS Sans Serif"/>
      <family val="2"/>
    </font>
    <font>
      <u/>
      <sz val="10"/>
      <color indexed="12"/>
      <name val="Arial"/>
      <family val="2"/>
    </font>
    <font>
      <sz val="11"/>
      <color rgb="FF006100"/>
      <name val="Calibri"/>
      <family val="2"/>
      <scheme val="minor"/>
    </font>
    <font>
      <sz val="11"/>
      <color indexed="52"/>
      <name val="Calibri"/>
      <family val="2"/>
    </font>
    <font>
      <sz val="11"/>
      <color indexed="17"/>
      <name val="Calibri"/>
      <family val="2"/>
    </font>
    <font>
      <b/>
      <sz val="15"/>
      <color indexed="56"/>
      <name val="Calibri"/>
      <family val="2"/>
    </font>
    <font>
      <b/>
      <sz val="13"/>
      <color indexed="62"/>
      <name val="Calibri"/>
      <family val="2"/>
    </font>
    <font>
      <b/>
      <sz val="18"/>
      <color indexed="56"/>
      <name val="Cambria"/>
      <family val="1"/>
    </font>
    <font>
      <sz val="11"/>
      <color indexed="62"/>
      <name val="Calibri"/>
      <family val="2"/>
    </font>
    <font>
      <b/>
      <sz val="11"/>
      <color indexed="62"/>
      <name val="Calibri"/>
      <family val="2"/>
    </font>
    <font>
      <b/>
      <sz val="11"/>
      <color indexed="52"/>
      <name val="Calibri"/>
      <family val="2"/>
    </font>
    <font>
      <sz val="9"/>
      <name val="Times New Roman"/>
      <family val="1"/>
    </font>
    <font>
      <u/>
      <sz val="10"/>
      <color indexed="36"/>
      <name val="Arial"/>
      <family val="2"/>
    </font>
    <font>
      <sz val="11"/>
      <color indexed="20"/>
      <name val="Calibri"/>
      <family val="2"/>
    </font>
    <font>
      <sz val="9"/>
      <name val="Tms Rmn"/>
      <charset val="134"/>
    </font>
    <font>
      <sz val="10"/>
      <color rgb="FF000000"/>
      <name val="Calibri"/>
      <family val="2"/>
    </font>
    <font>
      <b/>
      <sz val="11"/>
      <color indexed="54"/>
      <name val="Calibri"/>
      <family val="2"/>
    </font>
    <font>
      <sz val="10"/>
      <name val="Arial Narrow"/>
      <family val="2"/>
    </font>
    <font>
      <b/>
      <sz val="11"/>
      <color indexed="63"/>
      <name val="Calibri"/>
      <family val="2"/>
    </font>
    <font>
      <i/>
      <sz val="11"/>
      <color indexed="23"/>
      <name val="Calibri"/>
      <family val="2"/>
    </font>
    <font>
      <b/>
      <sz val="11"/>
      <color indexed="56"/>
      <name val="Calibri"/>
      <family val="2"/>
    </font>
    <font>
      <sz val="10"/>
      <name val="Helv"/>
      <charset val="134"/>
    </font>
    <font>
      <sz val="10"/>
      <name val="Times New Roman"/>
      <family val="1"/>
    </font>
    <font>
      <b/>
      <sz val="18"/>
      <color indexed="54"/>
      <name val="Calibri Light"/>
      <family val="2"/>
    </font>
    <font>
      <b/>
      <sz val="18"/>
      <color indexed="62"/>
      <name val="Cambria"/>
      <family val="1"/>
    </font>
    <font>
      <b/>
      <sz val="13"/>
      <color indexed="56"/>
      <name val="Calibri"/>
      <family val="2"/>
    </font>
    <font>
      <u/>
      <sz val="7.5"/>
      <color indexed="36"/>
      <name val="Arial"/>
      <family val="2"/>
    </font>
    <font>
      <b/>
      <sz val="15"/>
      <color indexed="62"/>
      <name val="Calibri"/>
      <family val="2"/>
    </font>
    <font>
      <u/>
      <sz val="11"/>
      <color indexed="12"/>
      <name val="Calibri"/>
      <family val="2"/>
    </font>
    <font>
      <u/>
      <sz val="7.5"/>
      <color indexed="12"/>
      <name val="Arial"/>
      <family val="2"/>
    </font>
    <font>
      <sz val="11"/>
      <color indexed="60"/>
      <name val="Calibri"/>
      <family val="2"/>
    </font>
    <font>
      <sz val="12"/>
      <name val="Myriad Pro"/>
      <family val="2"/>
    </font>
    <font>
      <b/>
      <sz val="13"/>
      <color indexed="54"/>
      <name val="Calibri"/>
      <family val="2"/>
    </font>
    <font>
      <b/>
      <sz val="18"/>
      <color theme="3"/>
      <name val="Cambria"/>
      <family val="1"/>
      <scheme val="major"/>
    </font>
    <font>
      <b/>
      <sz val="11"/>
      <color indexed="8"/>
      <name val="Calibri"/>
      <family val="2"/>
    </font>
    <font>
      <b/>
      <vertAlign val="superscript"/>
      <sz val="10"/>
      <name val="Arial"/>
      <family val="2"/>
    </font>
    <font>
      <i/>
      <sz val="10"/>
      <name val="Arial"/>
      <family val="2"/>
    </font>
    <font>
      <b/>
      <vertAlign val="superscript"/>
      <sz val="9"/>
      <color theme="0"/>
      <name val="Arial"/>
      <family val="2"/>
    </font>
    <font>
      <b/>
      <vertAlign val="subscript"/>
      <sz val="9"/>
      <color theme="0"/>
      <name val="Arial"/>
      <family val="2"/>
    </font>
    <font>
      <b/>
      <vertAlign val="subscript"/>
      <sz val="10"/>
      <name val="Arial"/>
      <family val="2"/>
    </font>
    <font>
      <sz val="10"/>
      <name val="Arial"/>
      <family val="2"/>
    </font>
    <font>
      <sz val="10"/>
      <name val="Arial"/>
      <family val="2"/>
    </font>
    <font>
      <sz val="9"/>
      <color indexed="8"/>
      <name val="Arial"/>
      <family val="2"/>
    </font>
    <font>
      <sz val="9"/>
      <name val="Arial"/>
      <family val="2"/>
    </font>
    <font>
      <b/>
      <sz val="9"/>
      <name val="Arial"/>
      <family val="2"/>
    </font>
    <font>
      <b/>
      <sz val="9"/>
      <color theme="0"/>
      <name val="Arial"/>
      <family val="2"/>
    </font>
    <font>
      <b/>
      <sz val="10"/>
      <name val="Arial"/>
      <family val="2"/>
    </font>
    <font>
      <b/>
      <sz val="12"/>
      <name val="Arial"/>
      <family val="2"/>
    </font>
    <font>
      <sz val="9"/>
      <color theme="0"/>
      <name val="Arial"/>
      <family val="2"/>
    </font>
    <font>
      <b/>
      <sz val="8"/>
      <color theme="0"/>
      <name val="Arial"/>
      <family val="2"/>
    </font>
    <font>
      <b/>
      <sz val="10"/>
      <color theme="0"/>
      <name val="Arial"/>
      <family val="2"/>
    </font>
    <font>
      <i/>
      <sz val="9"/>
      <name val="Arial"/>
      <family val="2"/>
    </font>
    <font>
      <b/>
      <i/>
      <sz val="9"/>
      <color theme="0"/>
      <name val="Arial"/>
      <family val="2"/>
    </font>
    <font>
      <b/>
      <i/>
      <sz val="9"/>
      <name val="Arial"/>
      <family val="2"/>
    </font>
    <font>
      <b/>
      <sz val="12"/>
      <color theme="0"/>
      <name val="Arial"/>
      <family val="2"/>
    </font>
    <font>
      <b/>
      <i/>
      <sz val="10"/>
      <name val="Arial"/>
      <family val="2"/>
    </font>
    <font>
      <b/>
      <sz val="10"/>
      <color theme="0"/>
      <name val="Myriad Web"/>
      <charset val="134"/>
    </font>
    <font>
      <sz val="8"/>
      <name val="Arial"/>
      <family val="2"/>
    </font>
    <font>
      <sz val="10"/>
      <color theme="0"/>
      <name val="Arial"/>
      <family val="2"/>
    </font>
    <font>
      <sz val="8"/>
      <color theme="0"/>
      <name val="Arial"/>
      <family val="2"/>
    </font>
    <font>
      <b/>
      <sz val="11"/>
      <color theme="0"/>
      <name val="Calibri"/>
      <family val="2"/>
      <scheme val="minor"/>
    </font>
    <font>
      <sz val="11"/>
      <color theme="0"/>
      <name val="Tahoma"/>
      <family val="2"/>
    </font>
    <font>
      <sz val="7"/>
      <color theme="0"/>
      <name val="Times New Roman"/>
      <family val="1"/>
    </font>
    <font>
      <vertAlign val="superscript"/>
      <sz val="9"/>
      <name val="Myriad Pro"/>
      <family val="2"/>
    </font>
    <font>
      <sz val="9"/>
      <color theme="1"/>
      <name val="Arial"/>
      <family val="2"/>
    </font>
    <font>
      <sz val="9"/>
      <color rgb="FFFF0000"/>
      <name val="Arial"/>
      <family val="2"/>
    </font>
    <font>
      <sz val="10"/>
      <name val="Arial"/>
      <family val="2"/>
    </font>
    <font>
      <b/>
      <sz val="18"/>
      <color indexed="62"/>
      <name val="Cambria"/>
      <family val="2"/>
    </font>
    <font>
      <sz val="9"/>
      <name val="Tms Rmn"/>
    </font>
    <font>
      <b/>
      <sz val="18"/>
      <color indexed="56"/>
      <name val="Cambria"/>
      <family val="2"/>
    </font>
    <font>
      <b/>
      <sz val="18"/>
      <color theme="3"/>
      <name val="Cambria"/>
      <family val="2"/>
      <scheme val="major"/>
    </font>
    <font>
      <sz val="10"/>
      <name val="Helv"/>
      <family val="2"/>
    </font>
    <font>
      <sz val="9"/>
      <name val="Myriad Web"/>
      <family val="2"/>
    </font>
    <font>
      <sz val="10"/>
      <name val="Myriad Web"/>
      <family val="2"/>
    </font>
    <font>
      <vertAlign val="superscript"/>
      <sz val="9"/>
      <name val="Myriad Web"/>
    </font>
  </fonts>
  <fills count="8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rgb="FFFFFF00"/>
        <bgColor indexed="64"/>
      </patternFill>
    </fill>
    <fill>
      <patternFill patternType="solid">
        <fgColor theme="6" tint="0.79995117038483843"/>
        <bgColor indexed="64"/>
      </patternFill>
    </fill>
    <fill>
      <patternFill patternType="solid">
        <fgColor theme="6" tint="0.3999450666829432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indexed="51"/>
        <bgColor indexed="64"/>
      </patternFill>
    </fill>
    <fill>
      <patternFill patternType="solid">
        <fgColor indexed="22"/>
        <bgColor indexed="64"/>
      </patternFill>
    </fill>
    <fill>
      <patternFill patternType="solid">
        <fgColor rgb="FF6695C4"/>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theme="0"/>
        <bgColor indexed="64"/>
      </patternFill>
    </fill>
    <fill>
      <patternFill patternType="solid">
        <fgColor rgb="FF6695C4"/>
        <bgColor indexed="64"/>
      </patternFill>
    </fill>
    <fill>
      <patternFill patternType="solid">
        <fgColor theme="0"/>
        <bgColor theme="0"/>
      </patternFill>
    </fill>
    <fill>
      <patternFill patternType="solid">
        <fgColor indexed="55"/>
        <bgColor indexed="64"/>
      </patternFill>
    </fill>
    <fill>
      <patternFill patternType="solid">
        <fgColor indexed="36"/>
        <bgColor indexed="64"/>
      </patternFill>
    </fill>
    <fill>
      <patternFill patternType="solid">
        <fgColor rgb="FFFFFFCC"/>
        <bgColor indexed="64"/>
      </patternFill>
    </fill>
    <fill>
      <patternFill patternType="solid">
        <fgColor rgb="FFC6EFCE"/>
        <bgColor indexed="64"/>
      </patternFill>
    </fill>
    <fill>
      <patternFill patternType="solid">
        <fgColor indexed="46"/>
        <bgColor indexed="64"/>
      </patternFill>
    </fill>
    <fill>
      <patternFill patternType="solid">
        <fgColor indexed="42"/>
        <bgColor indexed="64"/>
      </patternFill>
    </fill>
    <fill>
      <patternFill patternType="solid">
        <fgColor indexed="31"/>
        <bgColor indexed="64"/>
      </patternFill>
    </fill>
    <fill>
      <patternFill patternType="solid">
        <fgColor indexed="52"/>
        <bgColor indexed="64"/>
      </patternFill>
    </fill>
    <fill>
      <patternFill patternType="solid">
        <fgColor indexed="29"/>
        <bgColor indexed="64"/>
      </patternFill>
    </fill>
    <fill>
      <patternFill patternType="solid">
        <fgColor indexed="26"/>
        <bgColor indexed="64"/>
      </patternFill>
    </fill>
    <fill>
      <patternFill patternType="solid">
        <fgColor indexed="47"/>
        <bgColor indexed="22"/>
      </patternFill>
    </fill>
    <fill>
      <patternFill patternType="solid">
        <fgColor indexed="57"/>
        <bgColor indexed="21"/>
      </patternFill>
    </fill>
    <fill>
      <patternFill patternType="solid">
        <fgColor indexed="49"/>
        <bgColor indexed="40"/>
      </patternFill>
    </fill>
    <fill>
      <patternFill patternType="solid">
        <fgColor indexed="43"/>
        <bgColor indexed="64"/>
      </patternFill>
    </fill>
    <fill>
      <patternFill patternType="solid">
        <fgColor indexed="57"/>
        <bgColor indexed="64"/>
      </patternFill>
    </fill>
    <fill>
      <patternFill patternType="solid">
        <fgColor indexed="42"/>
        <bgColor indexed="27"/>
      </patternFill>
    </fill>
    <fill>
      <patternFill patternType="solid">
        <fgColor indexed="27"/>
        <bgColor indexed="64"/>
      </patternFill>
    </fill>
    <fill>
      <patternFill patternType="solid">
        <fgColor indexed="26"/>
        <bgColor indexed="9"/>
      </patternFill>
    </fill>
    <fill>
      <patternFill patternType="solid">
        <fgColor indexed="43"/>
        <bgColor indexed="26"/>
      </patternFill>
    </fill>
    <fill>
      <patternFill patternType="solid">
        <fgColor indexed="44"/>
        <bgColor indexed="64"/>
      </patternFill>
    </fill>
    <fill>
      <patternFill patternType="solid">
        <fgColor indexed="45"/>
        <bgColor indexed="64"/>
      </patternFill>
    </fill>
    <fill>
      <patternFill patternType="solid">
        <fgColor indexed="29"/>
        <bgColor indexed="45"/>
      </patternFill>
    </fill>
    <fill>
      <patternFill patternType="solid">
        <fgColor indexed="30"/>
        <bgColor indexed="64"/>
      </patternFill>
    </fill>
    <fill>
      <patternFill patternType="solid">
        <fgColor indexed="45"/>
        <bgColor indexed="29"/>
      </patternFill>
    </fill>
    <fill>
      <patternFill patternType="solid">
        <fgColor indexed="22"/>
        <bgColor indexed="31"/>
      </patternFill>
    </fill>
    <fill>
      <patternFill patternType="solid">
        <fgColor indexed="10"/>
        <bgColor indexed="64"/>
      </patternFill>
    </fill>
    <fill>
      <patternFill patternType="solid">
        <fgColor indexed="54"/>
        <bgColor indexed="64"/>
      </patternFill>
    </fill>
    <fill>
      <patternFill patternType="solid">
        <fgColor indexed="10"/>
        <bgColor indexed="60"/>
      </patternFill>
    </fill>
    <fill>
      <patternFill patternType="solid">
        <fgColor indexed="44"/>
        <bgColor indexed="31"/>
      </patternFill>
    </fill>
    <fill>
      <patternFill patternType="solid">
        <fgColor indexed="53"/>
        <bgColor indexed="64"/>
      </patternFill>
    </fill>
    <fill>
      <patternFill patternType="solid">
        <fgColor indexed="27"/>
        <bgColor indexed="41"/>
      </patternFill>
    </fill>
    <fill>
      <patternFill patternType="solid">
        <fgColor indexed="54"/>
        <bgColor indexed="23"/>
      </patternFill>
    </fill>
    <fill>
      <patternFill patternType="solid">
        <fgColor indexed="53"/>
        <bgColor indexed="52"/>
      </patternFill>
    </fill>
    <fill>
      <patternFill patternType="solid">
        <fgColor indexed="9"/>
        <bgColor indexed="26"/>
      </patternFill>
    </fill>
    <fill>
      <patternFill patternType="solid">
        <fgColor indexed="55"/>
        <bgColor indexed="23"/>
      </patternFill>
    </fill>
    <fill>
      <patternFill patternType="solid">
        <fgColor indexed="62"/>
        <bgColor indexed="64"/>
      </patternFill>
    </fill>
    <fill>
      <patternFill patternType="solid">
        <fgColor rgb="FF6695C4"/>
        <bgColor indexed="9"/>
      </patternFill>
    </fill>
    <fill>
      <patternFill patternType="solid">
        <fgColor rgb="FF4B77A3"/>
        <bgColor indexed="64"/>
      </patternFill>
    </fill>
    <fill>
      <patternFill patternType="solid">
        <fgColor rgb="FFFFFFCC"/>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2"/>
      </patternFill>
    </fill>
    <fill>
      <patternFill patternType="solid">
        <fgColor indexed="9"/>
      </patternFill>
    </fill>
    <fill>
      <patternFill patternType="solid">
        <fgColor indexed="55"/>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s>
  <borders count="62">
    <border>
      <left/>
      <right/>
      <top/>
      <bottom/>
      <diagonal/>
    </border>
    <border>
      <left/>
      <right/>
      <top/>
      <bottom style="medium">
        <color auto="1"/>
      </bottom>
      <diagonal/>
    </border>
    <border>
      <left/>
      <right/>
      <top style="thin">
        <color rgb="FFFF0000"/>
      </top>
      <bottom/>
      <diagonal/>
    </border>
    <border>
      <left/>
      <right/>
      <top/>
      <bottom style="thin">
        <color rgb="FFFF0000"/>
      </bottom>
      <diagonal/>
    </border>
    <border>
      <left/>
      <right/>
      <top/>
      <bottom style="thin">
        <color indexed="10"/>
      </bottom>
      <diagonal/>
    </border>
    <border>
      <left/>
      <right/>
      <top style="thin">
        <color indexed="10"/>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medium">
        <color rgb="FFFF0000"/>
      </right>
      <top style="medium">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theme="0"/>
      </top>
      <bottom/>
      <diagonal/>
    </border>
    <border>
      <left/>
      <right/>
      <top/>
      <bottom style="thin">
        <color theme="0"/>
      </bottom>
      <diagonal/>
    </border>
    <border>
      <left/>
      <right/>
      <top/>
      <bottom style="hair">
        <color auto="1"/>
      </bottom>
      <diagonal/>
    </border>
    <border>
      <left/>
      <right style="thin">
        <color theme="0"/>
      </right>
      <top/>
      <bottom/>
      <diagonal/>
    </border>
    <border>
      <left/>
      <right/>
      <top style="thin">
        <color rgb="FF6695C4"/>
      </top>
      <bottom/>
      <diagonal/>
    </border>
    <border>
      <left style="thin">
        <color rgb="FF6695C4"/>
      </left>
      <right/>
      <top/>
      <bottom/>
      <diagonal/>
    </border>
    <border>
      <left style="thin">
        <color rgb="FF6695C4"/>
      </left>
      <right/>
      <top style="thin">
        <color rgb="FF6695C4"/>
      </top>
      <bottom/>
      <diagonal/>
    </border>
    <border>
      <left/>
      <right style="thin">
        <color rgb="FF6695C4"/>
      </right>
      <top style="thin">
        <color rgb="FF6695C4"/>
      </top>
      <bottom/>
      <diagonal/>
    </border>
    <border>
      <left style="thin">
        <color rgb="FF6695C4"/>
      </left>
      <right/>
      <top/>
      <bottom style="thin">
        <color rgb="FF6695C4"/>
      </bottom>
      <diagonal/>
    </border>
    <border>
      <left/>
      <right/>
      <top/>
      <bottom style="thin">
        <color rgb="FF6695C4"/>
      </bottom>
      <diagonal/>
    </border>
    <border>
      <left/>
      <right style="thin">
        <color rgb="FF6695C4"/>
      </right>
      <top/>
      <bottom style="thin">
        <color rgb="FF6695C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medium">
        <color rgb="FFFF0000"/>
      </top>
      <bottom/>
      <diagonal/>
    </border>
    <border>
      <left/>
      <right/>
      <top/>
      <bottom style="medium">
        <color rgb="FFFF0000"/>
      </bottom>
      <diagonal/>
    </border>
    <border>
      <left/>
      <right/>
      <top style="thin">
        <color theme="3" tint="0.39997558519241921"/>
      </top>
      <bottom/>
      <diagonal/>
    </border>
    <border>
      <left style="thin">
        <color theme="3" tint="0.39997558519241921"/>
      </left>
      <right/>
      <top/>
      <bottom/>
      <diagonal/>
    </border>
    <border>
      <left style="thin">
        <color theme="0"/>
      </left>
      <right/>
      <top/>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right/>
      <top/>
      <bottom style="thick">
        <color indexed="62"/>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4"/>
      </bottom>
      <diagonal/>
    </border>
    <border>
      <left/>
      <right/>
      <top/>
      <bottom style="medium">
        <color indexed="30"/>
      </bottom>
      <diagonal/>
    </border>
    <border>
      <left/>
      <right/>
      <top/>
      <bottom style="thin">
        <color indexed="49"/>
      </bottom>
      <diagonal/>
    </border>
    <border>
      <left/>
      <right/>
      <top/>
      <bottom style="medium">
        <color indexed="49"/>
      </bottom>
      <diagonal/>
    </border>
    <border>
      <left/>
      <right/>
      <top/>
      <bottom style="thick">
        <color indexed="49"/>
      </bottom>
      <diagonal/>
    </border>
    <border>
      <left/>
      <right/>
      <top/>
      <bottom style="thin">
        <color indexed="22"/>
      </bottom>
      <diagonal/>
    </border>
    <border>
      <left/>
      <right/>
      <top/>
      <bottom style="thick">
        <color indexed="44"/>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theme="4"/>
      </bottom>
      <diagonal/>
    </border>
    <border>
      <left/>
      <right/>
      <top style="thin">
        <color theme="0"/>
      </top>
      <bottom style="thin">
        <color theme="0"/>
      </bottom>
      <diagonal/>
    </border>
    <border>
      <left/>
      <right/>
      <top/>
      <bottom style="thin">
        <color theme="3" tint="0.39997558519241921"/>
      </bottom>
      <diagonal/>
    </border>
    <border>
      <left/>
      <right/>
      <top/>
      <bottom style="thin">
        <color rgb="FF4B77A3"/>
      </bottom>
      <diagonal/>
    </border>
  </borders>
  <cellStyleXfs count="5231">
    <xf numFmtId="0" fontId="0" fillId="0" borderId="0"/>
    <xf numFmtId="0" fontId="176" fillId="0" borderId="0"/>
    <xf numFmtId="0" fontId="176" fillId="0" borderId="0"/>
    <xf numFmtId="0" fontId="176" fillId="0" borderId="0"/>
    <xf numFmtId="171" fontId="176" fillId="0" borderId="0"/>
    <xf numFmtId="166" fontId="176" fillId="0" borderId="0" applyFont="0" applyFill="0" applyBorder="0" applyAlignment="0" applyProtection="0"/>
    <xf numFmtId="0" fontId="176" fillId="0" borderId="0"/>
    <xf numFmtId="0" fontId="176" fillId="0" borderId="0"/>
    <xf numFmtId="0" fontId="133" fillId="0" borderId="0"/>
    <xf numFmtId="0" fontId="133" fillId="0" borderId="0"/>
    <xf numFmtId="0" fontId="134" fillId="10" borderId="0" applyNumberFormat="0" applyBorder="0" applyAlignment="0" applyProtection="0"/>
    <xf numFmtId="0" fontId="134" fillId="23" borderId="0" applyNumberFormat="0" applyBorder="0" applyAlignment="0" applyProtection="0"/>
    <xf numFmtId="0" fontId="176" fillId="0" borderId="0"/>
    <xf numFmtId="0" fontId="134" fillId="13" borderId="0" applyNumberFormat="0" applyBorder="0" applyAlignment="0" applyProtection="0"/>
    <xf numFmtId="0" fontId="137" fillId="0" borderId="0" applyNumberFormat="0" applyFill="0" applyBorder="0" applyAlignment="0" applyProtection="0">
      <alignment vertical="top"/>
      <protection locked="0"/>
    </xf>
    <xf numFmtId="0" fontId="134" fillId="25" borderId="0" applyNumberFormat="0" applyBorder="0" applyAlignment="0" applyProtection="0"/>
    <xf numFmtId="0" fontId="176" fillId="0" borderId="0"/>
    <xf numFmtId="171" fontId="176" fillId="0" borderId="0"/>
    <xf numFmtId="0" fontId="176" fillId="0" borderId="0"/>
    <xf numFmtId="0" fontId="135" fillId="20" borderId="0" applyNumberFormat="0" applyBorder="0" applyAlignment="0" applyProtection="0"/>
    <xf numFmtId="171" fontId="134" fillId="27" borderId="0" applyNumberFormat="0" applyBorder="0" applyAlignment="0" applyProtection="0"/>
    <xf numFmtId="171" fontId="176" fillId="0" borderId="0"/>
    <xf numFmtId="0" fontId="135" fillId="14" borderId="0" applyNumberFormat="0" applyBorder="0" applyAlignment="0" applyProtection="0"/>
    <xf numFmtId="0" fontId="176" fillId="0" borderId="0"/>
    <xf numFmtId="0" fontId="135" fillId="31" borderId="0" applyNumberFormat="0" applyBorder="0" applyAlignment="0" applyProtection="0"/>
    <xf numFmtId="169" fontId="6" fillId="0" borderId="0"/>
    <xf numFmtId="0" fontId="176" fillId="0" borderId="0"/>
    <xf numFmtId="0" fontId="133" fillId="0" borderId="0"/>
    <xf numFmtId="0" fontId="133" fillId="0" borderId="0"/>
    <xf numFmtId="0" fontId="134" fillId="11" borderId="0" applyNumberFormat="0" applyBorder="0" applyAlignment="0" applyProtection="0"/>
    <xf numFmtId="9" fontId="176" fillId="0" borderId="0" applyFont="0" applyFill="0" applyBorder="0" applyAlignment="0" applyProtection="0"/>
    <xf numFmtId="0" fontId="135" fillId="30" borderId="0" applyNumberFormat="0" applyBorder="0" applyAlignment="0" applyProtection="0"/>
    <xf numFmtId="0" fontId="176" fillId="0" borderId="0"/>
    <xf numFmtId="9" fontId="134" fillId="0" borderId="0" applyFont="0" applyFill="0" applyBorder="0" applyAlignment="0" applyProtection="0"/>
    <xf numFmtId="0" fontId="135" fillId="33" borderId="0" applyNumberFormat="0" applyBorder="0" applyAlignment="0" applyProtection="0"/>
    <xf numFmtId="0" fontId="138" fillId="22" borderId="0" applyNumberFormat="0" applyBorder="0" applyAlignment="0" applyProtection="0">
      <alignment vertical="center"/>
    </xf>
    <xf numFmtId="0" fontId="133" fillId="0" borderId="0"/>
    <xf numFmtId="0" fontId="136" fillId="0" borderId="0"/>
    <xf numFmtId="171" fontId="134" fillId="23" borderId="0" applyNumberFormat="0" applyBorder="0" applyAlignment="0" applyProtection="0"/>
    <xf numFmtId="0" fontId="135" fillId="15" borderId="0" applyNumberFormat="0" applyBorder="0" applyAlignment="0" applyProtection="0"/>
    <xf numFmtId="0" fontId="176" fillId="0" borderId="0"/>
    <xf numFmtId="171" fontId="176" fillId="0" borderId="0"/>
    <xf numFmtId="0" fontId="176" fillId="0" borderId="0"/>
    <xf numFmtId="0" fontId="176" fillId="0" borderId="0"/>
    <xf numFmtId="0" fontId="133" fillId="0" borderId="0"/>
    <xf numFmtId="0" fontId="134" fillId="11" borderId="0" applyNumberFormat="0" applyBorder="0" applyAlignment="0" applyProtection="0"/>
    <xf numFmtId="0" fontId="133" fillId="0" borderId="0"/>
    <xf numFmtId="0" fontId="136" fillId="0" borderId="0"/>
    <xf numFmtId="0" fontId="134" fillId="0" borderId="0"/>
    <xf numFmtId="0" fontId="141" fillId="0" borderId="44" applyNumberFormat="0" applyFill="0" applyAlignment="0" applyProtection="0"/>
    <xf numFmtId="0" fontId="133" fillId="0" borderId="0"/>
    <xf numFmtId="171" fontId="176" fillId="0" borderId="0"/>
    <xf numFmtId="171" fontId="135" fillId="15" borderId="0" applyNumberFormat="0" applyBorder="0" applyAlignment="0" applyProtection="0"/>
    <xf numFmtId="0" fontId="176" fillId="0" borderId="0"/>
    <xf numFmtId="0" fontId="133" fillId="0" borderId="0"/>
    <xf numFmtId="0" fontId="134" fillId="11" borderId="0" applyNumberFormat="0" applyBorder="0" applyAlignment="0" applyProtection="0"/>
    <xf numFmtId="0" fontId="136" fillId="0" borderId="0"/>
    <xf numFmtId="0" fontId="134" fillId="13" borderId="0" applyNumberFormat="0" applyBorder="0" applyAlignment="0" applyProtection="0"/>
    <xf numFmtId="0" fontId="140" fillId="34" borderId="0" applyNumberFormat="0" applyBorder="0" applyAlignment="0" applyProtection="0"/>
    <xf numFmtId="0" fontId="176" fillId="0" borderId="0"/>
    <xf numFmtId="0" fontId="176" fillId="0" borderId="0"/>
    <xf numFmtId="0" fontId="176" fillId="0" borderId="0"/>
    <xf numFmtId="171" fontId="176" fillId="0" borderId="0"/>
    <xf numFmtId="0" fontId="134" fillId="27" borderId="0" applyNumberFormat="0" applyBorder="0" applyAlignment="0" applyProtection="0"/>
    <xf numFmtId="0" fontId="135" fillId="26" borderId="0" applyNumberFormat="0" applyBorder="0" applyAlignment="0" applyProtection="0"/>
    <xf numFmtId="171" fontId="140" fillId="24" borderId="0" applyNumberFormat="0" applyBorder="0" applyAlignment="0" applyProtection="0"/>
    <xf numFmtId="0" fontId="176" fillId="0" borderId="0"/>
    <xf numFmtId="0" fontId="134" fillId="23" borderId="0" applyNumberFormat="0" applyBorder="0" applyAlignment="0" applyProtection="0"/>
    <xf numFmtId="0" fontId="135" fillId="31" borderId="0" applyNumberFormat="0" applyBorder="0" applyAlignment="0" applyProtection="0"/>
    <xf numFmtId="0" fontId="176" fillId="0" borderId="0"/>
    <xf numFmtId="171" fontId="176" fillId="0" borderId="0"/>
    <xf numFmtId="0" fontId="134" fillId="23" borderId="0" applyNumberFormat="0" applyBorder="0" applyAlignment="0" applyProtection="0"/>
    <xf numFmtId="0" fontId="133" fillId="0" borderId="0"/>
    <xf numFmtId="171" fontId="176" fillId="0" borderId="0"/>
    <xf numFmtId="0" fontId="176" fillId="0" borderId="0"/>
    <xf numFmtId="171" fontId="176" fillId="0" borderId="0"/>
    <xf numFmtId="0" fontId="134" fillId="28" borderId="0" applyNumberFormat="0" applyBorder="0" applyAlignment="0" applyProtection="0"/>
    <xf numFmtId="0" fontId="176" fillId="0" borderId="0"/>
    <xf numFmtId="0" fontId="134" fillId="13" borderId="0" applyNumberFormat="0" applyBorder="0" applyAlignment="0" applyProtection="0"/>
    <xf numFmtId="0" fontId="134" fillId="0" borderId="0"/>
    <xf numFmtId="0" fontId="176" fillId="0" borderId="0"/>
    <xf numFmtId="0" fontId="134" fillId="29" borderId="0" applyNumberFormat="0" applyBorder="0" applyAlignment="0" applyProtection="0"/>
    <xf numFmtId="0" fontId="136" fillId="0" borderId="0"/>
    <xf numFmtId="0" fontId="134" fillId="28" borderId="0" applyNumberFormat="0" applyBorder="0" applyAlignment="0" applyProtection="0"/>
    <xf numFmtId="0" fontId="134" fillId="0" borderId="0"/>
    <xf numFmtId="0" fontId="135" fillId="27" borderId="0" applyNumberFormat="0" applyBorder="0" applyAlignment="0" applyProtection="0"/>
    <xf numFmtId="0" fontId="134" fillId="35" borderId="0" applyNumberFormat="0" applyBorder="0" applyAlignment="0" applyProtection="0"/>
    <xf numFmtId="0" fontId="176" fillId="0" borderId="0"/>
    <xf numFmtId="0" fontId="134" fillId="0" borderId="0"/>
    <xf numFmtId="0" fontId="176" fillId="0" borderId="0"/>
    <xf numFmtId="171" fontId="176" fillId="0" borderId="0"/>
    <xf numFmtId="171" fontId="176" fillId="0" borderId="0"/>
    <xf numFmtId="0" fontId="176" fillId="0" borderId="0"/>
    <xf numFmtId="0" fontId="176" fillId="0" borderId="0"/>
    <xf numFmtId="0" fontId="176" fillId="0" borderId="0"/>
    <xf numFmtId="171" fontId="134" fillId="28" borderId="0" applyNumberFormat="0" applyBorder="0" applyAlignment="0" applyProtection="0"/>
    <xf numFmtId="0" fontId="135" fillId="32" borderId="0" applyNumberFormat="0" applyBorder="0" applyAlignment="0" applyProtection="0"/>
    <xf numFmtId="171" fontId="176" fillId="0" borderId="0"/>
    <xf numFmtId="0" fontId="142" fillId="0" borderId="45" applyNumberFormat="0" applyFill="0" applyAlignment="0" applyProtection="0"/>
    <xf numFmtId="0" fontId="176" fillId="0" borderId="0"/>
    <xf numFmtId="0" fontId="133" fillId="0" borderId="0"/>
    <xf numFmtId="0" fontId="133" fillId="0" borderId="0"/>
    <xf numFmtId="0" fontId="176" fillId="0" borderId="0"/>
    <xf numFmtId="171" fontId="176" fillId="0" borderId="0"/>
    <xf numFmtId="0" fontId="176" fillId="0" borderId="0"/>
    <xf numFmtId="0" fontId="176" fillId="0" borderId="0"/>
    <xf numFmtId="0" fontId="176" fillId="0" borderId="0"/>
    <xf numFmtId="0" fontId="176" fillId="0" borderId="0"/>
    <xf numFmtId="171" fontId="176" fillId="0" borderId="0"/>
    <xf numFmtId="0" fontId="176" fillId="0" borderId="0"/>
    <xf numFmtId="0" fontId="176" fillId="0" borderId="0"/>
    <xf numFmtId="0" fontId="176" fillId="0" borderId="0"/>
    <xf numFmtId="171" fontId="176" fillId="0" borderId="0"/>
    <xf numFmtId="0" fontId="176" fillId="0" borderId="0"/>
    <xf numFmtId="0" fontId="132" fillId="0" borderId="0" applyNumberFormat="0" applyFill="0" applyBorder="0" applyAlignment="0" applyProtection="0"/>
    <xf numFmtId="171" fontId="176" fillId="0" borderId="0"/>
    <xf numFmtId="0" fontId="176" fillId="0" borderId="0"/>
    <xf numFmtId="171" fontId="176" fillId="0" borderId="0"/>
    <xf numFmtId="0" fontId="176" fillId="0" borderId="0"/>
    <xf numFmtId="171" fontId="134" fillId="10" borderId="0" applyNumberFormat="0" applyBorder="0" applyAlignment="0" applyProtection="0"/>
    <xf numFmtId="171" fontId="176" fillId="0" borderId="0"/>
    <xf numFmtId="0" fontId="134" fillId="10" borderId="0" applyNumberFormat="0" applyBorder="0" applyAlignment="0" applyProtection="0"/>
    <xf numFmtId="0" fontId="176" fillId="0" borderId="0" applyFont="0" applyFill="0" applyBorder="0" applyAlignment="0" applyProtection="0"/>
    <xf numFmtId="171" fontId="176" fillId="0" borderId="0"/>
    <xf numFmtId="0" fontId="176" fillId="0" borderId="0"/>
    <xf numFmtId="0" fontId="176" fillId="0" borderId="0"/>
    <xf numFmtId="0" fontId="134" fillId="0" borderId="0"/>
    <xf numFmtId="0" fontId="134" fillId="35" borderId="0" applyNumberFormat="0" applyBorder="0" applyAlignment="0" applyProtection="0"/>
    <xf numFmtId="0" fontId="137" fillId="0" borderId="0" applyNumberFormat="0" applyFill="0" applyBorder="0" applyAlignment="0" applyProtection="0">
      <alignment vertical="top"/>
      <protection locked="0"/>
    </xf>
    <xf numFmtId="0" fontId="176" fillId="0" borderId="0"/>
    <xf numFmtId="171" fontId="176" fillId="0" borderId="0"/>
    <xf numFmtId="0" fontId="176" fillId="0" borderId="0"/>
    <xf numFmtId="171" fontId="134" fillId="32" borderId="0" applyNumberFormat="0" applyBorder="0" applyAlignment="0" applyProtection="0"/>
    <xf numFmtId="171" fontId="176" fillId="0" borderId="0"/>
    <xf numFmtId="0" fontId="176" fillId="0" borderId="0"/>
    <xf numFmtId="0" fontId="135" fillId="31" borderId="0" applyNumberFormat="0" applyBorder="0" applyAlignment="0" applyProtection="0"/>
    <xf numFmtId="0" fontId="136" fillId="0" borderId="0"/>
    <xf numFmtId="0" fontId="176" fillId="0" borderId="0"/>
    <xf numFmtId="171" fontId="176" fillId="0" borderId="0"/>
    <xf numFmtId="0" fontId="176" fillId="0" borderId="0"/>
    <xf numFmtId="0" fontId="176" fillId="0" borderId="0"/>
    <xf numFmtId="0" fontId="176" fillId="0" borderId="0"/>
    <xf numFmtId="0" fontId="134" fillId="24" borderId="0" applyNumberFormat="0" applyBorder="0" applyAlignment="0" applyProtection="0"/>
    <xf numFmtId="171" fontId="176" fillId="0" borderId="0"/>
    <xf numFmtId="0" fontId="176" fillId="0" borderId="0"/>
    <xf numFmtId="0" fontId="176" fillId="0" borderId="0"/>
    <xf numFmtId="171" fontId="135" fillId="15" borderId="0" applyNumberFormat="0" applyBorder="0" applyAlignment="0" applyProtection="0"/>
    <xf numFmtId="0" fontId="145" fillId="0" borderId="0" applyNumberFormat="0" applyFill="0" applyBorder="0" applyAlignment="0" applyProtection="0"/>
    <xf numFmtId="0" fontId="176" fillId="0" borderId="0"/>
    <xf numFmtId="0" fontId="134" fillId="28" borderId="0" applyNumberFormat="0" applyBorder="0" applyAlignment="0" applyProtection="0"/>
    <xf numFmtId="171" fontId="135" fillId="20" borderId="0" applyNumberFormat="0" applyBorder="0" applyAlignment="0" applyProtection="0"/>
    <xf numFmtId="0" fontId="145" fillId="0" borderId="0" applyNumberFormat="0" applyFill="0" applyBorder="0" applyAlignment="0" applyProtection="0"/>
    <xf numFmtId="171" fontId="176" fillId="0" borderId="0"/>
    <xf numFmtId="0" fontId="135" fillId="20" borderId="0" applyNumberFormat="0" applyBorder="0" applyAlignment="0" applyProtection="0"/>
    <xf numFmtId="171" fontId="145" fillId="0" borderId="0" applyNumberFormat="0" applyFill="0" applyBorder="0" applyAlignment="0" applyProtection="0"/>
    <xf numFmtId="0" fontId="176" fillId="0" borderId="0"/>
    <xf numFmtId="0" fontId="176" fillId="0" borderId="0"/>
    <xf numFmtId="0" fontId="144" fillId="32" borderId="46" applyNumberFormat="0" applyAlignment="0" applyProtection="0"/>
    <xf numFmtId="0" fontId="176" fillId="0" borderId="0"/>
    <xf numFmtId="0" fontId="133" fillId="0" borderId="0"/>
    <xf numFmtId="0" fontId="133" fillId="0" borderId="0"/>
    <xf numFmtId="0" fontId="144" fillId="37" borderId="46" applyNumberFormat="0" applyAlignment="0" applyProtection="0"/>
    <xf numFmtId="171" fontId="176" fillId="0" borderId="0"/>
    <xf numFmtId="0" fontId="176" fillId="0" borderId="0"/>
    <xf numFmtId="171" fontId="176" fillId="0" borderId="0"/>
    <xf numFmtId="0" fontId="134" fillId="23" borderId="0" applyNumberFormat="0" applyBorder="0" applyAlignment="0" applyProtection="0"/>
    <xf numFmtId="0" fontId="176" fillId="0" borderId="0"/>
    <xf numFmtId="171" fontId="176" fillId="0" borderId="0"/>
    <xf numFmtId="0" fontId="176" fillId="0" borderId="0"/>
    <xf numFmtId="0" fontId="176" fillId="0" borderId="0"/>
    <xf numFmtId="0" fontId="176" fillId="0" borderId="0"/>
    <xf numFmtId="171" fontId="146" fillId="11" borderId="46" applyNumberFormat="0" applyAlignment="0" applyProtection="0"/>
    <xf numFmtId="0" fontId="176" fillId="0" borderId="0"/>
    <xf numFmtId="171" fontId="176" fillId="0" borderId="0"/>
    <xf numFmtId="171" fontId="176" fillId="0" borderId="0"/>
    <xf numFmtId="0" fontId="176" fillId="0" borderId="0"/>
    <xf numFmtId="171" fontId="176" fillId="0" borderId="0"/>
    <xf numFmtId="0" fontId="176" fillId="0" borderId="0"/>
    <xf numFmtId="0" fontId="176" fillId="0" borderId="0"/>
    <xf numFmtId="0" fontId="176" fillId="0" borderId="0"/>
    <xf numFmtId="0" fontId="176" fillId="0" borderId="0"/>
    <xf numFmtId="0" fontId="134" fillId="39" borderId="0" applyNumberFormat="0" applyBorder="0" applyAlignment="0" applyProtection="0"/>
    <xf numFmtId="171" fontId="176" fillId="0" borderId="0"/>
    <xf numFmtId="0" fontId="176" fillId="0" borderId="0"/>
    <xf numFmtId="171" fontId="176" fillId="0" borderId="0"/>
    <xf numFmtId="0" fontId="176" fillId="0" borderId="0"/>
    <xf numFmtId="0" fontId="176" fillId="0" borderId="0"/>
    <xf numFmtId="171" fontId="176" fillId="0" borderId="0"/>
    <xf numFmtId="171" fontId="176" fillId="0" borderId="0"/>
    <xf numFmtId="0" fontId="176" fillId="0" borderId="0"/>
    <xf numFmtId="171" fontId="176" fillId="0" borderId="0"/>
    <xf numFmtId="0" fontId="134" fillId="36" borderId="0" applyNumberFormat="0" applyBorder="0" applyAlignment="0" applyProtection="0"/>
    <xf numFmtId="0" fontId="136" fillId="0" borderId="0"/>
    <xf numFmtId="0" fontId="133" fillId="0" borderId="0"/>
    <xf numFmtId="0" fontId="134" fillId="24" borderId="0" applyNumberFormat="0" applyBorder="0" applyAlignment="0" applyProtection="0"/>
    <xf numFmtId="0" fontId="135" fillId="20" borderId="0" applyNumberFormat="0" applyBorder="0" applyAlignment="0" applyProtection="0"/>
    <xf numFmtId="0" fontId="176" fillId="0" borderId="0"/>
    <xf numFmtId="0" fontId="137" fillId="0" borderId="0" applyNumberFormat="0" applyFill="0" applyBorder="0" applyAlignment="0" applyProtection="0">
      <alignment vertical="top"/>
      <protection locked="0"/>
    </xf>
    <xf numFmtId="0" fontId="134" fillId="40" borderId="0" applyNumberFormat="0" applyBorder="0" applyAlignment="0" applyProtection="0"/>
    <xf numFmtId="0" fontId="136" fillId="0" borderId="0"/>
    <xf numFmtId="0" fontId="133" fillId="0" borderId="0"/>
    <xf numFmtId="0" fontId="134" fillId="25" borderId="0" applyNumberFormat="0" applyBorder="0" applyAlignment="0" applyProtection="0"/>
    <xf numFmtId="0" fontId="134" fillId="0" borderId="0"/>
    <xf numFmtId="0" fontId="135" fillId="14" borderId="0" applyNumberFormat="0" applyBorder="0" applyAlignment="0" applyProtection="0"/>
    <xf numFmtId="171" fontId="176" fillId="0" borderId="0"/>
    <xf numFmtId="0" fontId="176" fillId="28" borderId="47" applyNumberFormat="0" applyFont="0" applyAlignment="0" applyProtection="0"/>
    <xf numFmtId="0" fontId="133" fillId="0" borderId="0"/>
    <xf numFmtId="0" fontId="133" fillId="0" borderId="0"/>
    <xf numFmtId="0" fontId="134" fillId="27" borderId="0" applyNumberFormat="0" applyBorder="0" applyAlignment="0" applyProtection="0"/>
    <xf numFmtId="0" fontId="81" fillId="0" borderId="0"/>
    <xf numFmtId="0" fontId="133" fillId="0" borderId="0"/>
    <xf numFmtId="0" fontId="134" fillId="35" borderId="0" applyNumberFormat="0" applyBorder="0" applyAlignment="0" applyProtection="0"/>
    <xf numFmtId="0" fontId="81" fillId="0" borderId="0"/>
    <xf numFmtId="0" fontId="134" fillId="0" borderId="0"/>
    <xf numFmtId="0" fontId="134" fillId="0" borderId="0"/>
    <xf numFmtId="0" fontId="176" fillId="0" borderId="0"/>
    <xf numFmtId="171" fontId="134" fillId="28" borderId="0" applyNumberFormat="0" applyBorder="0" applyAlignment="0" applyProtection="0"/>
    <xf numFmtId="171" fontId="176" fillId="0" borderId="0"/>
    <xf numFmtId="0" fontId="133" fillId="0" borderId="0"/>
    <xf numFmtId="0" fontId="81" fillId="0" borderId="0"/>
    <xf numFmtId="0" fontId="176" fillId="0" borderId="0"/>
    <xf numFmtId="0" fontId="134" fillId="0" borderId="0"/>
    <xf numFmtId="0" fontId="176" fillId="0" borderId="0"/>
    <xf numFmtId="0" fontId="150" fillId="0" borderId="0" applyNumberFormat="0" applyFill="0" applyBorder="0" applyAlignment="0" applyProtection="0"/>
    <xf numFmtId="0" fontId="137" fillId="0" borderId="0" applyNumberFormat="0" applyFill="0" applyBorder="0" applyAlignment="0" applyProtection="0">
      <alignment vertical="top"/>
      <protection locked="0"/>
    </xf>
    <xf numFmtId="171" fontId="176" fillId="0" borderId="0"/>
    <xf numFmtId="0" fontId="176" fillId="0" borderId="0"/>
    <xf numFmtId="0" fontId="147" fillId="0" borderId="0" applyNumberFormat="0" applyFill="0" applyBorder="0" applyAlignment="0" applyProtection="0"/>
    <xf numFmtId="0" fontId="176" fillId="0" borderId="0"/>
    <xf numFmtId="171" fontId="176" fillId="0" borderId="0"/>
    <xf numFmtId="0" fontId="176" fillId="0" borderId="0"/>
    <xf numFmtId="176" fontId="6" fillId="0" borderId="0"/>
    <xf numFmtId="0" fontId="176" fillId="0" borderId="0"/>
    <xf numFmtId="171" fontId="176" fillId="0" borderId="0"/>
    <xf numFmtId="0" fontId="176" fillId="0" borderId="0"/>
    <xf numFmtId="0" fontId="133" fillId="0" borderId="0"/>
    <xf numFmtId="0" fontId="133" fillId="0" borderId="0"/>
    <xf numFmtId="171" fontId="176" fillId="0" borderId="0"/>
    <xf numFmtId="0" fontId="135" fillId="15" borderId="0" applyNumberFormat="0" applyBorder="0" applyAlignment="0" applyProtection="0"/>
    <xf numFmtId="171" fontId="176" fillId="0" borderId="0"/>
    <xf numFmtId="171" fontId="176" fillId="0" borderId="0"/>
    <xf numFmtId="0" fontId="135" fillId="15" borderId="0" applyNumberFormat="0" applyBorder="0" applyAlignment="0" applyProtection="0"/>
    <xf numFmtId="0" fontId="148" fillId="0" borderId="0" applyNumberFormat="0" applyFill="0" applyBorder="0" applyAlignment="0" applyProtection="0">
      <alignment vertical="top"/>
      <protection locked="0"/>
    </xf>
    <xf numFmtId="0" fontId="176" fillId="0" borderId="0"/>
    <xf numFmtId="0" fontId="133" fillId="0" borderId="0"/>
    <xf numFmtId="0" fontId="133" fillId="0" borderId="0"/>
    <xf numFmtId="171" fontId="144" fillId="32" borderId="46" applyNumberFormat="0" applyAlignment="0" applyProtection="0"/>
    <xf numFmtId="171" fontId="176" fillId="0" borderId="0"/>
    <xf numFmtId="171" fontId="176" fillId="0" borderId="0"/>
    <xf numFmtId="0" fontId="176" fillId="0" borderId="0"/>
    <xf numFmtId="0" fontId="176" fillId="0" borderId="0"/>
    <xf numFmtId="0" fontId="176" fillId="0" borderId="0"/>
    <xf numFmtId="0" fontId="135" fillId="41" borderId="0" applyNumberFormat="0" applyBorder="0" applyAlignment="0" applyProtection="0"/>
    <xf numFmtId="171" fontId="176" fillId="0" borderId="0"/>
    <xf numFmtId="171" fontId="176" fillId="0" borderId="0"/>
    <xf numFmtId="0" fontId="176" fillId="0" borderId="0"/>
    <xf numFmtId="171" fontId="176" fillId="0" borderId="0"/>
    <xf numFmtId="0" fontId="176" fillId="0" borderId="0"/>
    <xf numFmtId="0" fontId="176" fillId="0" borderId="0"/>
    <xf numFmtId="0" fontId="176" fillId="0" borderId="0"/>
    <xf numFmtId="0" fontId="176" fillId="0" borderId="0"/>
    <xf numFmtId="0" fontId="149" fillId="42" borderId="0" applyNumberFormat="0" applyBorder="0" applyAlignment="0" applyProtection="0"/>
    <xf numFmtId="171" fontId="176" fillId="0" borderId="0"/>
    <xf numFmtId="0" fontId="81" fillId="0" borderId="0"/>
    <xf numFmtId="0" fontId="134" fillId="23" borderId="0" applyNumberFormat="0" applyBorder="0" applyAlignment="0" applyProtection="0"/>
    <xf numFmtId="0" fontId="148" fillId="0" borderId="0" applyNumberFormat="0" applyFill="0" applyBorder="0" applyAlignment="0" applyProtection="0">
      <alignment vertical="top"/>
      <protection locked="0"/>
    </xf>
    <xf numFmtId="0" fontId="134" fillId="38" borderId="0" applyNumberFormat="0" applyBorder="0" applyAlignment="0" applyProtection="0"/>
    <xf numFmtId="0" fontId="149" fillId="39" borderId="0" applyNumberFormat="0" applyBorder="0" applyAlignment="0" applyProtection="0"/>
    <xf numFmtId="0" fontId="176" fillId="0" borderId="0"/>
    <xf numFmtId="171" fontId="176" fillId="0" borderId="0"/>
    <xf numFmtId="0" fontId="148" fillId="0" borderId="0" applyNumberFormat="0" applyFill="0" applyBorder="0" applyAlignment="0" applyProtection="0">
      <alignment vertical="top"/>
      <protection locked="0"/>
    </xf>
    <xf numFmtId="171" fontId="134" fillId="38" borderId="0" applyNumberFormat="0" applyBorder="0" applyAlignment="0" applyProtection="0"/>
    <xf numFmtId="171" fontId="149" fillId="39" borderId="0" applyNumberFormat="0" applyBorder="0" applyAlignment="0" applyProtection="0"/>
    <xf numFmtId="0" fontId="176" fillId="0" borderId="0"/>
    <xf numFmtId="0" fontId="148" fillId="0" borderId="0" applyNumberFormat="0" applyFill="0" applyBorder="0" applyAlignment="0" applyProtection="0">
      <alignment vertical="top"/>
      <protection locked="0"/>
    </xf>
    <xf numFmtId="0" fontId="134" fillId="38" borderId="0" applyNumberFormat="0" applyBorder="0" applyAlignment="0" applyProtection="0"/>
    <xf numFmtId="0" fontId="176" fillId="0" borderId="0"/>
    <xf numFmtId="171" fontId="176" fillId="0" borderId="0"/>
    <xf numFmtId="0" fontId="176" fillId="0" borderId="0"/>
    <xf numFmtId="0" fontId="176" fillId="0" borderId="0"/>
    <xf numFmtId="0" fontId="176" fillId="0" borderId="0"/>
    <xf numFmtId="171" fontId="176" fillId="0" borderId="0"/>
    <xf numFmtId="0" fontId="176" fillId="0" borderId="0"/>
    <xf numFmtId="0" fontId="176" fillId="0" borderId="0"/>
    <xf numFmtId="171" fontId="176" fillId="0" borderId="0"/>
    <xf numFmtId="171" fontId="176" fillId="0" borderId="0"/>
    <xf numFmtId="0" fontId="176" fillId="0" borderId="0"/>
    <xf numFmtId="171" fontId="176" fillId="0" borderId="0"/>
    <xf numFmtId="0" fontId="133" fillId="0" borderId="0"/>
    <xf numFmtId="0" fontId="134" fillId="11" borderId="0" applyNumberFormat="0" applyBorder="0" applyAlignment="0" applyProtection="0"/>
    <xf numFmtId="4" fontId="176" fillId="0" borderId="0"/>
    <xf numFmtId="0" fontId="176" fillId="0" borderId="0"/>
    <xf numFmtId="171" fontId="176" fillId="0" borderId="0"/>
    <xf numFmtId="0" fontId="176" fillId="0" borderId="0"/>
    <xf numFmtId="0" fontId="176" fillId="0" borderId="0" applyFont="0" applyFill="0" applyBorder="0" applyAlignment="0" applyProtection="0"/>
    <xf numFmtId="0" fontId="176" fillId="0" borderId="0"/>
    <xf numFmtId="0" fontId="133" fillId="0" borderId="0"/>
    <xf numFmtId="0" fontId="133" fillId="0" borderId="0"/>
    <xf numFmtId="0" fontId="144" fillId="32" borderId="46" applyNumberFormat="0" applyAlignment="0" applyProtection="0"/>
    <xf numFmtId="0" fontId="176" fillId="0" borderId="0"/>
    <xf numFmtId="0" fontId="133" fillId="0" borderId="0"/>
    <xf numFmtId="0" fontId="133" fillId="0" borderId="0"/>
    <xf numFmtId="0" fontId="176" fillId="0" borderId="0"/>
    <xf numFmtId="0" fontId="134" fillId="28" borderId="0" applyNumberFormat="0" applyBorder="0" applyAlignment="0" applyProtection="0"/>
    <xf numFmtId="0" fontId="134" fillId="11" borderId="0" applyNumberFormat="0" applyBorder="0" applyAlignment="0" applyProtection="0"/>
    <xf numFmtId="0" fontId="136" fillId="0" borderId="0"/>
    <xf numFmtId="0" fontId="176" fillId="0" borderId="0"/>
    <xf numFmtId="0" fontId="134" fillId="35" borderId="0" applyNumberFormat="0" applyBorder="0" applyAlignment="0" applyProtection="0"/>
    <xf numFmtId="171" fontId="135" fillId="26" borderId="0" applyNumberFormat="0" applyBorder="0" applyAlignment="0" applyProtection="0"/>
    <xf numFmtId="0" fontId="176" fillId="0" borderId="0"/>
    <xf numFmtId="171" fontId="176" fillId="0" borderId="0"/>
    <xf numFmtId="0" fontId="140" fillId="24" borderId="0" applyNumberFormat="0" applyBorder="0" applyAlignment="0" applyProtection="0"/>
    <xf numFmtId="0" fontId="176" fillId="0" borderId="0"/>
    <xf numFmtId="171" fontId="176" fillId="0" borderId="0"/>
    <xf numFmtId="0" fontId="176" fillId="0" borderId="0"/>
    <xf numFmtId="0" fontId="176" fillId="0" borderId="0"/>
    <xf numFmtId="171" fontId="176" fillId="0" borderId="0"/>
    <xf numFmtId="0" fontId="176" fillId="0" borderId="0"/>
    <xf numFmtId="0" fontId="134" fillId="35" borderId="0" applyNumberFormat="0" applyBorder="0" applyAlignment="0" applyProtection="0"/>
    <xf numFmtId="0" fontId="136" fillId="0" borderId="0"/>
    <xf numFmtId="0" fontId="176" fillId="0" borderId="0"/>
    <xf numFmtId="0" fontId="176" fillId="0" borderId="0"/>
    <xf numFmtId="171" fontId="134" fillId="13" borderId="0" applyNumberFormat="0" applyBorder="0" applyAlignment="0" applyProtection="0"/>
    <xf numFmtId="0" fontId="135" fillId="13" borderId="0" applyNumberFormat="0" applyBorder="0" applyAlignment="0" applyProtection="0"/>
    <xf numFmtId="0" fontId="134" fillId="0" borderId="0"/>
    <xf numFmtId="171" fontId="176" fillId="0" borderId="0"/>
    <xf numFmtId="171" fontId="176" fillId="0" borderId="0"/>
    <xf numFmtId="0" fontId="135" fillId="27" borderId="0" applyNumberFormat="0" applyBorder="0" applyAlignment="0" applyProtection="0"/>
    <xf numFmtId="0" fontId="176" fillId="0" borderId="0"/>
    <xf numFmtId="0" fontId="176" fillId="0" borderId="0"/>
    <xf numFmtId="171" fontId="176" fillId="0" borderId="0"/>
    <xf numFmtId="0" fontId="176" fillId="0" borderId="0"/>
    <xf numFmtId="0" fontId="176" fillId="0" borderId="0"/>
    <xf numFmtId="0" fontId="176" fillId="0" borderId="0"/>
    <xf numFmtId="171" fontId="137" fillId="0" borderId="0" applyNumberFormat="0" applyFill="0" applyBorder="0" applyAlignment="0" applyProtection="0">
      <alignment vertical="top"/>
      <protection locked="0"/>
    </xf>
    <xf numFmtId="0" fontId="176" fillId="0" borderId="0"/>
    <xf numFmtId="0" fontId="176" fillId="0" borderId="0"/>
    <xf numFmtId="0" fontId="134" fillId="0" borderId="0"/>
    <xf numFmtId="0" fontId="176" fillId="0" borderId="0"/>
    <xf numFmtId="0" fontId="151" fillId="0" borderId="0"/>
    <xf numFmtId="171" fontId="176" fillId="0" borderId="0"/>
    <xf numFmtId="0" fontId="176" fillId="0" borderId="0"/>
    <xf numFmtId="171" fontId="176" fillId="0" borderId="0"/>
    <xf numFmtId="0" fontId="133" fillId="0" borderId="0"/>
    <xf numFmtId="0" fontId="133" fillId="0" borderId="0"/>
    <xf numFmtId="0" fontId="134" fillId="11" borderId="0" applyNumberFormat="0" applyBorder="0" applyAlignment="0" applyProtection="0"/>
    <xf numFmtId="171" fontId="176" fillId="0" borderId="0"/>
    <xf numFmtId="0" fontId="146" fillId="2" borderId="46" applyNumberFormat="0" applyAlignment="0" applyProtection="0"/>
    <xf numFmtId="0" fontId="176" fillId="0" borderId="0"/>
    <xf numFmtId="0" fontId="176" fillId="0" borderId="0"/>
    <xf numFmtId="171" fontId="176" fillId="0" borderId="0"/>
    <xf numFmtId="171" fontId="176" fillId="0" borderId="0"/>
    <xf numFmtId="0" fontId="176" fillId="0" borderId="0"/>
    <xf numFmtId="0" fontId="176" fillId="0" borderId="0"/>
    <xf numFmtId="0" fontId="176" fillId="0" borderId="0"/>
    <xf numFmtId="0" fontId="134" fillId="47" borderId="0" applyNumberFormat="0" applyBorder="0" applyAlignment="0" applyProtection="0"/>
    <xf numFmtId="171" fontId="176" fillId="0" borderId="0"/>
    <xf numFmtId="0" fontId="136" fillId="0" borderId="0"/>
    <xf numFmtId="0" fontId="134" fillId="38" borderId="0" applyNumberFormat="0" applyBorder="0" applyAlignment="0" applyProtection="0"/>
    <xf numFmtId="0" fontId="176" fillId="0" borderId="0"/>
    <xf numFmtId="0" fontId="81" fillId="0" borderId="0"/>
    <xf numFmtId="171" fontId="176" fillId="0" borderId="0"/>
    <xf numFmtId="171" fontId="134" fillId="14" borderId="0" applyNumberFormat="0" applyBorder="0" applyAlignment="0" applyProtection="0"/>
    <xf numFmtId="0" fontId="176" fillId="0" borderId="0"/>
    <xf numFmtId="0" fontId="133" fillId="0" borderId="0"/>
    <xf numFmtId="0" fontId="133" fillId="0" borderId="0"/>
    <xf numFmtId="171" fontId="176" fillId="0" borderId="0"/>
    <xf numFmtId="171" fontId="134" fillId="27" borderId="0" applyNumberFormat="0" applyBorder="0" applyAlignment="0" applyProtection="0"/>
    <xf numFmtId="0" fontId="176" fillId="0" borderId="0"/>
    <xf numFmtId="0" fontId="134" fillId="27" borderId="0" applyNumberFormat="0" applyBorder="0" applyAlignment="0" applyProtection="0"/>
    <xf numFmtId="0" fontId="176" fillId="0" borderId="0"/>
    <xf numFmtId="0" fontId="176" fillId="0" borderId="0"/>
    <xf numFmtId="171" fontId="176" fillId="0" borderId="0"/>
    <xf numFmtId="0" fontId="176" fillId="0" borderId="0"/>
    <xf numFmtId="0" fontId="135" fillId="32" borderId="0" applyNumberFormat="0" applyBorder="0" applyAlignment="0" applyProtection="0"/>
    <xf numFmtId="171" fontId="176" fillId="0" borderId="0"/>
    <xf numFmtId="0" fontId="176" fillId="0" borderId="0"/>
    <xf numFmtId="0" fontId="176" fillId="0" borderId="0"/>
    <xf numFmtId="170" fontId="6" fillId="0" borderId="0"/>
    <xf numFmtId="0" fontId="135" fillId="46" borderId="0" applyNumberFormat="0" applyBorder="0" applyAlignment="0" applyProtection="0"/>
    <xf numFmtId="0" fontId="176" fillId="0" borderId="0"/>
    <xf numFmtId="0" fontId="135" fillId="48" borderId="0" applyNumberFormat="0" applyBorder="0" applyAlignment="0" applyProtection="0"/>
    <xf numFmtId="171" fontId="176" fillId="0" borderId="0"/>
    <xf numFmtId="0" fontId="134" fillId="13" borderId="0" applyNumberFormat="0" applyBorder="0" applyAlignment="0" applyProtection="0"/>
    <xf numFmtId="171" fontId="135" fillId="15" borderId="0" applyNumberFormat="0" applyBorder="0" applyAlignment="0" applyProtection="0"/>
    <xf numFmtId="0" fontId="176" fillId="0" borderId="0"/>
    <xf numFmtId="0" fontId="137" fillId="0" borderId="0" applyNumberFormat="0" applyFill="0" applyBorder="0" applyAlignment="0" applyProtection="0">
      <alignment vertical="top"/>
      <protection locked="0"/>
    </xf>
    <xf numFmtId="171" fontId="176" fillId="0" borderId="0"/>
    <xf numFmtId="171" fontId="134" fillId="27" borderId="0" applyNumberFormat="0" applyBorder="0" applyAlignment="0" applyProtection="0"/>
    <xf numFmtId="0" fontId="176" fillId="0" borderId="0"/>
    <xf numFmtId="0" fontId="135" fillId="11" borderId="0" applyNumberFormat="0" applyBorder="0" applyAlignment="0" applyProtection="0"/>
    <xf numFmtId="0" fontId="176" fillId="0" borderId="0"/>
    <xf numFmtId="0" fontId="176" fillId="0" borderId="0"/>
    <xf numFmtId="0" fontId="176" fillId="0" borderId="0"/>
    <xf numFmtId="0" fontId="134" fillId="0" borderId="0"/>
    <xf numFmtId="171" fontId="176" fillId="0" borderId="0"/>
    <xf numFmtId="171" fontId="176" fillId="0" borderId="0"/>
    <xf numFmtId="4" fontId="176" fillId="0" borderId="0"/>
    <xf numFmtId="0" fontId="176" fillId="0" borderId="0"/>
    <xf numFmtId="0" fontId="176" fillId="0" borderId="0"/>
    <xf numFmtId="4" fontId="176" fillId="0" borderId="0"/>
    <xf numFmtId="0" fontId="176" fillId="0" borderId="0"/>
    <xf numFmtId="0" fontId="134" fillId="0" borderId="0"/>
    <xf numFmtId="0" fontId="176" fillId="0" borderId="0" applyFont="0" applyFill="0" applyBorder="0" applyAlignment="0" applyProtection="0"/>
    <xf numFmtId="0" fontId="176" fillId="0" borderId="0" applyFont="0" applyFill="0" applyBorder="0" applyAlignment="0" applyProtection="0"/>
    <xf numFmtId="171" fontId="176" fillId="0" borderId="0"/>
    <xf numFmtId="0" fontId="176" fillId="0" borderId="0"/>
    <xf numFmtId="0" fontId="176" fillId="0" borderId="0"/>
    <xf numFmtId="171" fontId="176" fillId="0" borderId="0"/>
    <xf numFmtId="0" fontId="176" fillId="0" borderId="0"/>
    <xf numFmtId="0" fontId="135" fillId="41" borderId="0" applyNumberFormat="0" applyBorder="0" applyAlignment="0" applyProtection="0"/>
    <xf numFmtId="0" fontId="176" fillId="0" borderId="0"/>
    <xf numFmtId="171" fontId="176" fillId="0" borderId="0"/>
    <xf numFmtId="171" fontId="176" fillId="0" borderId="0"/>
    <xf numFmtId="0" fontId="135" fillId="27" borderId="0" applyNumberFormat="0" applyBorder="0" applyAlignment="0" applyProtection="0"/>
    <xf numFmtId="0" fontId="176" fillId="0" borderId="0"/>
    <xf numFmtId="171" fontId="176" fillId="0" borderId="0"/>
    <xf numFmtId="0" fontId="133" fillId="0" borderId="0"/>
    <xf numFmtId="0" fontId="176" fillId="0" borderId="0"/>
    <xf numFmtId="0" fontId="176" fillId="0" borderId="0"/>
    <xf numFmtId="171" fontId="176" fillId="0" borderId="0"/>
    <xf numFmtId="171" fontId="135" fillId="45" borderId="0" applyNumberFormat="0" applyBorder="0" applyAlignment="0" applyProtection="0"/>
    <xf numFmtId="0" fontId="6" fillId="0" borderId="0"/>
    <xf numFmtId="0" fontId="176" fillId="0" borderId="0"/>
    <xf numFmtId="0" fontId="176" fillId="0" borderId="0"/>
    <xf numFmtId="0" fontId="135" fillId="27" borderId="0" applyNumberFormat="0" applyBorder="0" applyAlignment="0" applyProtection="0"/>
    <xf numFmtId="171" fontId="176" fillId="0" borderId="0"/>
    <xf numFmtId="0" fontId="176" fillId="0" borderId="0"/>
    <xf numFmtId="171" fontId="176" fillId="0" borderId="0"/>
    <xf numFmtId="0" fontId="176" fillId="0" borderId="0"/>
    <xf numFmtId="0" fontId="176" fillId="0" borderId="0"/>
    <xf numFmtId="171" fontId="176" fillId="0" borderId="0"/>
    <xf numFmtId="0" fontId="176" fillId="0" borderId="0"/>
    <xf numFmtId="171" fontId="176" fillId="0" borderId="0"/>
    <xf numFmtId="165" fontId="176" fillId="0" borderId="0" applyFont="0" applyFill="0" applyBorder="0" applyAlignment="0" applyProtection="0"/>
    <xf numFmtId="0" fontId="176" fillId="0" borderId="0"/>
    <xf numFmtId="0" fontId="176" fillId="0" borderId="0" applyFont="0" applyFill="0" applyBorder="0" applyAlignment="0" applyProtection="0"/>
    <xf numFmtId="171" fontId="176" fillId="0" borderId="0"/>
    <xf numFmtId="0" fontId="176" fillId="0" borderId="0"/>
    <xf numFmtId="0" fontId="176" fillId="0" borderId="0"/>
    <xf numFmtId="0" fontId="135" fillId="44" borderId="0" applyNumberFormat="0" applyBorder="0" applyAlignment="0" applyProtection="0"/>
    <xf numFmtId="0" fontId="176" fillId="0" borderId="0"/>
    <xf numFmtId="0" fontId="135" fillId="43" borderId="0" applyNumberFormat="0" applyBorder="0" applyAlignment="0" applyProtection="0"/>
    <xf numFmtId="171" fontId="176" fillId="0" borderId="0"/>
    <xf numFmtId="0" fontId="176" fillId="0" borderId="0"/>
    <xf numFmtId="0" fontId="176" fillId="0" borderId="0"/>
    <xf numFmtId="4" fontId="176" fillId="0" borderId="0"/>
    <xf numFmtId="0" fontId="176" fillId="0" borderId="0"/>
    <xf numFmtId="0" fontId="134" fillId="0" borderId="0"/>
    <xf numFmtId="0" fontId="176" fillId="0" borderId="0"/>
    <xf numFmtId="171" fontId="176" fillId="0" borderId="0"/>
    <xf numFmtId="0" fontId="176" fillId="0" borderId="0"/>
    <xf numFmtId="0" fontId="176" fillId="0" borderId="0"/>
    <xf numFmtId="0" fontId="134" fillId="25" borderId="0" applyNumberFormat="0" applyBorder="0" applyAlignment="0" applyProtection="0"/>
    <xf numFmtId="171" fontId="176" fillId="0" borderId="0"/>
    <xf numFmtId="0" fontId="133" fillId="0" borderId="0"/>
    <xf numFmtId="0" fontId="133" fillId="0" borderId="0"/>
    <xf numFmtId="0" fontId="176" fillId="0" borderId="0"/>
    <xf numFmtId="0" fontId="133" fillId="0" borderId="0"/>
    <xf numFmtId="0" fontId="133" fillId="0" borderId="0"/>
    <xf numFmtId="0" fontId="176" fillId="0" borderId="0"/>
    <xf numFmtId="171" fontId="176" fillId="0" borderId="0"/>
    <xf numFmtId="0" fontId="135" fillId="15" borderId="0" applyNumberFormat="0" applyBorder="0" applyAlignment="0" applyProtection="0"/>
    <xf numFmtId="0" fontId="176" fillId="0" borderId="0"/>
    <xf numFmtId="0" fontId="176" fillId="0" borderId="0"/>
    <xf numFmtId="0" fontId="176" fillId="0" borderId="0"/>
    <xf numFmtId="171" fontId="176" fillId="0" borderId="0"/>
    <xf numFmtId="0" fontId="134" fillId="38" borderId="0" applyNumberFormat="0" applyBorder="0" applyAlignment="0" applyProtection="0"/>
    <xf numFmtId="0" fontId="176" fillId="0" borderId="0"/>
    <xf numFmtId="0" fontId="134" fillId="0" borderId="0"/>
    <xf numFmtId="0" fontId="134" fillId="0" borderId="0"/>
    <xf numFmtId="171" fontId="134" fillId="13" borderId="0" applyNumberFormat="0" applyBorder="0" applyAlignment="0" applyProtection="0"/>
    <xf numFmtId="0" fontId="133" fillId="0" borderId="0"/>
    <xf numFmtId="0" fontId="176" fillId="0" borderId="0"/>
    <xf numFmtId="0" fontId="136" fillId="0" borderId="0"/>
    <xf numFmtId="0" fontId="176" fillId="0" borderId="0"/>
    <xf numFmtId="0" fontId="176" fillId="0" borderId="0"/>
    <xf numFmtId="0" fontId="134" fillId="13" borderId="0" applyNumberFormat="0" applyBorder="0" applyAlignment="0" applyProtection="0"/>
    <xf numFmtId="176" fontId="6" fillId="0" borderId="0"/>
    <xf numFmtId="0" fontId="176" fillId="0" borderId="0"/>
    <xf numFmtId="0" fontId="133" fillId="0" borderId="0"/>
    <xf numFmtId="0" fontId="133" fillId="0" borderId="0"/>
    <xf numFmtId="171" fontId="176" fillId="0" borderId="0"/>
    <xf numFmtId="0" fontId="133" fillId="0" borderId="0"/>
    <xf numFmtId="0" fontId="133" fillId="0" borderId="0"/>
    <xf numFmtId="171" fontId="150" fillId="0" borderId="0" applyNumberFormat="0" applyFill="0" applyBorder="0" applyAlignment="0" applyProtection="0"/>
    <xf numFmtId="171" fontId="135" fillId="27" borderId="0" applyNumberFormat="0" applyBorder="0" applyAlignment="0" applyProtection="0"/>
    <xf numFmtId="0" fontId="134" fillId="13" borderId="0" applyNumberFormat="0" applyBorder="0" applyAlignment="0" applyProtection="0"/>
    <xf numFmtId="171" fontId="135" fillId="14" borderId="0" applyNumberFormat="0" applyBorder="0" applyAlignment="0" applyProtection="0"/>
    <xf numFmtId="0" fontId="134" fillId="27" borderId="0" applyNumberFormat="0" applyBorder="0" applyAlignment="0" applyProtection="0"/>
    <xf numFmtId="0" fontId="137" fillId="0" borderId="0" applyNumberFormat="0" applyFill="0" applyBorder="0" applyAlignment="0" applyProtection="0">
      <alignment vertical="top"/>
      <protection locked="0"/>
    </xf>
    <xf numFmtId="0" fontId="135" fillId="15" borderId="0" applyNumberFormat="0" applyBorder="0" applyAlignment="0" applyProtection="0"/>
    <xf numFmtId="0" fontId="134" fillId="29" borderId="0" applyNumberFormat="0" applyBorder="0" applyAlignment="0" applyProtection="0"/>
    <xf numFmtId="176" fontId="6" fillId="0" borderId="0"/>
    <xf numFmtId="0" fontId="135" fillId="15" borderId="0" applyNumberFormat="0" applyBorder="0" applyAlignment="0" applyProtection="0"/>
    <xf numFmtId="171" fontId="134" fillId="13" borderId="0" applyNumberFormat="0" applyBorder="0" applyAlignment="0" applyProtection="0"/>
    <xf numFmtId="0" fontId="135" fillId="26" borderId="0" applyNumberFormat="0" applyBorder="0" applyAlignment="0" applyProtection="0"/>
    <xf numFmtId="0" fontId="134" fillId="49" borderId="0" applyNumberFormat="0" applyBorder="0" applyAlignment="0" applyProtection="0"/>
    <xf numFmtId="0" fontId="135" fillId="33" borderId="0" applyNumberFormat="0" applyBorder="0" applyAlignment="0" applyProtection="0"/>
    <xf numFmtId="171" fontId="134" fillId="35" borderId="0" applyNumberFormat="0" applyBorder="0" applyAlignment="0" applyProtection="0"/>
    <xf numFmtId="0" fontId="134" fillId="28" borderId="0" applyNumberFormat="0" applyBorder="0" applyAlignment="0" applyProtection="0"/>
    <xf numFmtId="0" fontId="134" fillId="36" borderId="0" applyNumberFormat="0" applyBorder="0" applyAlignment="0" applyProtection="0"/>
    <xf numFmtId="0" fontId="134" fillId="28" borderId="0" applyNumberFormat="0" applyBorder="0" applyAlignment="0" applyProtection="0"/>
    <xf numFmtId="0" fontId="176" fillId="28" borderId="47" applyNumberFormat="0" applyFont="0" applyAlignment="0" applyProtection="0"/>
    <xf numFmtId="0" fontId="176" fillId="28" borderId="47" applyNumberFormat="0" applyFont="0" applyAlignment="0" applyProtection="0"/>
    <xf numFmtId="0" fontId="134" fillId="28" borderId="0" applyNumberFormat="0" applyBorder="0" applyAlignment="0" applyProtection="0"/>
    <xf numFmtId="0" fontId="134" fillId="25" borderId="0" applyNumberFormat="0" applyBorder="0" applyAlignment="0" applyProtection="0"/>
    <xf numFmtId="171" fontId="134" fillId="25" borderId="0" applyNumberFormat="0" applyBorder="0" applyAlignment="0" applyProtection="0"/>
    <xf numFmtId="0" fontId="134" fillId="35" borderId="0" applyNumberFormat="0" applyBorder="0" applyAlignment="0" applyProtection="0"/>
    <xf numFmtId="0" fontId="134" fillId="38" borderId="0" applyNumberFormat="0" applyBorder="0" applyAlignment="0" applyProtection="0"/>
    <xf numFmtId="0" fontId="133" fillId="0" borderId="0"/>
    <xf numFmtId="0" fontId="134" fillId="39" borderId="0" applyNumberFormat="0" applyBorder="0" applyAlignment="0" applyProtection="0"/>
    <xf numFmtId="0" fontId="134" fillId="32" borderId="0" applyNumberFormat="0" applyBorder="0" applyAlignment="0" applyProtection="0"/>
    <xf numFmtId="0" fontId="133" fillId="0" borderId="0"/>
    <xf numFmtId="171" fontId="134" fillId="39" borderId="0" applyNumberFormat="0" applyBorder="0" applyAlignment="0" applyProtection="0"/>
    <xf numFmtId="0" fontId="134" fillId="37" borderId="0" applyNumberFormat="0" applyBorder="0" applyAlignment="0" applyProtection="0"/>
    <xf numFmtId="0" fontId="134" fillId="39" borderId="0" applyNumberFormat="0" applyBorder="0" applyAlignment="0" applyProtection="0"/>
    <xf numFmtId="0" fontId="134" fillId="13" borderId="0" applyNumberFormat="0" applyBorder="0" applyAlignment="0" applyProtection="0"/>
    <xf numFmtId="0" fontId="134" fillId="24" borderId="0" applyNumberFormat="0" applyBorder="0" applyAlignment="0" applyProtection="0"/>
    <xf numFmtId="171" fontId="134" fillId="0" borderId="0"/>
    <xf numFmtId="171" fontId="134" fillId="24" borderId="0" applyNumberFormat="0" applyBorder="0" applyAlignment="0" applyProtection="0"/>
    <xf numFmtId="0" fontId="134" fillId="0" borderId="0"/>
    <xf numFmtId="0" fontId="135" fillId="41" borderId="0" applyNumberFormat="0" applyBorder="0" applyAlignment="0" applyProtection="0"/>
    <xf numFmtId="0" fontId="152" fillId="0" borderId="0" applyNumberFormat="0" applyFill="0" applyBorder="0" applyAlignment="0" applyProtection="0"/>
    <xf numFmtId="0" fontId="134" fillId="0" borderId="0"/>
    <xf numFmtId="0" fontId="134" fillId="2" borderId="0" applyNumberFormat="0" applyBorder="0" applyAlignment="0" applyProtection="0"/>
    <xf numFmtId="0" fontId="134" fillId="0" borderId="0"/>
    <xf numFmtId="0" fontId="134" fillId="24" borderId="0" applyNumberFormat="0" applyBorder="0" applyAlignment="0" applyProtection="0"/>
    <xf numFmtId="0" fontId="176" fillId="0" borderId="0"/>
    <xf numFmtId="0" fontId="134" fillId="35" borderId="0" applyNumberFormat="0" applyBorder="0" applyAlignment="0" applyProtection="0"/>
    <xf numFmtId="171" fontId="176" fillId="0" borderId="0"/>
    <xf numFmtId="171" fontId="134" fillId="35" borderId="0" applyNumberFormat="0" applyBorder="0" applyAlignment="0" applyProtection="0"/>
    <xf numFmtId="0" fontId="136" fillId="0" borderId="0"/>
    <xf numFmtId="0" fontId="134" fillId="13" borderId="0" applyNumberFormat="0" applyBorder="0" applyAlignment="0" applyProtection="0"/>
    <xf numFmtId="0" fontId="133" fillId="0" borderId="0"/>
    <xf numFmtId="0" fontId="176" fillId="0" borderId="0"/>
    <xf numFmtId="0" fontId="176" fillId="0" borderId="0"/>
    <xf numFmtId="0" fontId="134" fillId="11" borderId="0" applyNumberFormat="0" applyBorder="0" applyAlignment="0" applyProtection="0"/>
    <xf numFmtId="0" fontId="133" fillId="0" borderId="0"/>
    <xf numFmtId="0" fontId="134" fillId="43" borderId="0" applyNumberFormat="0" applyBorder="0" applyAlignment="0" applyProtection="0"/>
    <xf numFmtId="179" fontId="153" fillId="0" borderId="0" applyFont="0" applyFill="0" applyBorder="0" applyAlignment="0" applyProtection="0"/>
    <xf numFmtId="0" fontId="134" fillId="0" borderId="0"/>
    <xf numFmtId="0" fontId="134" fillId="11" borderId="0" applyNumberFormat="0" applyBorder="0" applyAlignment="0" applyProtection="0"/>
    <xf numFmtId="178" fontId="176" fillId="0" borderId="0" applyFill="0" applyBorder="0" applyAlignment="0" applyProtection="0"/>
    <xf numFmtId="0" fontId="134" fillId="11" borderId="0" applyNumberFormat="0" applyBorder="0" applyAlignment="0" applyProtection="0"/>
    <xf numFmtId="169" fontId="176" fillId="0" borderId="0" applyFont="0" applyFill="0" applyBorder="0" applyAlignment="0" applyProtection="0"/>
    <xf numFmtId="0" fontId="135" fillId="14" borderId="0" applyNumberFormat="0" applyBorder="0" applyAlignment="0" applyProtection="0"/>
    <xf numFmtId="0" fontId="81" fillId="0" borderId="0"/>
    <xf numFmtId="171" fontId="134" fillId="11" borderId="0" applyNumberFormat="0" applyBorder="0" applyAlignment="0" applyProtection="0"/>
    <xf numFmtId="169" fontId="176" fillId="0" borderId="0" applyFont="0" applyFill="0" applyBorder="0" applyAlignment="0" applyProtection="0"/>
    <xf numFmtId="0" fontId="134" fillId="27" borderId="0" applyNumberFormat="0" applyBorder="0" applyAlignment="0" applyProtection="0"/>
    <xf numFmtId="0" fontId="133" fillId="0" borderId="0"/>
    <xf numFmtId="0" fontId="134" fillId="40" borderId="0" applyNumberFormat="0" applyBorder="0" applyAlignment="0" applyProtection="0"/>
    <xf numFmtId="182" fontId="6" fillId="0" borderId="0"/>
    <xf numFmtId="0" fontId="134" fillId="27" borderId="0" applyNumberFormat="0" applyBorder="0" applyAlignment="0" applyProtection="0"/>
    <xf numFmtId="0" fontId="134" fillId="27" borderId="0" applyNumberFormat="0" applyBorder="0" applyAlignment="0" applyProtection="0"/>
    <xf numFmtId="0" fontId="134" fillId="32" borderId="0" applyNumberFormat="0" applyBorder="0" applyAlignment="0" applyProtection="0"/>
    <xf numFmtId="0" fontId="133" fillId="0" borderId="0"/>
    <xf numFmtId="170" fontId="6" fillId="0" borderId="0"/>
    <xf numFmtId="0" fontId="134" fillId="37"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43" borderId="0" applyNumberFormat="0" applyBorder="0" applyAlignment="0" applyProtection="0"/>
    <xf numFmtId="171" fontId="134" fillId="11" borderId="0" applyNumberFormat="0" applyBorder="0" applyAlignment="0" applyProtection="0"/>
    <xf numFmtId="176" fontId="6" fillId="0" borderId="0"/>
    <xf numFmtId="0" fontId="134" fillId="11" borderId="0" applyNumberFormat="0" applyBorder="0" applyAlignment="0" applyProtection="0"/>
    <xf numFmtId="0" fontId="134" fillId="11" borderId="0" applyNumberFormat="0" applyBorder="0" applyAlignment="0" applyProtection="0"/>
    <xf numFmtId="0" fontId="134" fillId="38" borderId="0" applyNumberFormat="0" applyBorder="0" applyAlignment="0" applyProtection="0"/>
    <xf numFmtId="171" fontId="134" fillId="38" borderId="0" applyNumberFormat="0" applyBorder="0" applyAlignment="0" applyProtection="0"/>
    <xf numFmtId="0" fontId="134" fillId="11"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171" fontId="134" fillId="32" borderId="0" applyNumberFormat="0" applyBorder="0" applyAlignment="0" applyProtection="0"/>
    <xf numFmtId="0" fontId="134" fillId="38" borderId="0" applyNumberFormat="0" applyBorder="0" applyAlignment="0" applyProtection="0"/>
    <xf numFmtId="171" fontId="134" fillId="38" borderId="0" applyNumberFormat="0" applyBorder="0" applyAlignment="0" applyProtection="0"/>
    <xf numFmtId="0" fontId="134" fillId="38" borderId="0" applyNumberFormat="0" applyBorder="0" applyAlignment="0" applyProtection="0"/>
    <xf numFmtId="0" fontId="176" fillId="0" borderId="0"/>
    <xf numFmtId="0" fontId="134" fillId="27" borderId="0" applyNumberFormat="0" applyBorder="0" applyAlignment="0" applyProtection="0"/>
    <xf numFmtId="0" fontId="134" fillId="13" borderId="0" applyNumberFormat="0" applyBorder="0" applyAlignment="0" applyProtection="0"/>
    <xf numFmtId="0" fontId="134" fillId="0" borderId="0"/>
    <xf numFmtId="0" fontId="134" fillId="27"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171" fontId="134" fillId="23" borderId="0" applyNumberFormat="0" applyBorder="0" applyAlignment="0" applyProtection="0"/>
    <xf numFmtId="0" fontId="134" fillId="23" borderId="0" applyNumberFormat="0" applyBorder="0" applyAlignment="0" applyProtection="0"/>
    <xf numFmtId="0" fontId="135" fillId="15" borderId="0" applyNumberFormat="0" applyBorder="0" applyAlignment="0" applyProtection="0"/>
    <xf numFmtId="0" fontId="134" fillId="32" borderId="0" applyNumberFormat="0" applyBorder="0" applyAlignment="0" applyProtection="0"/>
    <xf numFmtId="0" fontId="134" fillId="38" borderId="0" applyNumberFormat="0" applyBorder="0" applyAlignment="0" applyProtection="0"/>
    <xf numFmtId="0" fontId="134" fillId="32" borderId="0" applyNumberFormat="0" applyBorder="0" applyAlignment="0" applyProtection="0"/>
    <xf numFmtId="0" fontId="134" fillId="10" borderId="0" applyNumberFormat="0" applyBorder="0" applyAlignment="0" applyProtection="0"/>
    <xf numFmtId="0" fontId="135" fillId="15" borderId="0" applyNumberFormat="0" applyBorder="0" applyAlignment="0" applyProtection="0"/>
    <xf numFmtId="0" fontId="135" fillId="31" borderId="0" applyNumberFormat="0" applyBorder="0" applyAlignment="0" applyProtection="0"/>
    <xf numFmtId="171" fontId="135" fillId="15" borderId="0" applyNumberFormat="0" applyBorder="0" applyAlignment="0" applyProtection="0"/>
    <xf numFmtId="0" fontId="135" fillId="27" borderId="0" applyNumberFormat="0" applyBorder="0" applyAlignment="0" applyProtection="0"/>
    <xf numFmtId="0" fontId="135" fillId="40" borderId="0" applyNumberFormat="0" applyBorder="0" applyAlignment="0" applyProtection="0"/>
    <xf numFmtId="0" fontId="135" fillId="27" borderId="0" applyNumberFormat="0" applyBorder="0" applyAlignment="0" applyProtection="0"/>
    <xf numFmtId="171" fontId="135" fillId="27" borderId="0" applyNumberFormat="0" applyBorder="0" applyAlignment="0" applyProtection="0"/>
    <xf numFmtId="0" fontId="135" fillId="32" borderId="0" applyNumberFormat="0" applyBorder="0" applyAlignment="0" applyProtection="0"/>
    <xf numFmtId="0" fontId="149" fillId="39" borderId="0" applyNumberFormat="0" applyBorder="0" applyAlignment="0" applyProtection="0"/>
    <xf numFmtId="0" fontId="135" fillId="37" borderId="0" applyNumberFormat="0" applyBorder="0" applyAlignment="0" applyProtection="0"/>
    <xf numFmtId="171" fontId="135" fillId="32"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171" fontId="135" fillId="11" borderId="0" applyNumberFormat="0" applyBorder="0" applyAlignment="0" applyProtection="0"/>
    <xf numFmtId="0" fontId="135" fillId="27" borderId="0" applyNumberFormat="0" applyBorder="0" applyAlignment="0" applyProtection="0"/>
    <xf numFmtId="0" fontId="135" fillId="40" borderId="0" applyNumberFormat="0" applyBorder="0" applyAlignment="0" applyProtection="0"/>
    <xf numFmtId="171" fontId="135" fillId="27" borderId="0" applyNumberFormat="0" applyBorder="0" applyAlignment="0" applyProtection="0"/>
    <xf numFmtId="0" fontId="155" fillId="0" borderId="0" applyNumberFormat="0" applyFill="0" applyBorder="0" applyAlignment="0" applyProtection="0"/>
    <xf numFmtId="171" fontId="135" fillId="41" borderId="0" applyNumberFormat="0" applyBorder="0" applyAlignment="0" applyProtection="0"/>
    <xf numFmtId="0" fontId="156" fillId="0" borderId="0" applyNumberFormat="0" applyFill="0" applyBorder="0" applyAlignment="0" applyProtection="0"/>
    <xf numFmtId="0" fontId="135" fillId="38" borderId="0" applyNumberFormat="0" applyBorder="0" applyAlignment="0" applyProtection="0"/>
    <xf numFmtId="0" fontId="135" fillId="15" borderId="0" applyNumberFormat="0" applyBorder="0" applyAlignment="0" applyProtection="0"/>
    <xf numFmtId="0" fontId="135" fillId="26" borderId="0" applyNumberFormat="0" applyBorder="0" applyAlignment="0" applyProtection="0"/>
    <xf numFmtId="0" fontId="135" fillId="44" borderId="0" applyNumberFormat="0" applyBorder="0" applyAlignment="0" applyProtection="0"/>
    <xf numFmtId="167" fontId="6" fillId="0" borderId="0"/>
    <xf numFmtId="171" fontId="135" fillId="44" borderId="0" applyNumberFormat="0" applyBorder="0" applyAlignment="0" applyProtection="0"/>
    <xf numFmtId="0" fontId="135" fillId="33" borderId="0" applyNumberFormat="0" applyBorder="0" applyAlignment="0" applyProtection="0"/>
    <xf numFmtId="9" fontId="176" fillId="0" borderId="0" applyFill="0" applyBorder="0" applyAlignment="0" applyProtection="0"/>
    <xf numFmtId="171" fontId="135" fillId="33" borderId="0" applyNumberFormat="0" applyBorder="0" applyAlignment="0" applyProtection="0"/>
    <xf numFmtId="0" fontId="135" fillId="45" borderId="0" applyNumberFormat="0" applyBorder="0" applyAlignment="0" applyProtection="0"/>
    <xf numFmtId="9" fontId="176" fillId="0" borderId="0" applyFont="0" applyFill="0" applyBorder="0" applyAlignment="0" applyProtection="0"/>
    <xf numFmtId="0" fontId="135" fillId="48" borderId="0" applyNumberFormat="0" applyBorder="0" applyAlignment="0" applyProtection="0"/>
    <xf numFmtId="0" fontId="135" fillId="50" borderId="0" applyNumberFormat="0" applyBorder="0" applyAlignment="0" applyProtection="0"/>
    <xf numFmtId="0" fontId="135" fillId="4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171" fontId="135" fillId="15" borderId="0" applyNumberFormat="0" applyBorder="0" applyAlignment="0" applyProtection="0"/>
    <xf numFmtId="0" fontId="135" fillId="51" borderId="0" applyNumberFormat="0" applyBorder="0" applyAlignment="0" applyProtection="0"/>
    <xf numFmtId="171" fontId="135" fillId="48" borderId="0" applyNumberFormat="0" applyBorder="0" applyAlignment="0" applyProtection="0"/>
    <xf numFmtId="0" fontId="140" fillId="24" borderId="0" applyNumberFormat="0" applyBorder="0" applyAlignment="0" applyProtection="0"/>
    <xf numFmtId="0" fontId="81" fillId="0" borderId="0"/>
    <xf numFmtId="171" fontId="140" fillId="24" borderId="0" applyNumberFormat="0" applyBorder="0" applyAlignment="0" applyProtection="0"/>
    <xf numFmtId="0" fontId="140" fillId="24" borderId="0" applyNumberFormat="0" applyBorder="0" applyAlignment="0" applyProtection="0"/>
    <xf numFmtId="0" fontId="140" fillId="24" borderId="0" applyNumberFormat="0" applyBorder="0" applyAlignment="0" applyProtection="0"/>
    <xf numFmtId="0" fontId="146" fillId="52" borderId="46" applyNumberFormat="0" applyAlignment="0" applyProtection="0"/>
    <xf numFmtId="0" fontId="151" fillId="0" borderId="0"/>
    <xf numFmtId="0" fontId="146" fillId="2" borderId="46" applyNumberFormat="0" applyAlignment="0" applyProtection="0"/>
    <xf numFmtId="171" fontId="146" fillId="2" borderId="46" applyNumberFormat="0" applyAlignment="0" applyProtection="0"/>
    <xf numFmtId="0" fontId="146" fillId="11" borderId="46" applyNumberFormat="0" applyAlignment="0" applyProtection="0"/>
    <xf numFmtId="0" fontId="144" fillId="11" borderId="46" applyNumberFormat="0" applyAlignment="0" applyProtection="0"/>
    <xf numFmtId="0" fontId="146" fillId="11" borderId="46" applyNumberFormat="0" applyAlignment="0" applyProtection="0"/>
    <xf numFmtId="0" fontId="133" fillId="0" borderId="0"/>
    <xf numFmtId="0" fontId="146" fillId="11" borderId="46" applyNumberFormat="0" applyAlignment="0" applyProtection="0"/>
    <xf numFmtId="0" fontId="131" fillId="19" borderId="41" applyNumberFormat="0" applyAlignment="0" applyProtection="0"/>
    <xf numFmtId="171" fontId="131" fillId="19" borderId="41" applyNumberFormat="0" applyAlignment="0" applyProtection="0"/>
    <xf numFmtId="0" fontId="131" fillId="19" borderId="41" applyNumberFormat="0" applyAlignment="0" applyProtection="0"/>
    <xf numFmtId="0" fontId="131" fillId="19" borderId="41" applyNumberFormat="0" applyAlignment="0" applyProtection="0"/>
    <xf numFmtId="0" fontId="139" fillId="0" borderId="43" applyNumberFormat="0" applyFill="0" applyAlignment="0" applyProtection="0"/>
    <xf numFmtId="171"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1" fillId="19" borderId="41" applyNumberFormat="0" applyAlignment="0" applyProtection="0"/>
    <xf numFmtId="0" fontId="131" fillId="53" borderId="41" applyNumberFormat="0" applyAlignment="0" applyProtection="0"/>
    <xf numFmtId="0" fontId="131" fillId="19" borderId="41" applyNumberFormat="0" applyAlignment="0" applyProtection="0"/>
    <xf numFmtId="171" fontId="131" fillId="19" borderId="41" applyNumberFormat="0" applyAlignment="0" applyProtection="0"/>
    <xf numFmtId="0" fontId="176" fillId="0" borderId="0" applyFont="0" applyFill="0" applyBorder="0" applyAlignment="0" applyProtection="0"/>
    <xf numFmtId="0" fontId="176" fillId="0" borderId="0" applyFill="0" applyBorder="0" applyAlignment="0" applyProtection="0"/>
    <xf numFmtId="171" fontId="176" fillId="0" borderId="0" applyFont="0" applyFill="0" applyBorder="0" applyAlignment="0" applyProtection="0"/>
    <xf numFmtId="183" fontId="176" fillId="0" borderId="0" applyFill="0" applyBorder="0" applyAlignment="0" applyProtection="0"/>
    <xf numFmtId="169" fontId="176" fillId="0" borderId="0" applyFont="0" applyFill="0" applyBorder="0" applyAlignment="0" applyProtection="0"/>
    <xf numFmtId="0" fontId="176" fillId="28" borderId="47" applyNumberFormat="0" applyFont="0" applyAlignment="0" applyProtection="0"/>
    <xf numFmtId="0" fontId="156" fillId="0" borderId="0" applyNumberFormat="0" applyFill="0" applyBorder="0" applyAlignment="0" applyProtection="0"/>
    <xf numFmtId="0" fontId="133" fillId="0" borderId="0"/>
    <xf numFmtId="171" fontId="156" fillId="0" borderId="0" applyNumberFormat="0" applyFill="0" applyBorder="0" applyAlignment="0" applyProtection="0"/>
    <xf numFmtId="0" fontId="133" fillId="0" borderId="0"/>
    <xf numFmtId="0" fontId="156" fillId="0" borderId="0" applyNumberFormat="0" applyFill="0" applyBorder="0" applyAlignment="0" applyProtection="0"/>
    <xf numFmtId="0" fontId="156" fillId="0" borderId="0" applyNumberFormat="0" applyFill="0" applyBorder="0" applyAlignment="0" applyProtection="0"/>
    <xf numFmtId="0" fontId="135" fillId="54" borderId="0" applyNumberFormat="0" applyBorder="0" applyAlignment="0" applyProtection="0"/>
    <xf numFmtId="171" fontId="135" fillId="54" borderId="0" applyNumberFormat="0" applyBorder="0" applyAlignment="0" applyProtection="0"/>
    <xf numFmtId="0" fontId="135" fillId="54" borderId="0" applyNumberFormat="0" applyBorder="0" applyAlignment="0" applyProtection="0"/>
    <xf numFmtId="0" fontId="135" fillId="15" borderId="0" applyNumberFormat="0" applyBorder="0" applyAlignment="0" applyProtection="0"/>
    <xf numFmtId="0" fontId="134" fillId="0" borderId="0"/>
    <xf numFmtId="0" fontId="134" fillId="0" borderId="0"/>
    <xf numFmtId="0" fontId="135" fillId="54" borderId="0" applyNumberFormat="0" applyBorder="0" applyAlignment="0" applyProtection="0"/>
    <xf numFmtId="0" fontId="135" fillId="44" borderId="0" applyNumberFormat="0" applyBorder="0" applyAlignment="0" applyProtection="0"/>
    <xf numFmtId="171" fontId="135" fillId="44" borderId="0" applyNumberFormat="0" applyBorder="0" applyAlignment="0" applyProtection="0"/>
    <xf numFmtId="0" fontId="135" fillId="44" borderId="0" applyNumberFormat="0" applyBorder="0" applyAlignment="0" applyProtection="0"/>
    <xf numFmtId="0" fontId="135" fillId="48" borderId="0" applyNumberFormat="0" applyBorder="0" applyAlignment="0" applyProtection="0"/>
    <xf numFmtId="0" fontId="135" fillId="44" borderId="0" applyNumberFormat="0" applyBorder="0" applyAlignment="0" applyProtection="0"/>
    <xf numFmtId="0" fontId="135" fillId="33" borderId="0" applyNumberFormat="0" applyBorder="0" applyAlignment="0" applyProtection="0"/>
    <xf numFmtId="171" fontId="135" fillId="33" borderId="0" applyNumberFormat="0" applyBorder="0" applyAlignment="0" applyProtection="0"/>
    <xf numFmtId="0" fontId="151" fillId="0" borderId="0"/>
    <xf numFmtId="0" fontId="135" fillId="33" borderId="0" applyNumberFormat="0" applyBorder="0" applyAlignment="0" applyProtection="0"/>
    <xf numFmtId="0" fontId="135" fillId="19" borderId="0" applyNumberFormat="0" applyBorder="0" applyAlignment="0" applyProtection="0"/>
    <xf numFmtId="0" fontId="135" fillId="33" borderId="0" applyNumberFormat="0" applyBorder="0" applyAlignment="0" applyProtection="0"/>
    <xf numFmtId="0" fontId="135" fillId="20" borderId="0" applyNumberFormat="0" applyBorder="0" applyAlignment="0" applyProtection="0"/>
    <xf numFmtId="171" fontId="135" fillId="20" borderId="0" applyNumberFormat="0" applyBorder="0" applyAlignment="0" applyProtection="0"/>
    <xf numFmtId="0" fontId="135" fillId="20" borderId="0" applyNumberFormat="0" applyBorder="0" applyAlignment="0" applyProtection="0"/>
    <xf numFmtId="0" fontId="135" fillId="10" borderId="0" applyNumberFormat="0" applyBorder="0" applyAlignment="0" applyProtection="0"/>
    <xf numFmtId="0" fontId="135" fillId="20" borderId="0" applyNumberFormat="0" applyBorder="0" applyAlignment="0" applyProtection="0"/>
    <xf numFmtId="0" fontId="135" fillId="15" borderId="0" applyNumberFormat="0" applyBorder="0" applyAlignment="0" applyProtection="0"/>
    <xf numFmtId="171" fontId="135" fillId="15" borderId="0" applyNumberFormat="0" applyBorder="0" applyAlignment="0" applyProtection="0"/>
    <xf numFmtId="0" fontId="135" fillId="15" borderId="0" applyNumberFormat="0" applyBorder="0" applyAlignment="0" applyProtection="0"/>
    <xf numFmtId="0" fontId="135" fillId="54" borderId="0" applyNumberFormat="0" applyBorder="0" applyAlignment="0" applyProtection="0"/>
    <xf numFmtId="0" fontId="135" fillId="15" borderId="0" applyNumberFormat="0" applyBorder="0" applyAlignment="0" applyProtection="0"/>
    <xf numFmtId="0" fontId="135" fillId="48" borderId="0" applyNumberFormat="0" applyBorder="0" applyAlignment="0" applyProtection="0"/>
    <xf numFmtId="171" fontId="135" fillId="48" borderId="0" applyNumberFormat="0" applyBorder="0" applyAlignment="0" applyProtection="0"/>
    <xf numFmtId="0" fontId="135" fillId="48" borderId="0" applyNumberFormat="0" applyBorder="0" applyAlignment="0" applyProtection="0"/>
    <xf numFmtId="0" fontId="133" fillId="0" borderId="0"/>
    <xf numFmtId="0" fontId="133" fillId="0" borderId="0"/>
    <xf numFmtId="0" fontId="135" fillId="33" borderId="0" applyNumberFormat="0" applyBorder="0" applyAlignment="0" applyProtection="0"/>
    <xf numFmtId="0" fontId="135" fillId="48" borderId="0" applyNumberFormat="0" applyBorder="0" applyAlignment="0" applyProtection="0"/>
    <xf numFmtId="0" fontId="133" fillId="0" borderId="0"/>
    <xf numFmtId="0" fontId="144" fillId="13" borderId="46" applyNumberFormat="0" applyAlignment="0" applyProtection="0"/>
    <xf numFmtId="0" fontId="144" fillId="11" borderId="46" applyNumberFormat="0" applyAlignment="0" applyProtection="0"/>
    <xf numFmtId="0" fontId="144" fillId="11" borderId="46" applyNumberFormat="0" applyAlignment="0" applyProtection="0"/>
    <xf numFmtId="171" fontId="144" fillId="13" borderId="46" applyNumberFormat="0" applyAlignment="0" applyProtection="0"/>
    <xf numFmtId="0" fontId="133" fillId="0" borderId="0"/>
    <xf numFmtId="0" fontId="133" fillId="0" borderId="0"/>
    <xf numFmtId="0" fontId="144" fillId="11" borderId="46" applyNumberFormat="0" applyAlignment="0" applyProtection="0"/>
    <xf numFmtId="0" fontId="134" fillId="0" borderId="0"/>
    <xf numFmtId="0" fontId="134" fillId="0" borderId="0"/>
    <xf numFmtId="0" fontId="144" fillId="13" borderId="46" applyNumberFormat="0" applyAlignment="0" applyProtection="0"/>
    <xf numFmtId="0" fontId="133" fillId="0" borderId="0"/>
    <xf numFmtId="0" fontId="133" fillId="0" borderId="0"/>
    <xf numFmtId="0" fontId="144" fillId="11" borderId="46" applyNumberFormat="0" applyAlignment="0" applyProtection="0"/>
    <xf numFmtId="0" fontId="15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57" fillId="0" borderId="0"/>
    <xf numFmtId="0" fontId="176" fillId="0" borderId="0"/>
    <xf numFmtId="0" fontId="176" fillId="0" borderId="0"/>
    <xf numFmtId="0" fontId="176" fillId="0" borderId="0"/>
    <xf numFmtId="0" fontId="176" fillId="0" borderId="0"/>
    <xf numFmtId="171" fontId="176" fillId="0" borderId="0"/>
    <xf numFmtId="0" fontId="176" fillId="0" borderId="0"/>
    <xf numFmtId="0" fontId="176" fillId="0" borderId="0"/>
    <xf numFmtId="0" fontId="176" fillId="0" borderId="0"/>
    <xf numFmtId="0" fontId="176" fillId="0" borderId="0"/>
    <xf numFmtId="0" fontId="176" fillId="0" borderId="0"/>
    <xf numFmtId="0" fontId="6" fillId="0" borderId="0"/>
    <xf numFmtId="0" fontId="176" fillId="0" borderId="0"/>
    <xf numFmtId="0" fontId="176" fillId="0" borderId="0"/>
    <xf numFmtId="0" fontId="81" fillId="0" borderId="0"/>
    <xf numFmtId="0" fontId="81" fillId="0" borderId="0"/>
    <xf numFmtId="186"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33" fillId="0" borderId="0"/>
    <xf numFmtId="189" fontId="176" fillId="0" borderId="0" applyFill="0" applyBorder="0" applyAlignment="0" applyProtection="0"/>
    <xf numFmtId="165" fontId="176" fillId="0" borderId="0" applyFont="0" applyFill="0" applyBorder="0" applyAlignment="0" applyProtection="0"/>
    <xf numFmtId="0" fontId="159" fillId="0" borderId="0" applyNumberFormat="0" applyFill="0" applyBorder="0" applyAlignment="0" applyProtection="0"/>
    <xf numFmtId="165" fontId="176" fillId="0" borderId="0" applyFont="0" applyFill="0" applyBorder="0" applyAlignment="0" applyProtection="0"/>
    <xf numFmtId="0" fontId="143" fillId="0" borderId="0" applyNumberForma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165" fontId="81"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186"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55" fillId="0" borderId="0" applyNumberFormat="0" applyFill="0" applyBorder="0" applyAlignment="0" applyProtection="0"/>
    <xf numFmtId="165" fontId="81" fillId="0" borderId="0" applyFont="0" applyFill="0" applyBorder="0" applyAlignment="0" applyProtection="0"/>
    <xf numFmtId="171" fontId="155" fillId="0" borderId="0" applyNumberFormat="0" applyFill="0" applyBorder="0" applyAlignment="0" applyProtection="0"/>
    <xf numFmtId="0" fontId="176"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62" fillId="0" borderId="0" applyNumberFormat="0" applyFill="0" applyBorder="0" applyAlignment="0" applyProtection="0">
      <alignment vertical="top"/>
      <protection locked="0"/>
    </xf>
    <xf numFmtId="0" fontId="176" fillId="0" borderId="0"/>
    <xf numFmtId="0" fontId="81" fillId="0" borderId="0"/>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5" fillId="0" borderId="51" applyNumberFormat="0" applyFill="0" applyAlignment="0" applyProtection="0"/>
    <xf numFmtId="0" fontId="148" fillId="0" borderId="0" applyNumberFormat="0" applyFill="0" applyBorder="0" applyAlignment="0" applyProtection="0">
      <alignment vertical="top"/>
      <protection locked="0"/>
    </xf>
    <xf numFmtId="0" fontId="145" fillId="0" borderId="52" applyNumberFormat="0" applyFill="0" applyAlignment="0" applyProtection="0"/>
    <xf numFmtId="0" fontId="148" fillId="0" borderId="0" applyNumberFormat="0" applyFill="0" applyBorder="0" applyAlignment="0" applyProtection="0">
      <alignment vertical="top"/>
      <protection locked="0"/>
    </xf>
    <xf numFmtId="171" fontId="145" fillId="0" borderId="52" applyNumberFormat="0" applyFill="0" applyAlignment="0" applyProtection="0"/>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166" fontId="81" fillId="0" borderId="0" applyFont="0" applyFill="0" applyBorder="0" applyAlignment="0" applyProtection="0"/>
    <xf numFmtId="0" fontId="140" fillId="24" borderId="0" applyNumberFormat="0" applyBorder="0" applyAlignment="0" applyProtection="0"/>
    <xf numFmtId="0" fontId="176" fillId="0" borderId="0"/>
    <xf numFmtId="0" fontId="176" fillId="0" borderId="0"/>
    <xf numFmtId="0" fontId="140" fillId="34" borderId="0" applyNumberFormat="0" applyBorder="0" applyAlignment="0" applyProtection="0"/>
    <xf numFmtId="0" fontId="81" fillId="0" borderId="0"/>
    <xf numFmtId="0" fontId="81" fillId="0" borderId="0"/>
    <xf numFmtId="0" fontId="140" fillId="24" borderId="0" applyNumberFormat="0" applyBorder="0" applyAlignment="0" applyProtection="0"/>
    <xf numFmtId="171" fontId="140" fillId="24" borderId="0" applyNumberFormat="0" applyBorder="0" applyAlignment="0" applyProtection="0"/>
    <xf numFmtId="0" fontId="163" fillId="0" borderId="53" applyNumberFormat="0" applyFill="0" applyAlignment="0" applyProtection="0"/>
    <xf numFmtId="0" fontId="163" fillId="0" borderId="51" applyNumberFormat="0" applyFill="0" applyAlignment="0" applyProtection="0"/>
    <xf numFmtId="0" fontId="163" fillId="0" borderId="53" applyNumberFormat="0" applyFill="0" applyAlignment="0" applyProtection="0"/>
    <xf numFmtId="171" fontId="163" fillId="0" borderId="53" applyNumberFormat="0" applyFill="0" applyAlignment="0" applyProtection="0"/>
    <xf numFmtId="0" fontId="142" fillId="0" borderId="45" applyNumberFormat="0" applyFill="0" applyAlignment="0" applyProtection="0"/>
    <xf numFmtId="0" fontId="142" fillId="0" borderId="54" applyNumberFormat="0" applyFill="0" applyAlignment="0" applyProtection="0"/>
    <xf numFmtId="171" fontId="142" fillId="0" borderId="45" applyNumberFormat="0" applyFill="0" applyAlignment="0" applyProtection="0"/>
    <xf numFmtId="0" fontId="145" fillId="0" borderId="52" applyNumberFormat="0" applyFill="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64" fillId="0" borderId="0" applyNumberFormat="0" applyFill="0" applyBorder="0" applyAlignment="0" applyProtection="0"/>
    <xf numFmtId="0" fontId="165" fillId="0" borderId="0" applyNumberFormat="0" applyFill="0" applyBorder="0" applyAlignment="0" applyProtection="0">
      <alignment vertical="top"/>
      <protection locked="0"/>
    </xf>
    <xf numFmtId="171" fontId="176" fillId="0" borderId="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3" fillId="0" borderId="0"/>
    <xf numFmtId="0" fontId="137" fillId="0" borderId="0" applyNumberFormat="0" applyFill="0" applyBorder="0" applyAlignment="0" applyProtection="0"/>
    <xf numFmtId="171"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167" fontId="6" fillId="0" borderId="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2" fillId="0" borderId="0" applyNumberFormat="0" applyFill="0" applyBorder="0" applyAlignment="0" applyProtection="0"/>
    <xf numFmtId="0" fontId="149" fillId="39" borderId="0" applyNumberFormat="0" applyBorder="0" applyAlignment="0" applyProtection="0"/>
    <xf numFmtId="171"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39" fillId="0" borderId="43" applyNumberFormat="0" applyFill="0" applyAlignment="0" applyProtection="0"/>
    <xf numFmtId="0" fontId="139" fillId="0" borderId="43" applyNumberFormat="0" applyFill="0" applyAlignment="0" applyProtection="0"/>
    <xf numFmtId="0" fontId="133" fillId="0" borderId="0"/>
    <xf numFmtId="171" fontId="139" fillId="0" borderId="43" applyNumberFormat="0" applyFill="0" applyAlignment="0" applyProtection="0"/>
    <xf numFmtId="0" fontId="133" fillId="0" borderId="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9" fontId="176" fillId="0" borderId="0" applyFont="0" applyFill="0" applyBorder="0" applyAlignment="0" applyProtection="0"/>
    <xf numFmtId="169" fontId="176" fillId="0" borderId="0" applyFont="0" applyFill="0" applyBorder="0" applyAlignment="0" applyProtection="0"/>
    <xf numFmtId="169" fontId="176" fillId="0" borderId="0" applyFont="0" applyFill="0" applyBorder="0" applyAlignment="0" applyProtection="0"/>
    <xf numFmtId="168" fontId="176" fillId="0" borderId="0" applyFont="0" applyFill="0" applyBorder="0" applyAlignment="0" applyProtection="0"/>
    <xf numFmtId="171" fontId="166" fillId="32" borderId="0" applyNumberFormat="0" applyBorder="0" applyAlignment="0" applyProtection="0"/>
    <xf numFmtId="0" fontId="166" fillId="32" borderId="0" applyNumberFormat="0" applyBorder="0" applyAlignment="0" applyProtection="0"/>
    <xf numFmtId="0" fontId="166" fillId="32" borderId="0" applyNumberFormat="0" applyBorder="0" applyAlignment="0" applyProtection="0"/>
    <xf numFmtId="0" fontId="176" fillId="0" borderId="0"/>
    <xf numFmtId="0" fontId="166" fillId="32" borderId="0" applyNumberFormat="0" applyBorder="0" applyAlignment="0" applyProtection="0"/>
    <xf numFmtId="0" fontId="6" fillId="0" borderId="0"/>
    <xf numFmtId="171" fontId="134" fillId="0" borderId="0"/>
    <xf numFmtId="0" fontId="134" fillId="0" borderId="0"/>
    <xf numFmtId="0" fontId="133" fillId="0" borderId="0"/>
    <xf numFmtId="0" fontId="133" fillId="0" borderId="0"/>
    <xf numFmtId="0" fontId="134" fillId="0" borderId="0"/>
    <xf numFmtId="0" fontId="151" fillId="0" borderId="0"/>
    <xf numFmtId="0" fontId="133" fillId="0" borderId="0"/>
    <xf numFmtId="0" fontId="133" fillId="0" borderId="0"/>
    <xf numFmtId="0" fontId="136" fillId="0" borderId="0"/>
    <xf numFmtId="0" fontId="133" fillId="0" borderId="0"/>
    <xf numFmtId="4" fontId="176" fillId="0" borderId="0"/>
    <xf numFmtId="0" fontId="133" fillId="0" borderId="0"/>
    <xf numFmtId="0" fontId="133" fillId="0" borderId="0"/>
    <xf numFmtId="0" fontId="136" fillId="0" borderId="0"/>
    <xf numFmtId="0" fontId="136" fillId="0" borderId="0"/>
    <xf numFmtId="0" fontId="136" fillId="0" borderId="0"/>
    <xf numFmtId="0" fontId="134" fillId="0" borderId="0"/>
    <xf numFmtId="0" fontId="134"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81" fillId="0" borderId="0"/>
    <xf numFmtId="0" fontId="133" fillId="0" borderId="0"/>
    <xf numFmtId="0" fontId="136" fillId="0" borderId="0"/>
    <xf numFmtId="0" fontId="133" fillId="0" borderId="0"/>
    <xf numFmtId="169" fontId="6"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76" fillId="0" borderId="0"/>
    <xf numFmtId="0" fontId="133" fillId="0" borderId="0"/>
    <xf numFmtId="0" fontId="81" fillId="0" borderId="0"/>
    <xf numFmtId="0" fontId="133" fillId="0" borderId="0"/>
    <xf numFmtId="0" fontId="133" fillId="0" borderId="0"/>
    <xf numFmtId="0" fontId="133" fillId="0" borderId="0"/>
    <xf numFmtId="0" fontId="133" fillId="0" borderId="0"/>
    <xf numFmtId="0" fontId="133" fillId="0" borderId="0"/>
    <xf numFmtId="0" fontId="133" fillId="0" borderId="0"/>
    <xf numFmtId="175" fontId="6"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0" fontId="6"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4" fontId="176"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76"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4"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4" fontId="176" fillId="0" borderId="0"/>
    <xf numFmtId="4" fontId="176" fillId="0"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5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4" fontId="176" fillId="0" borderId="0"/>
    <xf numFmtId="0" fontId="176" fillId="0" borderId="0"/>
    <xf numFmtId="0" fontId="151" fillId="0" borderId="0"/>
    <xf numFmtId="0" fontId="136" fillId="0" borderId="0"/>
    <xf numFmtId="0" fontId="151" fillId="0" borderId="0"/>
    <xf numFmtId="0" fontId="136" fillId="0" borderId="0"/>
    <xf numFmtId="0" fontId="151" fillId="0" borderId="0"/>
    <xf numFmtId="0" fontId="136" fillId="0" borderId="0"/>
    <xf numFmtId="0" fontId="151" fillId="0" borderId="0"/>
    <xf numFmtId="0" fontId="136" fillId="0" borderId="0"/>
    <xf numFmtId="0" fontId="151" fillId="0" borderId="0"/>
    <xf numFmtId="4" fontId="176" fillId="0" borderId="0"/>
    <xf numFmtId="4" fontId="176"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4" fillId="0" borderId="0"/>
    <xf numFmtId="0" fontId="134" fillId="0" borderId="0"/>
    <xf numFmtId="0" fontId="8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76"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6" fillId="0" borderId="0"/>
    <xf numFmtId="0" fontId="134" fillId="0" borderId="0"/>
    <xf numFmtId="0" fontId="134"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51" fillId="0" borderId="0"/>
    <xf numFmtId="0" fontId="176" fillId="0" borderId="0"/>
    <xf numFmtId="0" fontId="176" fillId="0" borderId="0"/>
    <xf numFmtId="0" fontId="134" fillId="0" borderId="0"/>
    <xf numFmtId="0" fontId="136" fillId="0" borderId="0"/>
    <xf numFmtId="0" fontId="136" fillId="0" borderId="0"/>
    <xf numFmtId="0" fontId="136" fillId="0" borderId="0"/>
    <xf numFmtId="0" fontId="136" fillId="0" borderId="0"/>
    <xf numFmtId="0" fontId="134" fillId="0" borderId="0"/>
    <xf numFmtId="0" fontId="133" fillId="0" borderId="0"/>
    <xf numFmtId="0" fontId="176"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76" fillId="0" borderId="0"/>
    <xf numFmtId="0" fontId="134" fillId="0" borderId="0"/>
    <xf numFmtId="0" fontId="133" fillId="0" borderId="0"/>
    <xf numFmtId="0" fontId="176" fillId="0" borderId="0"/>
    <xf numFmtId="171" fontId="176" fillId="0" borderId="0"/>
    <xf numFmtId="0" fontId="133" fillId="0" borderId="0"/>
    <xf numFmtId="0" fontId="81" fillId="0" borderId="0"/>
    <xf numFmtId="170" fontId="6"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76" fillId="0" borderId="0"/>
    <xf numFmtId="0" fontId="176" fillId="0" borderId="0"/>
    <xf numFmtId="0" fontId="176" fillId="0" borderId="0"/>
    <xf numFmtId="0" fontId="160" fillId="0" borderId="0" applyNumberFormat="0" applyFill="0" applyBorder="0" applyAlignment="0" applyProtection="0"/>
    <xf numFmtId="0" fontId="176" fillId="0" borderId="0"/>
    <xf numFmtId="171" fontId="176" fillId="0" borderId="0"/>
    <xf numFmtId="0" fontId="151" fillId="0" borderId="0"/>
    <xf numFmtId="0" fontId="136" fillId="0" borderId="0"/>
    <xf numFmtId="0" fontId="151" fillId="0" borderId="0"/>
    <xf numFmtId="0" fontId="136" fillId="0" borderId="0"/>
    <xf numFmtId="0" fontId="136" fillId="0" borderId="0"/>
    <xf numFmtId="0" fontId="151" fillId="0" borderId="0"/>
    <xf numFmtId="0" fontId="176" fillId="0" borderId="0"/>
    <xf numFmtId="0" fontId="136" fillId="0" borderId="0"/>
    <xf numFmtId="0" fontId="151" fillId="0" borderId="0"/>
    <xf numFmtId="0" fontId="151" fillId="0" borderId="0"/>
    <xf numFmtId="4" fontId="176" fillId="0" borderId="0"/>
    <xf numFmtId="0" fontId="81" fillId="0" borderId="0"/>
    <xf numFmtId="0" fontId="176" fillId="0" borderId="0"/>
    <xf numFmtId="0" fontId="176" fillId="0" borderId="0"/>
    <xf numFmtId="171" fontId="176" fillId="0" borderId="0"/>
    <xf numFmtId="0" fontId="151" fillId="0" borderId="0"/>
    <xf numFmtId="4" fontId="17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3" fillId="0" borderId="0"/>
    <xf numFmtId="4" fontId="176" fillId="0" borderId="0"/>
    <xf numFmtId="0" fontId="176" fillId="0" borderId="0"/>
    <xf numFmtId="0" fontId="81" fillId="0" borderId="0"/>
    <xf numFmtId="0" fontId="153" fillId="0" borderId="0"/>
    <xf numFmtId="171" fontId="176" fillId="0" borderId="0"/>
    <xf numFmtId="171" fontId="153" fillId="0" borderId="0"/>
    <xf numFmtId="0" fontId="151" fillId="0" borderId="0"/>
    <xf numFmtId="0" fontId="151" fillId="0" borderId="0"/>
    <xf numFmtId="0" fontId="136" fillId="0" borderId="0"/>
    <xf numFmtId="0" fontId="133" fillId="0" borderId="0"/>
    <xf numFmtId="0" fontId="136" fillId="0" borderId="0"/>
    <xf numFmtId="0" fontId="136" fillId="0" borderId="0"/>
    <xf numFmtId="0" fontId="136" fillId="0" borderId="0"/>
    <xf numFmtId="0" fontId="167" fillId="0" borderId="0"/>
    <xf numFmtId="0" fontId="176" fillId="0" borderId="0"/>
    <xf numFmtId="171" fontId="167" fillId="0" borderId="0"/>
    <xf numFmtId="0" fontId="176" fillId="0" borderId="0"/>
    <xf numFmtId="0" fontId="136" fillId="0" borderId="0"/>
    <xf numFmtId="0" fontId="176" fillId="0" borderId="0"/>
    <xf numFmtId="0" fontId="136" fillId="0" borderId="0"/>
    <xf numFmtId="0" fontId="151" fillId="0" borderId="0"/>
    <xf numFmtId="0" fontId="133" fillId="0" borderId="0"/>
    <xf numFmtId="0" fontId="176" fillId="0" borderId="0"/>
    <xf numFmtId="171" fontId="134" fillId="0" borderId="0"/>
    <xf numFmtId="0" fontId="176" fillId="0" borderId="0"/>
    <xf numFmtId="0" fontId="176" fillId="0" borderId="0"/>
    <xf numFmtId="0" fontId="136" fillId="0" borderId="0"/>
    <xf numFmtId="0" fontId="176" fillId="0" borderId="0"/>
    <xf numFmtId="0" fontId="151" fillId="0" borderId="0"/>
    <xf numFmtId="0" fontId="136" fillId="0" borderId="0"/>
    <xf numFmtId="0" fontId="151" fillId="0" borderId="0"/>
    <xf numFmtId="0" fontId="136" fillId="0" borderId="0"/>
    <xf numFmtId="0" fontId="133" fillId="0" borderId="0"/>
    <xf numFmtId="0" fontId="136" fillId="0" borderId="0"/>
    <xf numFmtId="0" fontId="81" fillId="0" borderId="0"/>
    <xf numFmtId="0" fontId="176" fillId="0" borderId="0"/>
    <xf numFmtId="0" fontId="176" fillId="0" borderId="0"/>
    <xf numFmtId="171" fontId="176" fillId="0" borderId="0"/>
    <xf numFmtId="0" fontId="151" fillId="0" borderId="0"/>
    <xf numFmtId="0" fontId="176" fillId="0" borderId="0"/>
    <xf numFmtId="0" fontId="136" fillId="0" borderId="0"/>
    <xf numFmtId="0" fontId="133" fillId="0" borderId="0"/>
    <xf numFmtId="0" fontId="136" fillId="0" borderId="0"/>
    <xf numFmtId="0" fontId="136" fillId="0" borderId="0"/>
    <xf numFmtId="0" fontId="136" fillId="0" borderId="0"/>
    <xf numFmtId="0" fontId="81" fillId="0" borderId="0"/>
    <xf numFmtId="0" fontId="134" fillId="0" borderId="0"/>
    <xf numFmtId="0" fontId="134" fillId="0" borderId="0"/>
    <xf numFmtId="0" fontId="81" fillId="0" borderId="0"/>
    <xf numFmtId="0" fontId="115" fillId="0" borderId="0"/>
    <xf numFmtId="0" fontId="176" fillId="0" borderId="0"/>
    <xf numFmtId="0" fontId="176" fillId="0" borderId="0"/>
    <xf numFmtId="0" fontId="81" fillId="0" borderId="0"/>
    <xf numFmtId="0" fontId="134" fillId="0" borderId="0"/>
    <xf numFmtId="171" fontId="176" fillId="0" borderId="0"/>
    <xf numFmtId="171" fontId="176" fillId="0" borderId="0"/>
    <xf numFmtId="0" fontId="133" fillId="0" borderId="0"/>
    <xf numFmtId="185" fontId="176" fillId="0" borderId="0"/>
    <xf numFmtId="0" fontId="134" fillId="0" borderId="0"/>
    <xf numFmtId="0" fontId="176" fillId="0" borderId="0"/>
    <xf numFmtId="0" fontId="176" fillId="0" borderId="0"/>
    <xf numFmtId="0" fontId="134" fillId="0" borderId="0"/>
    <xf numFmtId="0" fontId="81" fillId="0" borderId="0"/>
    <xf numFmtId="0" fontId="81" fillId="0" borderId="0"/>
    <xf numFmtId="0" fontId="81" fillId="0" borderId="0"/>
    <xf numFmtId="0" fontId="134" fillId="0" borderId="0"/>
    <xf numFmtId="0" fontId="176" fillId="0" borderId="0"/>
    <xf numFmtId="0" fontId="81" fillId="0" borderId="0"/>
    <xf numFmtId="0" fontId="81" fillId="0" borderId="0"/>
    <xf numFmtId="0" fontId="134" fillId="0" borderId="0"/>
    <xf numFmtId="0" fontId="134" fillId="0" borderId="0"/>
    <xf numFmtId="0" fontId="134" fillId="0" borderId="0"/>
    <xf numFmtId="0" fontId="176" fillId="0" borderId="0"/>
    <xf numFmtId="0" fontId="133" fillId="0" borderId="0"/>
    <xf numFmtId="0" fontId="151" fillId="0" borderId="0"/>
    <xf numFmtId="0" fontId="133" fillId="0" borderId="0"/>
    <xf numFmtId="0" fontId="81" fillId="0" borderId="0"/>
    <xf numFmtId="0" fontId="133"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151" fillId="0" borderId="0"/>
    <xf numFmtId="0" fontId="81" fillId="0" borderId="0"/>
    <xf numFmtId="0" fontId="81"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176" fillId="0" borderId="0"/>
    <xf numFmtId="0" fontId="81" fillId="0" borderId="0"/>
    <xf numFmtId="0" fontId="176" fillId="0" borderId="0"/>
    <xf numFmtId="0" fontId="151" fillId="0" borderId="0"/>
    <xf numFmtId="0" fontId="176" fillId="0" borderId="0"/>
    <xf numFmtId="0" fontId="176" fillId="0" borderId="0"/>
    <xf numFmtId="171" fontId="176" fillId="0" borderId="0"/>
    <xf numFmtId="0" fontId="81" fillId="0" borderId="0"/>
    <xf numFmtId="0" fontId="136" fillId="0" borderId="0"/>
    <xf numFmtId="0" fontId="81" fillId="0" borderId="0"/>
    <xf numFmtId="0" fontId="81" fillId="0" borderId="0"/>
    <xf numFmtId="0" fontId="134" fillId="0" borderId="0"/>
    <xf numFmtId="0" fontId="81" fillId="0" borderId="0"/>
    <xf numFmtId="0" fontId="176" fillId="0" borderId="0"/>
    <xf numFmtId="0" fontId="133" fillId="0" borderId="0"/>
    <xf numFmtId="0" fontId="133" fillId="0" borderId="0"/>
    <xf numFmtId="0" fontId="133" fillId="0" borderId="0"/>
    <xf numFmtId="0" fontId="133" fillId="0" borderId="0"/>
    <xf numFmtId="0" fontId="134"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81" fillId="0" borderId="0"/>
    <xf numFmtId="0" fontId="81" fillId="0" borderId="0"/>
    <xf numFmtId="0" fontId="133" fillId="0" borderId="0"/>
    <xf numFmtId="0" fontId="176" fillId="0" borderId="0"/>
    <xf numFmtId="0" fontId="133" fillId="0" borderId="0"/>
    <xf numFmtId="0" fontId="81"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76" fillId="0" borderId="0"/>
    <xf numFmtId="0" fontId="133" fillId="0" borderId="0"/>
    <xf numFmtId="0" fontId="81"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81" fillId="0" borderId="0"/>
    <xf numFmtId="0" fontId="176" fillId="0" borderId="0"/>
    <xf numFmtId="0" fontId="176" fillId="0" borderId="0"/>
    <xf numFmtId="171" fontId="176" fillId="0" borderId="0"/>
    <xf numFmtId="0" fontId="176" fillId="0" borderId="0"/>
    <xf numFmtId="0" fontId="176"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133" fillId="0" borderId="0"/>
    <xf numFmtId="0" fontId="81" fillId="0" borderId="0"/>
    <xf numFmtId="0" fontId="133" fillId="0" borderId="0"/>
    <xf numFmtId="0" fontId="133" fillId="0" borderId="0"/>
    <xf numFmtId="0" fontId="133" fillId="0" borderId="0"/>
    <xf numFmtId="0" fontId="133" fillId="0" borderId="0"/>
    <xf numFmtId="0" fontId="81" fillId="0" borderId="0"/>
    <xf numFmtId="0" fontId="176" fillId="0" borderId="0"/>
    <xf numFmtId="0" fontId="176"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133" fillId="0" borderId="0"/>
    <xf numFmtId="0" fontId="81" fillId="0" borderId="0"/>
    <xf numFmtId="0" fontId="81" fillId="0" borderId="0"/>
    <xf numFmtId="0" fontId="136" fillId="0" borderId="0"/>
    <xf numFmtId="0" fontId="136" fillId="0" borderId="0"/>
    <xf numFmtId="0" fontId="81"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81" fillId="0" borderId="0"/>
    <xf numFmtId="0" fontId="81" fillId="0" borderId="0"/>
    <xf numFmtId="4" fontId="176" fillId="0" borderId="0"/>
    <xf numFmtId="0" fontId="81" fillId="0" borderId="0"/>
    <xf numFmtId="0" fontId="176" fillId="0" borderId="0"/>
    <xf numFmtId="0" fontId="176" fillId="0" borderId="0"/>
    <xf numFmtId="0" fontId="81" fillId="0" borderId="0"/>
    <xf numFmtId="0" fontId="8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1" fontId="176" fillId="0" borderId="0"/>
    <xf numFmtId="0" fontId="176" fillId="0" borderId="0"/>
    <xf numFmtId="0" fontId="81" fillId="0" borderId="0"/>
    <xf numFmtId="0" fontId="176" fillId="0" borderId="0"/>
    <xf numFmtId="0" fontId="136" fillId="0" borderId="0"/>
    <xf numFmtId="0" fontId="176" fillId="0" borderId="0"/>
    <xf numFmtId="0" fontId="136" fillId="0" borderId="0"/>
    <xf numFmtId="0" fontId="176" fillId="0" borderId="0"/>
    <xf numFmtId="0" fontId="136" fillId="0" borderId="0"/>
    <xf numFmtId="0" fontId="176" fillId="0" borderId="0"/>
    <xf numFmtId="0" fontId="136" fillId="0" borderId="0"/>
    <xf numFmtId="0" fontId="176" fillId="0" borderId="0"/>
    <xf numFmtId="0" fontId="176" fillId="0" borderId="0"/>
    <xf numFmtId="0" fontId="176" fillId="0" borderId="0"/>
    <xf numFmtId="0" fontId="81" fillId="0" borderId="0"/>
    <xf numFmtId="0" fontId="81" fillId="0" borderId="0"/>
    <xf numFmtId="0" fontId="81" fillId="0" borderId="0"/>
    <xf numFmtId="0" fontId="133" fillId="0" borderId="0"/>
    <xf numFmtId="0" fontId="81" fillId="0" borderId="0"/>
    <xf numFmtId="0" fontId="133" fillId="0" borderId="0"/>
    <xf numFmtId="0" fontId="81" fillId="0" borderId="0"/>
    <xf numFmtId="0" fontId="133" fillId="0" borderId="0"/>
    <xf numFmtId="0" fontId="176" fillId="0" borderId="0"/>
    <xf numFmtId="0" fontId="176" fillId="0" borderId="0"/>
    <xf numFmtId="0" fontId="136" fillId="0" borderId="0"/>
    <xf numFmtId="0" fontId="136" fillId="0" borderId="0"/>
    <xf numFmtId="0" fontId="136" fillId="0" borderId="0"/>
    <xf numFmtId="4" fontId="176" fillId="0" borderId="0"/>
    <xf numFmtId="0" fontId="133" fillId="0" borderId="0"/>
    <xf numFmtId="0" fontId="176" fillId="28" borderId="47" applyNumberFormat="0" applyFont="0" applyAlignment="0" applyProtection="0"/>
    <xf numFmtId="0" fontId="134" fillId="0" borderId="0"/>
    <xf numFmtId="0" fontId="133" fillId="0" borderId="0"/>
    <xf numFmtId="0" fontId="134"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76" fillId="28" borderId="47" applyNumberFormat="0" applyFont="0" applyAlignment="0" applyProtection="0"/>
    <xf numFmtId="0" fontId="134" fillId="0" borderId="0"/>
    <xf numFmtId="0" fontId="133" fillId="0" borderId="0"/>
    <xf numFmtId="0" fontId="133" fillId="0" borderId="0"/>
    <xf numFmtId="0" fontId="133" fillId="0" borderId="0"/>
    <xf numFmtId="0" fontId="133" fillId="0" borderId="0"/>
    <xf numFmtId="0" fontId="176" fillId="28" borderId="47" applyNumberFormat="0" applyFont="0" applyAlignment="0" applyProtection="0"/>
    <xf numFmtId="0" fontId="134" fillId="0" borderId="0"/>
    <xf numFmtId="0" fontId="133" fillId="0" borderId="0"/>
    <xf numFmtId="0" fontId="133" fillId="0" borderId="0"/>
    <xf numFmtId="0" fontId="176" fillId="0" borderId="0"/>
    <xf numFmtId="0" fontId="156" fillId="0" borderId="50" applyNumberFormat="0" applyFill="0" applyAlignment="0" applyProtection="0"/>
    <xf numFmtId="171" fontId="176" fillId="0" borderId="0"/>
    <xf numFmtId="0" fontId="151" fillId="0" borderId="0"/>
    <xf numFmtId="0" fontId="176" fillId="0" borderId="0"/>
    <xf numFmtId="0" fontId="136" fillId="0" borderId="0"/>
    <xf numFmtId="0" fontId="136" fillId="0" borderId="0"/>
    <xf numFmtId="0" fontId="136" fillId="0" borderId="0"/>
    <xf numFmtId="0" fontId="136" fillId="0" borderId="0"/>
    <xf numFmtId="0" fontId="133" fillId="0" borderId="0"/>
    <xf numFmtId="0" fontId="133"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0" fontId="176" fillId="28" borderId="47" applyNumberFormat="0" applyFont="0" applyAlignment="0" applyProtection="0"/>
    <xf numFmtId="0" fontId="133" fillId="0" borderId="0"/>
    <xf numFmtId="0" fontId="133" fillId="0" borderId="0"/>
    <xf numFmtId="0" fontId="133" fillId="0" borderId="0"/>
    <xf numFmtId="0" fontId="133" fillId="0" borderId="0"/>
    <xf numFmtId="0" fontId="176" fillId="28" borderId="47"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76" fillId="28" borderId="47" applyNumberFormat="0" applyFont="0" applyAlignment="0" applyProtection="0"/>
    <xf numFmtId="0" fontId="133" fillId="0" borderId="0"/>
    <xf numFmtId="0" fontId="133" fillId="0" borderId="0"/>
    <xf numFmtId="0" fontId="133" fillId="0" borderId="0"/>
    <xf numFmtId="0" fontId="133" fillId="0" borderId="0"/>
    <xf numFmtId="0" fontId="176" fillId="28" borderId="47" applyNumberFormat="0" applyFont="0" applyAlignment="0" applyProtection="0"/>
    <xf numFmtId="0" fontId="133" fillId="0" borderId="0"/>
    <xf numFmtId="0" fontId="133" fillId="0" borderId="0"/>
    <xf numFmtId="0" fontId="176" fillId="0" borderId="0"/>
    <xf numFmtId="171" fontId="176" fillId="0" borderId="0"/>
    <xf numFmtId="0" fontId="151" fillId="0" borderId="0"/>
    <xf numFmtId="0" fontId="176" fillId="0" borderId="0"/>
    <xf numFmtId="0" fontId="136" fillId="0" borderId="0"/>
    <xf numFmtId="0" fontId="136" fillId="0" borderId="0"/>
    <xf numFmtId="0" fontId="136" fillId="0" borderId="0"/>
    <xf numFmtId="0" fontId="13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3" fillId="0" borderId="0"/>
    <xf numFmtId="173" fontId="6" fillId="0" borderId="0"/>
    <xf numFmtId="0" fontId="133" fillId="0" borderId="0"/>
    <xf numFmtId="0" fontId="133" fillId="0" borderId="0"/>
    <xf numFmtId="0" fontId="134"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76" fillId="28" borderId="47" applyNumberFormat="0" applyFont="0" applyAlignment="0" applyProtection="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3" fillId="0" borderId="0"/>
    <xf numFmtId="0" fontId="141" fillId="0" borderId="44" applyNumberFormat="0" applyFill="0" applyAlignment="0" applyProtection="0"/>
    <xf numFmtId="0" fontId="133" fillId="0" borderId="0"/>
    <xf numFmtId="171" fontId="141" fillId="0" borderId="44" applyNumberFormat="0" applyFill="0" applyAlignment="0" applyProtection="0"/>
    <xf numFmtId="0" fontId="133" fillId="0" borderId="0"/>
    <xf numFmtId="0" fontId="133" fillId="0" borderId="0"/>
    <xf numFmtId="0" fontId="133" fillId="0" borderId="0"/>
    <xf numFmtId="0" fontId="133" fillId="0" borderId="0"/>
    <xf numFmtId="0" fontId="161" fillId="0" borderId="45" applyNumberFormat="0" applyFill="0" applyAlignment="0" applyProtection="0"/>
    <xf numFmtId="0" fontId="133" fillId="0" borderId="0"/>
    <xf numFmtId="171" fontId="161" fillId="0" borderId="45" applyNumberFormat="0" applyFill="0" applyAlignment="0" applyProtection="0"/>
    <xf numFmtId="0" fontId="133" fillId="0" borderId="0"/>
    <xf numFmtId="0" fontId="168" fillId="0" borderId="55" applyNumberFormat="0" applyFill="0" applyAlignment="0" applyProtection="0"/>
    <xf numFmtId="0" fontId="133" fillId="0" borderId="0"/>
    <xf numFmtId="0" fontId="133" fillId="0" borderId="0"/>
    <xf numFmtId="0" fontId="176" fillId="0" borderId="0"/>
    <xf numFmtId="0" fontId="176" fillId="0" borderId="0"/>
    <xf numFmtId="0" fontId="176" fillId="0" borderId="0"/>
    <xf numFmtId="170" fontId="6" fillId="0" borderId="0"/>
    <xf numFmtId="170" fontId="6" fillId="0" borderId="0"/>
    <xf numFmtId="176" fontId="6" fillId="0" borderId="0"/>
    <xf numFmtId="172" fontId="6" fillId="0" borderId="0"/>
    <xf numFmtId="172" fontId="6" fillId="0" borderId="0"/>
    <xf numFmtId="174" fontId="6" fillId="0" borderId="0"/>
    <xf numFmtId="170" fontId="6" fillId="0" borderId="0"/>
    <xf numFmtId="170" fontId="6" fillId="0" borderId="0"/>
    <xf numFmtId="170" fontId="6" fillId="0" borderId="0"/>
    <xf numFmtId="170" fontId="6" fillId="0" borderId="0"/>
    <xf numFmtId="169" fontId="6" fillId="0" borderId="0"/>
    <xf numFmtId="169" fontId="6" fillId="0" borderId="0"/>
    <xf numFmtId="170" fontId="6" fillId="0" borderId="0"/>
    <xf numFmtId="190" fontId="6" fillId="0" borderId="0"/>
    <xf numFmtId="170" fontId="6" fillId="0" borderId="0"/>
    <xf numFmtId="169" fontId="6" fillId="0" borderId="0"/>
    <xf numFmtId="170" fontId="6" fillId="0" borderId="0"/>
    <xf numFmtId="170" fontId="6" fillId="0" borderId="0"/>
    <xf numFmtId="170" fontId="6" fillId="0" borderId="0"/>
    <xf numFmtId="0" fontId="6" fillId="0" borderId="0"/>
    <xf numFmtId="170" fontId="6" fillId="0" borderId="0"/>
    <xf numFmtId="176" fontId="6" fillId="0" borderId="0"/>
    <xf numFmtId="172" fontId="6" fillId="0" borderId="0"/>
    <xf numFmtId="172" fontId="6" fillId="0" borderId="0"/>
    <xf numFmtId="190" fontId="6" fillId="0" borderId="0"/>
    <xf numFmtId="176" fontId="6" fillId="0" borderId="0"/>
    <xf numFmtId="176" fontId="6" fillId="0" borderId="0"/>
    <xf numFmtId="176" fontId="6" fillId="0" borderId="0"/>
    <xf numFmtId="170" fontId="6" fillId="0" borderId="0"/>
    <xf numFmtId="166" fontId="6" fillId="0" borderId="0"/>
    <xf numFmtId="0" fontId="6" fillId="0" borderId="0"/>
    <xf numFmtId="170" fontId="6" fillId="0" borderId="0"/>
    <xf numFmtId="194" fontId="6" fillId="0" borderId="0"/>
    <xf numFmtId="176" fontId="6" fillId="0" borderId="0"/>
    <xf numFmtId="188" fontId="6" fillId="0" borderId="0"/>
    <xf numFmtId="176" fontId="6" fillId="0" borderId="0"/>
    <xf numFmtId="0" fontId="6" fillId="0" borderId="0"/>
    <xf numFmtId="0" fontId="81" fillId="0" borderId="0"/>
    <xf numFmtId="0" fontId="176" fillId="0" borderId="0"/>
    <xf numFmtId="0" fontId="176" fillId="0" borderId="0"/>
    <xf numFmtId="0" fontId="176" fillId="0" borderId="0"/>
    <xf numFmtId="0" fontId="176" fillId="0" borderId="0"/>
    <xf numFmtId="0" fontId="176" fillId="0" borderId="0"/>
    <xf numFmtId="197" fontId="6" fillId="0" borderId="0"/>
    <xf numFmtId="0" fontId="176" fillId="0" borderId="0"/>
    <xf numFmtId="4" fontId="176" fillId="0" borderId="0"/>
    <xf numFmtId="190" fontId="6" fillId="0" borderId="0"/>
    <xf numFmtId="176" fontId="6" fillId="0" borderId="0"/>
    <xf numFmtId="170" fontId="6" fillId="0" borderId="0"/>
    <xf numFmtId="173" fontId="6" fillId="0" borderId="0"/>
    <xf numFmtId="170" fontId="6" fillId="0" borderId="0"/>
    <xf numFmtId="170" fontId="6" fillId="0" borderId="0"/>
    <xf numFmtId="173" fontId="6" fillId="0" borderId="0"/>
    <xf numFmtId="173" fontId="6" fillId="0" borderId="0"/>
    <xf numFmtId="0" fontId="6" fillId="0" borderId="0"/>
    <xf numFmtId="0" fontId="6" fillId="0" borderId="0"/>
    <xf numFmtId="173" fontId="6" fillId="0" borderId="0"/>
    <xf numFmtId="0" fontId="6" fillId="0" borderId="0"/>
    <xf numFmtId="0" fontId="104" fillId="0" borderId="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34" fillId="28" borderId="47" applyNumberFormat="0" applyFont="0" applyAlignment="0" applyProtection="0"/>
    <xf numFmtId="0" fontId="134" fillId="21" borderId="42" applyNumberFormat="0" applyFont="0" applyAlignment="0" applyProtection="0"/>
    <xf numFmtId="0" fontId="176" fillId="28" borderId="47" applyNumberFormat="0" applyFont="0" applyAlignment="0" applyProtection="0"/>
    <xf numFmtId="0" fontId="133" fillId="21" borderId="42" applyNumberFormat="0" applyFont="0" applyAlignment="0" applyProtection="0"/>
    <xf numFmtId="0" fontId="133" fillId="21" borderId="42" applyNumberFormat="0" applyFont="0" applyAlignment="0" applyProtection="0"/>
    <xf numFmtId="0" fontId="133" fillId="21" borderId="42" applyNumberFormat="0" applyFont="0" applyAlignment="0" applyProtection="0"/>
    <xf numFmtId="0" fontId="133" fillId="21" borderId="42" applyNumberFormat="0" applyFont="0" applyAlignment="0" applyProtection="0"/>
    <xf numFmtId="0" fontId="133" fillId="21" borderId="42" applyNumberFormat="0" applyFont="0" applyAlignment="0" applyProtection="0"/>
    <xf numFmtId="0" fontId="133" fillId="21" borderId="42" applyNumberFormat="0" applyFont="0" applyAlignment="0" applyProtection="0"/>
    <xf numFmtId="0" fontId="133" fillId="21" borderId="42" applyNumberFormat="0" applyFont="0" applyAlignment="0" applyProtection="0"/>
    <xf numFmtId="171" fontId="134" fillId="28" borderId="47" applyNumberFormat="0" applyFont="0" applyAlignment="0" applyProtection="0"/>
    <xf numFmtId="0" fontId="134" fillId="21" borderId="42" applyNumberFormat="0" applyFont="0" applyAlignment="0" applyProtection="0"/>
    <xf numFmtId="0" fontId="134" fillId="21" borderId="42" applyNumberFormat="0" applyFont="0" applyAlignment="0" applyProtection="0"/>
    <xf numFmtId="0" fontId="134" fillId="21" borderId="42"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34" fillId="21" borderId="42" applyNumberFormat="0" applyFont="0" applyAlignment="0" applyProtection="0"/>
    <xf numFmtId="0" fontId="176" fillId="28" borderId="47" applyNumberFormat="0" applyFont="0" applyAlignment="0" applyProtection="0"/>
    <xf numFmtId="0" fontId="134"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28" borderId="47" applyNumberFormat="0" applyFont="0" applyAlignment="0" applyProtection="0"/>
    <xf numFmtId="0" fontId="176" fillId="36" borderId="47" applyNumberFormat="0" applyAlignment="0" applyProtection="0"/>
    <xf numFmtId="0" fontId="176" fillId="28" borderId="47" applyNumberFormat="0" applyFont="0" applyAlignment="0" applyProtection="0"/>
    <xf numFmtId="171" fontId="176" fillId="28" borderId="47" applyNumberFormat="0" applyFont="0" applyAlignment="0" applyProtection="0"/>
    <xf numFmtId="0" fontId="154" fillId="2" borderId="48" applyNumberFormat="0" applyAlignment="0" applyProtection="0"/>
    <xf numFmtId="0" fontId="154" fillId="52" borderId="48" applyNumberFormat="0" applyAlignment="0" applyProtection="0"/>
    <xf numFmtId="0" fontId="154" fillId="2" borderId="48" applyNumberFormat="0" applyAlignment="0" applyProtection="0"/>
    <xf numFmtId="171" fontId="154" fillId="2" borderId="48" applyNumberFormat="0" applyAlignment="0" applyProtection="0"/>
    <xf numFmtId="9" fontId="176" fillId="0" borderId="0" applyFont="0" applyFill="0" applyBorder="0" applyAlignment="0" applyProtection="0"/>
    <xf numFmtId="9" fontId="176" fillId="0" borderId="0" applyFill="0" applyBorder="0" applyAlignment="0" applyProtection="0"/>
    <xf numFmtId="9" fontId="176" fillId="0" borderId="0" applyFont="0" applyFill="0" applyBorder="0" applyAlignment="0" applyProtection="0"/>
    <xf numFmtId="9" fontId="176" fillId="0" borderId="0" applyFont="0" applyFill="0" applyBorder="0" applyAlignment="0" applyProtection="0"/>
    <xf numFmtId="9" fontId="176" fillId="0" borderId="0" applyFont="0" applyFill="0" applyBorder="0" applyAlignment="0" applyProtection="0"/>
    <xf numFmtId="0" fontId="154" fillId="11" borderId="48" applyNumberFormat="0" applyAlignment="0" applyProtection="0"/>
    <xf numFmtId="171" fontId="154" fillId="11" borderId="48" applyNumberFormat="0" applyAlignment="0" applyProtection="0"/>
    <xf numFmtId="0" fontId="154" fillId="11" borderId="48" applyNumberFormat="0" applyAlignment="0" applyProtection="0"/>
    <xf numFmtId="0" fontId="154" fillId="11" borderId="48" applyNumberFormat="0" applyAlignment="0" applyProtection="0"/>
    <xf numFmtId="0" fontId="158" fillId="0" borderId="0"/>
    <xf numFmtId="0" fontId="132" fillId="0" borderId="0" applyNumberFormat="0" applyFill="0" applyBorder="0" applyAlignment="0" applyProtection="0"/>
    <xf numFmtId="171" fontId="132" fillId="0" borderId="0" applyNumberFormat="0" applyFill="0" applyBorder="0" applyAlignment="0" applyProtection="0"/>
    <xf numFmtId="0" fontId="132"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60" fillId="0" borderId="0" applyNumberFormat="0" applyFill="0" applyBorder="0" applyAlignment="0" applyProtection="0"/>
    <xf numFmtId="171" fontId="160" fillId="0" borderId="0" applyNumberFormat="0" applyFill="0" applyBorder="0" applyAlignment="0" applyProtection="0"/>
    <xf numFmtId="0" fontId="141" fillId="0" borderId="44" applyNumberFormat="0" applyFill="0" applyAlignment="0" applyProtection="0"/>
    <xf numFmtId="0" fontId="161" fillId="0" borderId="45" applyNumberFormat="0" applyFill="0" applyAlignment="0" applyProtection="0"/>
    <xf numFmtId="0" fontId="161" fillId="0" borderId="45" applyNumberFormat="0" applyFill="0" applyAlignment="0" applyProtection="0"/>
    <xf numFmtId="0" fontId="156" fillId="0" borderId="50" applyNumberFormat="0" applyFill="0" applyAlignment="0" applyProtection="0"/>
    <xf numFmtId="171" fontId="156" fillId="0" borderId="50" applyNumberFormat="0" applyFill="0" applyAlignment="0" applyProtection="0"/>
    <xf numFmtId="0" fontId="152" fillId="0" borderId="49" applyNumberFormat="0" applyFill="0" applyAlignment="0" applyProtection="0"/>
    <xf numFmtId="0" fontId="156" fillId="0" borderId="50" applyNumberFormat="0" applyFill="0" applyAlignment="0" applyProtection="0"/>
    <xf numFmtId="0" fontId="169" fillId="0" borderId="0" applyNumberFormat="0" applyFill="0" applyBorder="0" applyAlignment="0" applyProtection="0"/>
    <xf numFmtId="171" fontId="143" fillId="0" borderId="0" applyNumberFormat="0" applyFill="0" applyBorder="0" applyAlignment="0" applyProtection="0"/>
    <xf numFmtId="0" fontId="143" fillId="0" borderId="0" applyNumberFormat="0" applyFill="0" applyBorder="0" applyAlignment="0" applyProtection="0"/>
    <xf numFmtId="171" fontId="170" fillId="0" borderId="56" applyNumberFormat="0" applyFill="0" applyAlignment="0" applyProtection="0"/>
    <xf numFmtId="0" fontId="170" fillId="0" borderId="57" applyNumberFormat="0" applyFill="0" applyAlignment="0" applyProtection="0"/>
    <xf numFmtId="0" fontId="170" fillId="0" borderId="56" applyNumberFormat="0" applyFill="0" applyAlignment="0" applyProtection="0"/>
    <xf numFmtId="0" fontId="170" fillId="0" borderId="57" applyNumberFormat="0" applyFill="0" applyAlignment="0" applyProtection="0"/>
    <xf numFmtId="0" fontId="170" fillId="0" borderId="57" applyNumberFormat="0" applyFill="0" applyAlignment="0" applyProtection="0"/>
    <xf numFmtId="0" fontId="132" fillId="0" borderId="0" applyNumberFormat="0" applyFill="0" applyBorder="0" applyAlignment="0" applyProtection="0"/>
    <xf numFmtId="171" fontId="132" fillId="0" borderId="0" applyNumberFormat="0" applyFill="0" applyBorder="0" applyAlignment="0" applyProtection="0"/>
    <xf numFmtId="0" fontId="202" fillId="0" borderId="0"/>
    <xf numFmtId="0" fontId="204" fillId="0" borderId="0" applyNumberFormat="0" applyFill="0" applyBorder="0" applyAlignment="0" applyProtection="0"/>
    <xf numFmtId="0" fontId="134" fillId="58" borderId="0" applyNumberFormat="0" applyBorder="0" applyAlignment="0" applyProtection="0"/>
    <xf numFmtId="0" fontId="134" fillId="59" borderId="0" applyNumberFormat="0" applyBorder="0" applyAlignment="0" applyProtection="0"/>
    <xf numFmtId="0" fontId="134" fillId="60" borderId="0" applyNumberFormat="0" applyBorder="0" applyAlignment="0" applyProtection="0"/>
    <xf numFmtId="0" fontId="134" fillId="58" borderId="0" applyNumberFormat="0" applyBorder="0" applyAlignment="0" applyProtection="0"/>
    <xf numFmtId="0" fontId="134" fillId="61" borderId="0" applyNumberFormat="0" applyBorder="0" applyAlignment="0" applyProtection="0"/>
    <xf numFmtId="0" fontId="134" fillId="60" borderId="0" applyNumberFormat="0" applyBorder="0" applyAlignment="0" applyProtection="0"/>
    <xf numFmtId="0" fontId="134" fillId="62"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62" borderId="0" applyNumberFormat="0" applyBorder="0" applyAlignment="0" applyProtection="0"/>
    <xf numFmtId="0" fontId="134" fillId="64" borderId="0" applyNumberFormat="0" applyBorder="0" applyAlignment="0" applyProtection="0"/>
    <xf numFmtId="0" fontId="134" fillId="63" borderId="0" applyNumberFormat="0" applyBorder="0" applyAlignment="0" applyProtection="0"/>
    <xf numFmtId="0" fontId="135" fillId="65" borderId="0" applyNumberFormat="0" applyBorder="0" applyAlignment="0" applyProtection="0"/>
    <xf numFmtId="0" fontId="135" fillId="59" borderId="0" applyNumberFormat="0" applyBorder="0" applyAlignment="0" applyProtection="0"/>
    <xf numFmtId="0" fontId="135" fillId="63" borderId="0" applyNumberFormat="0" applyBorder="0" applyAlignment="0" applyProtection="0"/>
    <xf numFmtId="0" fontId="135" fillId="62" borderId="0" applyNumberFormat="0" applyBorder="0" applyAlignment="0" applyProtection="0"/>
    <xf numFmtId="0" fontId="135" fillId="65" borderId="0" applyNumberFormat="0" applyBorder="0" applyAlignment="0" applyProtection="0"/>
    <xf numFmtId="0" fontId="135" fillId="59" borderId="0" applyNumberFormat="0" applyBorder="0" applyAlignment="0" applyProtection="0"/>
    <xf numFmtId="0" fontId="135" fillId="65" borderId="0" applyNumberFormat="0" applyBorder="0" applyAlignment="0" applyProtection="0"/>
    <xf numFmtId="0" fontId="135" fillId="66" borderId="0" applyNumberFormat="0" applyBorder="0" applyAlignment="0" applyProtection="0"/>
    <xf numFmtId="0" fontId="135" fillId="67" borderId="0" applyNumberFormat="0" applyBorder="0" applyAlignment="0" applyProtection="0"/>
    <xf numFmtId="0" fontId="135" fillId="68" borderId="0" applyNumberFormat="0" applyBorder="0" applyAlignment="0" applyProtection="0"/>
    <xf numFmtId="0" fontId="135" fillId="65" borderId="0" applyNumberFormat="0" applyBorder="0" applyAlignment="0" applyProtection="0"/>
    <xf numFmtId="0" fontId="135" fillId="69" borderId="0" applyNumberFormat="0" applyBorder="0" applyAlignment="0" applyProtection="0"/>
    <xf numFmtId="0" fontId="149" fillId="70"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146" fillId="72" borderId="46" applyNumberFormat="0" applyAlignment="0" applyProtection="0"/>
    <xf numFmtId="0" fontId="131" fillId="73" borderId="41" applyNumberFormat="0" applyAlignment="0" applyProtection="0"/>
    <xf numFmtId="0" fontId="131" fillId="73" borderId="41" applyNumberFormat="0" applyAlignment="0" applyProtection="0"/>
    <xf numFmtId="0" fontId="144" fillId="58" borderId="46" applyNumberFormat="0" applyAlignment="0" applyProtection="0"/>
    <xf numFmtId="0" fontId="140" fillId="71" borderId="0" applyNumberFormat="0" applyBorder="0" applyAlignment="0" applyProtection="0"/>
    <xf numFmtId="0" fontId="144" fillId="63" borderId="46" applyNumberFormat="0" applyAlignment="0" applyProtection="0"/>
    <xf numFmtId="0" fontId="4" fillId="0" borderId="0"/>
    <xf numFmtId="0" fontId="134" fillId="60" borderId="47" applyNumberFormat="0" applyFont="0" applyAlignment="0" applyProtection="0"/>
    <xf numFmtId="0" fontId="176" fillId="60" borderId="47" applyNumberFormat="0" applyFont="0" applyAlignment="0" applyProtection="0"/>
    <xf numFmtId="0" fontId="154" fillId="72" borderId="48" applyNumberFormat="0" applyAlignment="0" applyProtection="0"/>
    <xf numFmtId="0" fontId="203" fillId="0" borderId="0" applyNumberFormat="0" applyFill="0" applyBorder="0" applyAlignment="0" applyProtection="0"/>
    <xf numFmtId="171" fontId="204" fillId="0" borderId="0" applyNumberFormat="0" applyFill="0" applyBorder="0" applyAlignment="0" applyProtection="0"/>
    <xf numFmtId="0" fontId="134" fillId="58" borderId="0" applyNumberFormat="0" applyBorder="0" applyAlignment="0" applyProtection="0"/>
    <xf numFmtId="171" fontId="134" fillId="58" borderId="0" applyNumberFormat="0" applyBorder="0" applyAlignment="0" applyProtection="0"/>
    <xf numFmtId="0" fontId="134" fillId="59" borderId="0" applyNumberFormat="0" applyBorder="0" applyAlignment="0" applyProtection="0"/>
    <xf numFmtId="171" fontId="134" fillId="59" borderId="0" applyNumberFormat="0" applyBorder="0" applyAlignment="0" applyProtection="0"/>
    <xf numFmtId="0" fontId="134" fillId="60" borderId="0" applyNumberFormat="0" applyBorder="0" applyAlignment="0" applyProtection="0"/>
    <xf numFmtId="171" fontId="134" fillId="60" borderId="0" applyNumberFormat="0" applyBorder="0" applyAlignment="0" applyProtection="0"/>
    <xf numFmtId="0" fontId="134" fillId="58" borderId="0" applyNumberFormat="0" applyBorder="0" applyAlignment="0" applyProtection="0"/>
    <xf numFmtId="171" fontId="134" fillId="58" borderId="0" applyNumberFormat="0" applyBorder="0" applyAlignment="0" applyProtection="0"/>
    <xf numFmtId="0" fontId="134" fillId="61" borderId="0" applyNumberFormat="0" applyBorder="0" applyAlignment="0" applyProtection="0"/>
    <xf numFmtId="171" fontId="134" fillId="61" borderId="0" applyNumberFormat="0" applyBorder="0" applyAlignment="0" applyProtection="0"/>
    <xf numFmtId="0" fontId="134" fillId="60" borderId="0" applyNumberFormat="0" applyBorder="0" applyAlignment="0" applyProtection="0"/>
    <xf numFmtId="171" fontId="134" fillId="60" borderId="0" applyNumberFormat="0" applyBorder="0" applyAlignment="0" applyProtection="0"/>
    <xf numFmtId="0" fontId="134" fillId="74" borderId="0" applyNumberFormat="0" applyBorder="0" applyAlignment="0" applyProtection="0"/>
    <xf numFmtId="171" fontId="134" fillId="74" borderId="0" applyNumberFormat="0" applyBorder="0" applyAlignment="0" applyProtection="0"/>
    <xf numFmtId="0" fontId="134" fillId="70" borderId="0" applyNumberFormat="0" applyBorder="0" applyAlignment="0" applyProtection="0"/>
    <xf numFmtId="171" fontId="134" fillId="70" borderId="0" applyNumberFormat="0" applyBorder="0" applyAlignment="0" applyProtection="0"/>
    <xf numFmtId="0" fontId="134" fillId="71" borderId="0" applyNumberFormat="0" applyBorder="0" applyAlignment="0" applyProtection="0"/>
    <xf numFmtId="171" fontId="134" fillId="71" borderId="0" applyNumberFormat="0" applyBorder="0" applyAlignment="0" applyProtection="0"/>
    <xf numFmtId="0" fontId="134" fillId="75" borderId="0" applyNumberFormat="0" applyBorder="0" applyAlignment="0" applyProtection="0"/>
    <xf numFmtId="171" fontId="134" fillId="75" borderId="0" applyNumberFormat="0" applyBorder="0" applyAlignment="0" applyProtection="0"/>
    <xf numFmtId="0" fontId="134" fillId="61" borderId="0" applyNumberFormat="0" applyBorder="0" applyAlignment="0" applyProtection="0"/>
    <xf numFmtId="171" fontId="134" fillId="61" borderId="0" applyNumberFormat="0" applyBorder="0" applyAlignment="0" applyProtection="0"/>
    <xf numFmtId="0" fontId="134" fillId="58" borderId="0" applyNumberFormat="0" applyBorder="0" applyAlignment="0" applyProtection="0"/>
    <xf numFmtId="171" fontId="134" fillId="58" borderId="0" applyNumberFormat="0" applyBorder="0" applyAlignment="0" applyProtection="0"/>
    <xf numFmtId="0" fontId="134" fillId="62" borderId="0" applyNumberFormat="0" applyBorder="0" applyAlignment="0" applyProtection="0"/>
    <xf numFmtId="171" fontId="134" fillId="62" borderId="0" applyNumberFormat="0" applyBorder="0" applyAlignment="0" applyProtection="0"/>
    <xf numFmtId="0" fontId="134" fillId="59" borderId="0" applyNumberFormat="0" applyBorder="0" applyAlignment="0" applyProtection="0"/>
    <xf numFmtId="171" fontId="134" fillId="59" borderId="0" applyNumberFormat="0" applyBorder="0" applyAlignment="0" applyProtection="0"/>
    <xf numFmtId="0" fontId="134" fillId="63" borderId="0" applyNumberFormat="0" applyBorder="0" applyAlignment="0" applyProtection="0"/>
    <xf numFmtId="171" fontId="134" fillId="63" borderId="0" applyNumberFormat="0" applyBorder="0" applyAlignment="0" applyProtection="0"/>
    <xf numFmtId="0" fontId="134" fillId="62" borderId="0" applyNumberFormat="0" applyBorder="0" applyAlignment="0" applyProtection="0"/>
    <xf numFmtId="171" fontId="134" fillId="62" borderId="0" applyNumberFormat="0" applyBorder="0" applyAlignment="0" applyProtection="0"/>
    <xf numFmtId="0" fontId="134" fillId="64" borderId="0" applyNumberFormat="0" applyBorder="0" applyAlignment="0" applyProtection="0"/>
    <xf numFmtId="171" fontId="134" fillId="64" borderId="0" applyNumberFormat="0" applyBorder="0" applyAlignment="0" applyProtection="0"/>
    <xf numFmtId="0" fontId="134" fillId="63" borderId="0" applyNumberFormat="0" applyBorder="0" applyAlignment="0" applyProtection="0"/>
    <xf numFmtId="171" fontId="134" fillId="63" borderId="0" applyNumberFormat="0" applyBorder="0" applyAlignment="0" applyProtection="0"/>
    <xf numFmtId="0" fontId="134" fillId="64" borderId="0" applyNumberFormat="0" applyBorder="0" applyAlignment="0" applyProtection="0"/>
    <xf numFmtId="171" fontId="134" fillId="64" borderId="0" applyNumberFormat="0" applyBorder="0" applyAlignment="0" applyProtection="0"/>
    <xf numFmtId="0" fontId="134" fillId="59" borderId="0" applyNumberFormat="0" applyBorder="0" applyAlignment="0" applyProtection="0"/>
    <xf numFmtId="171" fontId="134" fillId="59" borderId="0" applyNumberFormat="0" applyBorder="0" applyAlignment="0" applyProtection="0"/>
    <xf numFmtId="0" fontId="134" fillId="76" borderId="0" applyNumberFormat="0" applyBorder="0" applyAlignment="0" applyProtection="0"/>
    <xf numFmtId="171" fontId="134" fillId="76" borderId="0" applyNumberFormat="0" applyBorder="0" applyAlignment="0" applyProtection="0"/>
    <xf numFmtId="0" fontId="134" fillId="75" borderId="0" applyNumberFormat="0" applyBorder="0" applyAlignment="0" applyProtection="0"/>
    <xf numFmtId="171" fontId="134" fillId="75" borderId="0" applyNumberFormat="0" applyBorder="0" applyAlignment="0" applyProtection="0"/>
    <xf numFmtId="0" fontId="134" fillId="64" borderId="0" applyNumberFormat="0" applyBorder="0" applyAlignment="0" applyProtection="0"/>
    <xf numFmtId="171" fontId="134" fillId="64" borderId="0" applyNumberFormat="0" applyBorder="0" applyAlignment="0" applyProtection="0"/>
    <xf numFmtId="0" fontId="134" fillId="77" borderId="0" applyNumberFormat="0" applyBorder="0" applyAlignment="0" applyProtection="0"/>
    <xf numFmtId="171" fontId="134" fillId="77" borderId="0" applyNumberFormat="0" applyBorder="0" applyAlignment="0" applyProtection="0"/>
    <xf numFmtId="0" fontId="135" fillId="65" borderId="0" applyNumberFormat="0" applyBorder="0" applyAlignment="0" applyProtection="0"/>
    <xf numFmtId="171" fontId="135" fillId="65" borderId="0" applyNumberFormat="0" applyBorder="0" applyAlignment="0" applyProtection="0"/>
    <xf numFmtId="0" fontId="135" fillId="59" borderId="0" applyNumberFormat="0" applyBorder="0" applyAlignment="0" applyProtection="0"/>
    <xf numFmtId="171" fontId="135" fillId="59" borderId="0" applyNumberFormat="0" applyBorder="0" applyAlignment="0" applyProtection="0"/>
    <xf numFmtId="0" fontId="135" fillId="63" borderId="0" applyNumberFormat="0" applyBorder="0" applyAlignment="0" applyProtection="0"/>
    <xf numFmtId="171" fontId="135" fillId="63" borderId="0" applyNumberFormat="0" applyBorder="0" applyAlignment="0" applyProtection="0"/>
    <xf numFmtId="0" fontId="135" fillId="62" borderId="0" applyNumberFormat="0" applyBorder="0" applyAlignment="0" applyProtection="0"/>
    <xf numFmtId="171" fontId="135" fillId="62" borderId="0" applyNumberFormat="0" applyBorder="0" applyAlignment="0" applyProtection="0"/>
    <xf numFmtId="0" fontId="135" fillId="65" borderId="0" applyNumberFormat="0" applyBorder="0" applyAlignment="0" applyProtection="0"/>
    <xf numFmtId="171" fontId="135" fillId="65" borderId="0" applyNumberFormat="0" applyBorder="0" applyAlignment="0" applyProtection="0"/>
    <xf numFmtId="0" fontId="135" fillId="59" borderId="0" applyNumberFormat="0" applyBorder="0" applyAlignment="0" applyProtection="0"/>
    <xf numFmtId="171" fontId="135" fillId="59" borderId="0" applyNumberFormat="0" applyBorder="0" applyAlignment="0" applyProtection="0"/>
    <xf numFmtId="0" fontId="135" fillId="78" borderId="0" applyNumberFormat="0" applyBorder="0" applyAlignment="0" applyProtection="0"/>
    <xf numFmtId="171" fontId="135" fillId="78" borderId="0" applyNumberFormat="0" applyBorder="0" applyAlignment="0" applyProtection="0"/>
    <xf numFmtId="0" fontId="135" fillId="59" borderId="0" applyNumberFormat="0" applyBorder="0" applyAlignment="0" applyProtection="0"/>
    <xf numFmtId="171" fontId="135" fillId="59" borderId="0" applyNumberFormat="0" applyBorder="0" applyAlignment="0" applyProtection="0"/>
    <xf numFmtId="0" fontId="135" fillId="76" borderId="0" applyNumberFormat="0" applyBorder="0" applyAlignment="0" applyProtection="0"/>
    <xf numFmtId="171" fontId="135" fillId="76" borderId="0" applyNumberFormat="0" applyBorder="0" applyAlignment="0" applyProtection="0"/>
    <xf numFmtId="0" fontId="135" fillId="79" borderId="0" applyNumberFormat="0" applyBorder="0" applyAlignment="0" applyProtection="0"/>
    <xf numFmtId="171" fontId="135" fillId="79" borderId="0" applyNumberFormat="0" applyBorder="0" applyAlignment="0" applyProtection="0"/>
    <xf numFmtId="0" fontId="135" fillId="65" borderId="0" applyNumberFormat="0" applyBorder="0" applyAlignment="0" applyProtection="0"/>
    <xf numFmtId="171" fontId="135" fillId="65" borderId="0" applyNumberFormat="0" applyBorder="0" applyAlignment="0" applyProtection="0"/>
    <xf numFmtId="0" fontId="135" fillId="80" borderId="0" applyNumberFormat="0" applyBorder="0" applyAlignment="0" applyProtection="0"/>
    <xf numFmtId="171" fontId="135" fillId="80" borderId="0" applyNumberFormat="0" applyBorder="0" applyAlignment="0" applyProtection="0"/>
    <xf numFmtId="0" fontId="135" fillId="65" borderId="0" applyNumberFormat="0" applyBorder="0" applyAlignment="0" applyProtection="0"/>
    <xf numFmtId="171" fontId="135" fillId="65" borderId="0" applyNumberFormat="0" applyBorder="0" applyAlignment="0" applyProtection="0"/>
    <xf numFmtId="0" fontId="135" fillId="66" borderId="0" applyNumberFormat="0" applyBorder="0" applyAlignment="0" applyProtection="0"/>
    <xf numFmtId="171" fontId="135" fillId="66" borderId="0" applyNumberFormat="0" applyBorder="0" applyAlignment="0" applyProtection="0"/>
    <xf numFmtId="0" fontId="135" fillId="67" borderId="0" applyNumberFormat="0" applyBorder="0" applyAlignment="0" applyProtection="0"/>
    <xf numFmtId="171" fontId="135" fillId="67" borderId="0" applyNumberFormat="0" applyBorder="0" applyAlignment="0" applyProtection="0"/>
    <xf numFmtId="0" fontId="135" fillId="68" borderId="0" applyNumberFormat="0" applyBorder="0" applyAlignment="0" applyProtection="0"/>
    <xf numFmtId="171" fontId="135" fillId="68" borderId="0" applyNumberFormat="0" applyBorder="0" applyAlignment="0" applyProtection="0"/>
    <xf numFmtId="0" fontId="135" fillId="65" borderId="0" applyNumberFormat="0" applyBorder="0" applyAlignment="0" applyProtection="0"/>
    <xf numFmtId="171" fontId="135" fillId="65" borderId="0" applyNumberFormat="0" applyBorder="0" applyAlignment="0" applyProtection="0"/>
    <xf numFmtId="0" fontId="135" fillId="69" borderId="0" applyNumberFormat="0" applyBorder="0" applyAlignment="0" applyProtection="0"/>
    <xf numFmtId="171" fontId="135" fillId="69" borderId="0" applyNumberFormat="0" applyBorder="0" applyAlignment="0" applyProtection="0"/>
    <xf numFmtId="0" fontId="149" fillId="70" borderId="0" applyNumberFormat="0" applyBorder="0" applyAlignment="0" applyProtection="0"/>
    <xf numFmtId="171" fontId="149" fillId="70" borderId="0" applyNumberFormat="0" applyBorder="0" applyAlignment="0" applyProtection="0"/>
    <xf numFmtId="171" fontId="140" fillId="71" borderId="0" applyNumberFormat="0" applyBorder="0" applyAlignment="0" applyProtection="0"/>
    <xf numFmtId="171" fontId="140" fillId="71" borderId="0" applyNumberFormat="0" applyBorder="0" applyAlignment="0" applyProtection="0"/>
    <xf numFmtId="0" fontId="146" fillId="72" borderId="46" applyNumberFormat="0" applyAlignment="0" applyProtection="0"/>
    <xf numFmtId="171" fontId="146" fillId="72" borderId="46" applyNumberFormat="0" applyAlignment="0" applyProtection="0"/>
    <xf numFmtId="0" fontId="146" fillId="62" borderId="46" applyNumberFormat="0" applyAlignment="0" applyProtection="0"/>
    <xf numFmtId="171" fontId="146" fillId="62" borderId="46" applyNumberFormat="0" applyAlignment="0" applyProtection="0"/>
    <xf numFmtId="0" fontId="131" fillId="73" borderId="41" applyNumberFormat="0" applyAlignment="0" applyProtection="0"/>
    <xf numFmtId="171" fontId="131" fillId="73" borderId="41" applyNumberFormat="0" applyAlignment="0" applyProtection="0"/>
    <xf numFmtId="0" fontId="131" fillId="73" borderId="41" applyNumberFormat="0" applyAlignment="0" applyProtection="0"/>
    <xf numFmtId="171" fontId="131" fillId="73" borderId="41" applyNumberFormat="0" applyAlignment="0" applyProtection="0"/>
    <xf numFmtId="0" fontId="135" fillId="81" borderId="0" applyNumberFormat="0" applyBorder="0" applyAlignment="0" applyProtection="0"/>
    <xf numFmtId="171" fontId="135" fillId="81" borderId="0" applyNumberFormat="0" applyBorder="0" applyAlignment="0" applyProtection="0"/>
    <xf numFmtId="0" fontId="135" fillId="66" borderId="0" applyNumberFormat="0" applyBorder="0" applyAlignment="0" applyProtection="0"/>
    <xf numFmtId="171" fontId="135" fillId="66" borderId="0" applyNumberFormat="0" applyBorder="0" applyAlignment="0" applyProtection="0"/>
    <xf numFmtId="0" fontId="135" fillId="67" borderId="0" applyNumberFormat="0" applyBorder="0" applyAlignment="0" applyProtection="0"/>
    <xf numFmtId="171" fontId="135" fillId="67" borderId="0" applyNumberFormat="0" applyBorder="0" applyAlignment="0" applyProtection="0"/>
    <xf numFmtId="0" fontId="135" fillId="79" borderId="0" applyNumberFormat="0" applyBorder="0" applyAlignment="0" applyProtection="0"/>
    <xf numFmtId="171" fontId="135" fillId="79" borderId="0" applyNumberFormat="0" applyBorder="0" applyAlignment="0" applyProtection="0"/>
    <xf numFmtId="0" fontId="135" fillId="65" borderId="0" applyNumberFormat="0" applyBorder="0" applyAlignment="0" applyProtection="0"/>
    <xf numFmtId="171" fontId="135" fillId="65" borderId="0" applyNumberFormat="0" applyBorder="0" applyAlignment="0" applyProtection="0"/>
    <xf numFmtId="0" fontId="135" fillId="69" borderId="0" applyNumberFormat="0" applyBorder="0" applyAlignment="0" applyProtection="0"/>
    <xf numFmtId="171" fontId="135" fillId="69" borderId="0" applyNumberFormat="0" applyBorder="0" applyAlignment="0" applyProtection="0"/>
    <xf numFmtId="0" fontId="144" fillId="58" borderId="46" applyNumberFormat="0" applyAlignment="0" applyProtection="0"/>
    <xf numFmtId="171" fontId="144" fillId="58" borderId="46" applyNumberFormat="0" applyAlignment="0" applyProtection="0"/>
    <xf numFmtId="199" fontId="176" fillId="0" borderId="0" applyFill="0" applyBorder="0" applyAlignment="0" applyProtection="0"/>
    <xf numFmtId="0" fontId="140" fillId="71" borderId="0" applyNumberFormat="0" applyBorder="0" applyAlignment="0" applyProtection="0"/>
    <xf numFmtId="171" fontId="140" fillId="71" borderId="0" applyNumberFormat="0" applyBorder="0" applyAlignment="0" applyProtection="0"/>
    <xf numFmtId="0" fontId="149" fillId="70" borderId="0" applyNumberFormat="0" applyBorder="0" applyAlignment="0" applyProtection="0"/>
    <xf numFmtId="171" fontId="149" fillId="70" borderId="0" applyNumberFormat="0" applyBorder="0" applyAlignment="0" applyProtection="0"/>
    <xf numFmtId="0" fontId="144" fillId="63" borderId="46" applyNumberFormat="0" applyAlignment="0" applyProtection="0"/>
    <xf numFmtId="171" fontId="144" fillId="63" borderId="46" applyNumberFormat="0" applyAlignment="0" applyProtection="0"/>
    <xf numFmtId="171" fontId="166" fillId="63" borderId="0" applyNumberFormat="0" applyBorder="0" applyAlignment="0" applyProtection="0"/>
    <xf numFmtId="0" fontId="134" fillId="60" borderId="47" applyNumberFormat="0" applyFont="0" applyAlignment="0" applyProtection="0"/>
    <xf numFmtId="171" fontId="134" fillId="60" borderId="47" applyNumberFormat="0" applyFont="0" applyAlignment="0" applyProtection="0"/>
    <xf numFmtId="0" fontId="176" fillId="60" borderId="47" applyNumberFormat="0" applyFont="0" applyAlignment="0" applyProtection="0"/>
    <xf numFmtId="171" fontId="176" fillId="60" borderId="47" applyNumberFormat="0" applyFont="0" applyAlignment="0" applyProtection="0"/>
    <xf numFmtId="0" fontId="154" fillId="72" borderId="48" applyNumberFormat="0" applyAlignment="0" applyProtection="0"/>
    <xf numFmtId="171" fontId="154" fillId="72" borderId="48" applyNumberFormat="0" applyAlignment="0" applyProtection="0"/>
    <xf numFmtId="0" fontId="154" fillId="62" borderId="48" applyNumberFormat="0" applyAlignment="0" applyProtection="0"/>
    <xf numFmtId="171" fontId="154" fillId="62" borderId="48" applyNumberFormat="0" applyAlignment="0" applyProtection="0"/>
    <xf numFmtId="0" fontId="203" fillId="0" borderId="0" applyNumberFormat="0" applyFill="0" applyBorder="0" applyAlignment="0" applyProtection="0"/>
    <xf numFmtId="171" fontId="203" fillId="0" borderId="0" applyNumberFormat="0" applyFill="0" applyBorder="0" applyAlignment="0" applyProtection="0"/>
    <xf numFmtId="0" fontId="205" fillId="0" borderId="0" applyNumberFormat="0" applyFill="0" applyBorder="0" applyAlignment="0" applyProtection="0"/>
    <xf numFmtId="171" fontId="205" fillId="0" borderId="0" applyNumberFormat="0" applyFill="0" applyBorder="0" applyAlignment="0" applyProtection="0"/>
    <xf numFmtId="0" fontId="202" fillId="0" borderId="0"/>
    <xf numFmtId="0" fontId="4" fillId="0" borderId="0"/>
    <xf numFmtId="0" fontId="166"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57" borderId="42" applyNumberFormat="0" applyFont="0" applyAlignment="0" applyProtection="0"/>
    <xf numFmtId="0" fontId="134" fillId="57" borderId="42" applyNumberFormat="0" applyFont="0" applyAlignment="0" applyProtection="0"/>
    <xf numFmtId="0" fontId="134" fillId="57" borderId="42" applyNumberFormat="0" applyFont="0" applyAlignment="0" applyProtection="0"/>
    <xf numFmtId="0" fontId="134" fillId="61" borderId="0" applyNumberFormat="0" applyBorder="0" applyAlignment="0" applyProtection="0"/>
    <xf numFmtId="0" fontId="134" fillId="58" borderId="0" applyNumberFormat="0" applyBorder="0" applyAlignment="0" applyProtection="0"/>
    <xf numFmtId="0" fontId="134" fillId="72" borderId="0" applyNumberFormat="0" applyBorder="0" applyAlignment="0" applyProtection="0"/>
    <xf numFmtId="0" fontId="134" fillId="60" borderId="0" applyNumberFormat="0" applyBorder="0" applyAlignment="0" applyProtection="0"/>
    <xf numFmtId="0" fontId="134" fillId="74" borderId="0" applyNumberFormat="0" applyBorder="0" applyAlignment="0" applyProtection="0"/>
    <xf numFmtId="0" fontId="134" fillId="71" borderId="0" applyNumberFormat="0" applyBorder="0" applyAlignment="0" applyProtection="0"/>
    <xf numFmtId="0" fontId="134" fillId="6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134" fillId="63" borderId="0" applyNumberFormat="0" applyBorder="0" applyAlignment="0" applyProtection="0"/>
    <xf numFmtId="0" fontId="134" fillId="64" borderId="0" applyNumberFormat="0" applyBorder="0" applyAlignment="0" applyProtection="0"/>
    <xf numFmtId="0" fontId="134" fillId="63" borderId="0" applyNumberFormat="0" applyBorder="0" applyAlignment="0" applyProtection="0"/>
    <xf numFmtId="0" fontId="135" fillId="6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135" fillId="63" borderId="0" applyNumberFormat="0" applyBorder="0" applyAlignment="0" applyProtection="0"/>
    <xf numFmtId="0" fontId="135" fillId="67" borderId="0" applyNumberFormat="0" applyBorder="0" applyAlignment="0" applyProtection="0"/>
    <xf numFmtId="0" fontId="135" fillId="65" borderId="0" applyNumberFormat="0" applyBorder="0" applyAlignment="0" applyProtection="0"/>
    <xf numFmtId="0" fontId="135" fillId="69" borderId="0" applyNumberFormat="0" applyBorder="0" applyAlignment="0" applyProtection="0"/>
    <xf numFmtId="0" fontId="135" fillId="73" borderId="0" applyNumberFormat="0" applyBorder="0" applyAlignment="0" applyProtection="0"/>
    <xf numFmtId="0" fontId="135" fillId="77" borderId="0" applyNumberFormat="0" applyBorder="0" applyAlignment="0" applyProtection="0"/>
    <xf numFmtId="0" fontId="135" fillId="81" borderId="0" applyNumberFormat="0" applyBorder="0" applyAlignment="0" applyProtection="0"/>
    <xf numFmtId="0" fontId="135" fillId="67" borderId="0" applyNumberFormat="0" applyBorder="0" applyAlignment="0" applyProtection="0"/>
    <xf numFmtId="0" fontId="144" fillId="58" borderId="46" applyNumberFormat="0" applyAlignment="0" applyProtection="0"/>
    <xf numFmtId="0" fontId="176" fillId="60" borderId="47" applyNumberFormat="0" applyFont="0" applyAlignment="0" applyProtection="0"/>
    <xf numFmtId="0" fontId="134" fillId="60" borderId="47" applyNumberFormat="0" applyFont="0" applyAlignment="0" applyProtection="0"/>
    <xf numFmtId="0" fontId="4" fillId="0" borderId="0"/>
    <xf numFmtId="0" fontId="134" fillId="58" borderId="0" applyNumberFormat="0" applyBorder="0" applyAlignment="0" applyProtection="0"/>
    <xf numFmtId="0" fontId="134" fillId="59" borderId="0" applyNumberFormat="0" applyBorder="0" applyAlignment="0" applyProtection="0"/>
    <xf numFmtId="0" fontId="134" fillId="60" borderId="0" applyNumberFormat="0" applyBorder="0" applyAlignment="0" applyProtection="0"/>
    <xf numFmtId="0" fontId="134" fillId="58" borderId="0" applyNumberFormat="0" applyBorder="0" applyAlignment="0" applyProtection="0"/>
    <xf numFmtId="0" fontId="134" fillId="61" borderId="0" applyNumberFormat="0" applyBorder="0" applyAlignment="0" applyProtection="0"/>
    <xf numFmtId="0" fontId="134" fillId="60"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71" borderId="0" applyNumberFormat="0" applyBorder="0" applyAlignment="0" applyProtection="0"/>
    <xf numFmtId="0" fontId="134" fillId="71"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2" borderId="0" applyNumberFormat="0" applyBorder="0" applyAlignment="0" applyProtection="0"/>
    <xf numFmtId="0" fontId="134" fillId="62" borderId="0" applyNumberFormat="0" applyBorder="0" applyAlignment="0" applyProtection="0"/>
    <xf numFmtId="0" fontId="134" fillId="62" borderId="0" applyNumberFormat="0" applyBorder="0" applyAlignment="0" applyProtection="0"/>
    <xf numFmtId="0" fontId="134" fillId="62" borderId="0" applyNumberFormat="0" applyBorder="0" applyAlignment="0" applyProtection="0"/>
    <xf numFmtId="0" fontId="134" fillId="62" borderId="0" applyNumberFormat="0" applyBorder="0" applyAlignment="0" applyProtection="0"/>
    <xf numFmtId="0" fontId="134" fillId="62"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62" borderId="0" applyNumberFormat="0" applyBorder="0" applyAlignment="0" applyProtection="0"/>
    <xf numFmtId="0" fontId="134" fillId="64" borderId="0" applyNumberFormat="0" applyBorder="0" applyAlignment="0" applyProtection="0"/>
    <xf numFmtId="0" fontId="134" fillId="63" borderId="0" applyNumberFormat="0" applyBorder="0" applyAlignment="0" applyProtection="0"/>
    <xf numFmtId="0" fontId="134" fillId="64"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76" borderId="0" applyNumberFormat="0" applyBorder="0" applyAlignment="0" applyProtection="0"/>
    <xf numFmtId="0" fontId="134" fillId="76"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4" fillId="64" borderId="0" applyNumberFormat="0" applyBorder="0" applyAlignment="0" applyProtection="0"/>
    <xf numFmtId="0" fontId="134" fillId="77" borderId="0" applyNumberFormat="0" applyBorder="0" applyAlignment="0" applyProtection="0"/>
    <xf numFmtId="0" fontId="134" fillId="77" borderId="0" applyNumberFormat="0" applyBorder="0" applyAlignment="0" applyProtection="0"/>
    <xf numFmtId="0" fontId="135" fillId="78" borderId="0" applyNumberFormat="0" applyBorder="0" applyAlignment="0" applyProtection="0"/>
    <xf numFmtId="0" fontId="135" fillId="78"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76" borderId="0" applyNumberFormat="0" applyBorder="0" applyAlignment="0" applyProtection="0"/>
    <xf numFmtId="0" fontId="135" fillId="76" borderId="0" applyNumberFormat="0" applyBorder="0" applyAlignment="0" applyProtection="0"/>
    <xf numFmtId="0" fontId="135" fillId="79" borderId="0" applyNumberFormat="0" applyBorder="0" applyAlignment="0" applyProtection="0"/>
    <xf numFmtId="0" fontId="135" fillId="79" borderId="0" applyNumberFormat="0" applyBorder="0" applyAlignment="0" applyProtection="0"/>
    <xf numFmtId="0" fontId="135" fillId="65" borderId="0" applyNumberFormat="0" applyBorder="0" applyAlignment="0" applyProtection="0"/>
    <xf numFmtId="0" fontId="135" fillId="65"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146" fillId="62" borderId="46" applyNumberFormat="0" applyAlignment="0" applyProtection="0"/>
    <xf numFmtId="0" fontId="146" fillId="62" borderId="46" applyNumberFormat="0" applyAlignment="0" applyProtection="0"/>
    <xf numFmtId="0" fontId="131" fillId="73" borderId="41" applyNumberFormat="0" applyAlignment="0" applyProtection="0"/>
    <xf numFmtId="0" fontId="131" fillId="73" borderId="41" applyNumberFormat="0" applyAlignment="0" applyProtection="0"/>
    <xf numFmtId="0" fontId="135" fillId="81" borderId="0" applyNumberFormat="0" applyBorder="0" applyAlignment="0" applyProtection="0"/>
    <xf numFmtId="0" fontId="135" fillId="81" borderId="0" applyNumberFormat="0" applyBorder="0" applyAlignment="0" applyProtection="0"/>
    <xf numFmtId="0" fontId="135" fillId="66" borderId="0" applyNumberFormat="0" applyBorder="0" applyAlignment="0" applyProtection="0"/>
    <xf numFmtId="0" fontId="135" fillId="66" borderId="0" applyNumberFormat="0" applyBorder="0" applyAlignment="0" applyProtection="0"/>
    <xf numFmtId="0" fontId="135" fillId="67" borderId="0" applyNumberFormat="0" applyBorder="0" applyAlignment="0" applyProtection="0"/>
    <xf numFmtId="0" fontId="135" fillId="67" borderId="0" applyNumberFormat="0" applyBorder="0" applyAlignment="0" applyProtection="0"/>
    <xf numFmtId="0" fontId="135" fillId="79" borderId="0" applyNumberFormat="0" applyBorder="0" applyAlignment="0" applyProtection="0"/>
    <xf numFmtId="0" fontId="135" fillId="79" borderId="0" applyNumberFormat="0" applyBorder="0" applyAlignment="0" applyProtection="0"/>
    <xf numFmtId="0" fontId="135" fillId="65" borderId="0" applyNumberFormat="0" applyBorder="0" applyAlignment="0" applyProtection="0"/>
    <xf numFmtId="0" fontId="135" fillId="65"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44" fillId="62" borderId="46" applyNumberFormat="0" applyAlignment="0" applyProtection="0"/>
    <xf numFmtId="0" fontId="144" fillId="62" borderId="46" applyNumberFormat="0" applyAlignment="0" applyProtection="0"/>
    <xf numFmtId="0" fontId="144" fillId="62" borderId="46" applyNumberFormat="0" applyAlignment="0" applyProtection="0"/>
    <xf numFmtId="0" fontId="144" fillId="62" borderId="46" applyNumberFormat="0" applyAlignment="0" applyProtection="0"/>
    <xf numFmtId="0" fontId="144" fillId="62" borderId="46" applyNumberFormat="0" applyAlignment="0" applyProtection="0"/>
    <xf numFmtId="0" fontId="207" fillId="0" borderId="0"/>
    <xf numFmtId="0" fontId="149" fillId="70" borderId="0" applyNumberFormat="0" applyBorder="0" applyAlignment="0" applyProtection="0"/>
    <xf numFmtId="0" fontId="149" fillId="70" borderId="0" applyNumberFormat="0" applyBorder="0" applyAlignment="0" applyProtection="0"/>
    <xf numFmtId="44" fontId="176" fillId="0" borderId="0" applyFont="0" applyFill="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34" fillId="57" borderId="42"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4" fillId="57" borderId="42" applyNumberFormat="0" applyFont="0" applyAlignment="0" applyProtection="0"/>
    <xf numFmtId="0" fontId="4" fillId="57" borderId="42" applyNumberFormat="0" applyFont="0" applyAlignment="0" applyProtection="0"/>
    <xf numFmtId="0" fontId="4" fillId="57" borderId="42" applyNumberFormat="0" applyFont="0" applyAlignment="0" applyProtection="0"/>
    <xf numFmtId="0" fontId="4" fillId="57" borderId="42" applyNumberFormat="0" applyFont="0" applyAlignment="0" applyProtection="0"/>
    <xf numFmtId="0" fontId="134" fillId="57" borderId="42" applyNumberFormat="0" applyFont="0" applyAlignment="0" applyProtection="0"/>
    <xf numFmtId="0" fontId="4" fillId="57" borderId="42" applyNumberFormat="0" applyFont="0" applyAlignment="0" applyProtection="0"/>
    <xf numFmtId="0" fontId="4" fillId="57" borderId="42" applyNumberFormat="0" applyFont="0" applyAlignment="0" applyProtection="0"/>
    <xf numFmtId="0" fontId="4" fillId="57" borderId="42"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76" fillId="60" borderId="47" applyNumberFormat="0" applyFont="0" applyAlignment="0" applyProtection="0"/>
    <xf numFmtId="0" fontId="154" fillId="62" borderId="48" applyNumberFormat="0" applyAlignment="0" applyProtection="0"/>
    <xf numFmtId="0" fontId="154" fillId="62" borderId="48" applyNumberFormat="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42" applyNumberFormat="0" applyFont="0" applyAlignment="0" applyProtection="0"/>
    <xf numFmtId="0" fontId="3" fillId="57" borderId="42" applyNumberFormat="0" applyFont="0" applyAlignment="0" applyProtection="0"/>
    <xf numFmtId="0" fontId="3" fillId="57" borderId="42" applyNumberFormat="0" applyFont="0" applyAlignment="0" applyProtection="0"/>
    <xf numFmtId="0" fontId="3" fillId="57" borderId="42" applyNumberFormat="0" applyFont="0" applyAlignment="0" applyProtection="0"/>
    <xf numFmtId="0" fontId="3" fillId="57" borderId="42" applyNumberFormat="0" applyFont="0" applyAlignment="0" applyProtection="0"/>
    <xf numFmtId="0" fontId="3" fillId="57" borderId="42" applyNumberFormat="0" applyFont="0" applyAlignment="0" applyProtection="0"/>
    <xf numFmtId="0" fontId="3" fillId="57" borderId="42" applyNumberFormat="0" applyFont="0" applyAlignment="0" applyProtection="0"/>
    <xf numFmtId="0" fontId="202" fillId="0" borderId="0"/>
    <xf numFmtId="0" fontId="202" fillId="0" borderId="0"/>
    <xf numFmtId="0" fontId="2" fillId="0" borderId="0"/>
    <xf numFmtId="0" fontId="20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42" applyNumberFormat="0" applyFont="0" applyAlignment="0" applyProtection="0"/>
    <xf numFmtId="0" fontId="2" fillId="57" borderId="42" applyNumberFormat="0" applyFont="0" applyAlignment="0" applyProtection="0"/>
    <xf numFmtId="0" fontId="2" fillId="57" borderId="42" applyNumberFormat="0" applyFont="0" applyAlignment="0" applyProtection="0"/>
    <xf numFmtId="0" fontId="2" fillId="57" borderId="42" applyNumberFormat="0" applyFont="0" applyAlignment="0" applyProtection="0"/>
    <xf numFmtId="0" fontId="2" fillId="57" borderId="42" applyNumberFormat="0" applyFont="0" applyAlignment="0" applyProtection="0"/>
    <xf numFmtId="0" fontId="2" fillId="57" borderId="42" applyNumberFormat="0" applyFont="0" applyAlignment="0" applyProtection="0"/>
    <xf numFmtId="0" fontId="2" fillId="57" borderId="42" applyNumberFormat="0" applyFont="0" applyAlignment="0" applyProtection="0"/>
    <xf numFmtId="0" fontId="202"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21"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xf numFmtId="0" fontId="1" fillId="57" borderId="42" applyNumberFormat="0" applyFont="0" applyAlignment="0" applyProtection="0"/>
  </cellStyleXfs>
  <cellXfs count="3121">
    <xf numFmtId="0" fontId="0" fillId="0" borderId="0" xfId="0"/>
    <xf numFmtId="170" fontId="5" fillId="0" borderId="0" xfId="1667" applyFont="1"/>
    <xf numFmtId="170" fontId="6" fillId="0" borderId="0" xfId="1667" applyBorder="1"/>
    <xf numFmtId="170" fontId="7" fillId="0" borderId="0" xfId="1667" applyFont="1"/>
    <xf numFmtId="170" fontId="6" fillId="0" borderId="0" xfId="1667"/>
    <xf numFmtId="170" fontId="8" fillId="0" borderId="0" xfId="1667" applyFont="1" applyAlignment="1" applyProtection="1">
      <alignment horizontal="left"/>
      <protection locked="0"/>
    </xf>
    <xf numFmtId="170" fontId="8" fillId="0" borderId="0" xfId="1667" applyFont="1"/>
    <xf numFmtId="170" fontId="9" fillId="0" borderId="1" xfId="1667" applyFont="1" applyBorder="1"/>
    <xf numFmtId="170" fontId="9" fillId="0" borderId="0" xfId="1667" applyFont="1" applyBorder="1"/>
    <xf numFmtId="170" fontId="10" fillId="0" borderId="0" xfId="1667" applyFont="1"/>
    <xf numFmtId="170" fontId="10" fillId="0" borderId="0" xfId="1667" applyFont="1" applyAlignment="1" applyProtection="1">
      <alignment horizontal="right"/>
    </xf>
    <xf numFmtId="170" fontId="10" fillId="0" borderId="0" xfId="1667" applyFont="1" applyAlignment="1" applyProtection="1">
      <alignment horizontal="center"/>
      <protection locked="0"/>
    </xf>
    <xf numFmtId="170" fontId="10" fillId="0" borderId="0" xfId="1667" applyFont="1" applyAlignment="1" applyProtection="1">
      <alignment horizontal="left"/>
      <protection locked="0"/>
    </xf>
    <xf numFmtId="170" fontId="10" fillId="0" borderId="0" xfId="1667" applyFont="1" applyAlignment="1">
      <alignment horizontal="center"/>
    </xf>
    <xf numFmtId="170" fontId="10" fillId="0" borderId="0" xfId="1667" applyFont="1" applyAlignment="1" applyProtection="1">
      <alignment horizontal="center"/>
    </xf>
    <xf numFmtId="170" fontId="9" fillId="0" borderId="1" xfId="1667" applyFont="1" applyBorder="1" applyAlignment="1" applyProtection="1">
      <alignment horizontal="left"/>
      <protection locked="0"/>
    </xf>
    <xf numFmtId="170" fontId="9" fillId="0" borderId="0" xfId="1667" applyFont="1" applyBorder="1" applyAlignment="1" applyProtection="1">
      <alignment horizontal="left"/>
      <protection locked="0"/>
    </xf>
    <xf numFmtId="170" fontId="11" fillId="0" borderId="0" xfId="1667" applyFont="1" applyAlignment="1" applyProtection="1">
      <alignment horizontal="left"/>
    </xf>
    <xf numFmtId="182" fontId="9" fillId="0" borderId="0" xfId="1667" applyNumberFormat="1" applyFont="1" applyAlignment="1" applyProtection="1">
      <alignment horizontal="left"/>
    </xf>
    <xf numFmtId="182" fontId="9" fillId="0" borderId="0" xfId="1667" applyNumberFormat="1" applyFont="1"/>
    <xf numFmtId="182" fontId="9" fillId="0" borderId="0" xfId="1667" applyNumberFormat="1" applyFont="1" applyProtection="1">
      <protection locked="0"/>
    </xf>
    <xf numFmtId="182" fontId="9" fillId="0" borderId="0" xfId="1667" applyNumberFormat="1" applyFont="1" applyProtection="1"/>
    <xf numFmtId="170" fontId="11" fillId="0" borderId="0" xfId="1667" applyFont="1" applyAlignment="1" applyProtection="1">
      <alignment horizontal="left"/>
      <protection locked="0"/>
    </xf>
    <xf numFmtId="182" fontId="9" fillId="0" borderId="0" xfId="1667" applyNumberFormat="1" applyFont="1" applyAlignment="1" applyProtection="1">
      <alignment horizontal="right"/>
    </xf>
    <xf numFmtId="170" fontId="11" fillId="0" borderId="1" xfId="1667" applyFont="1" applyBorder="1" applyAlignment="1" applyProtection="1">
      <alignment horizontal="left"/>
      <protection locked="0"/>
    </xf>
    <xf numFmtId="2" fontId="6" fillId="0" borderId="0" xfId="1667" applyNumberFormat="1" applyAlignment="1" applyProtection="1">
      <alignment horizontal="center"/>
      <protection locked="0" hidden="1"/>
    </xf>
    <xf numFmtId="2" fontId="6" fillId="0" borderId="0" xfId="1667" applyNumberFormat="1" applyAlignment="1">
      <alignment horizontal="center"/>
    </xf>
    <xf numFmtId="170" fontId="11" fillId="0" borderId="0" xfId="1667" applyFont="1" applyBorder="1" applyAlignment="1" applyProtection="1">
      <alignment horizontal="left"/>
      <protection locked="0"/>
    </xf>
    <xf numFmtId="170" fontId="12" fillId="0" borderId="0" xfId="1667" applyFont="1"/>
    <xf numFmtId="170" fontId="12" fillId="0" borderId="1" xfId="1667" applyFont="1" applyBorder="1"/>
    <xf numFmtId="170" fontId="7" fillId="0" borderId="0" xfId="1667" applyFont="1" applyAlignment="1" applyProtection="1">
      <alignment horizontal="left"/>
    </xf>
    <xf numFmtId="170" fontId="6" fillId="0" borderId="1" xfId="1667" applyBorder="1"/>
    <xf numFmtId="176" fontId="10" fillId="0" borderId="1" xfId="1692" applyFont="1" applyBorder="1" applyAlignment="1" applyProtection="1">
      <alignment horizontal="left"/>
      <protection locked="0"/>
    </xf>
    <xf numFmtId="170" fontId="13" fillId="0" borderId="0" xfId="1667" applyFont="1" applyAlignment="1">
      <alignment horizontal="center"/>
    </xf>
    <xf numFmtId="170" fontId="9" fillId="0" borderId="1" xfId="1667" applyFont="1" applyBorder="1" applyAlignment="1" applyProtection="1">
      <alignment horizontal="left"/>
    </xf>
    <xf numFmtId="170" fontId="9" fillId="0" borderId="0" xfId="1667" applyFont="1" applyBorder="1" applyAlignment="1" applyProtection="1">
      <alignment horizontal="left"/>
    </xf>
    <xf numFmtId="170" fontId="6" fillId="0" borderId="0" xfId="1667" applyAlignment="1" applyProtection="1">
      <alignment horizontal="left"/>
    </xf>
    <xf numFmtId="197" fontId="9" fillId="0" borderId="0" xfId="1667" applyNumberFormat="1" applyFont="1" applyProtection="1"/>
    <xf numFmtId="170" fontId="9" fillId="0" borderId="0" xfId="1667" applyFont="1" applyProtection="1"/>
    <xf numFmtId="197" fontId="9" fillId="0" borderId="0" xfId="1667" applyNumberFormat="1" applyFont="1" applyProtection="1">
      <protection locked="0"/>
    </xf>
    <xf numFmtId="170" fontId="9" fillId="0" borderId="0" xfId="1667" applyFont="1" applyAlignment="1" applyProtection="1">
      <alignment horizontal="right"/>
    </xf>
    <xf numFmtId="0" fontId="14" fillId="0" borderId="0" xfId="1706" applyFont="1" applyBorder="1"/>
    <xf numFmtId="49" fontId="14" fillId="0" borderId="0" xfId="1387" applyNumberFormat="1" applyFont="1" applyBorder="1" applyAlignment="1" applyProtection="1">
      <alignment vertical="center"/>
      <protection locked="0"/>
    </xf>
    <xf numFmtId="4" fontId="0" fillId="0" borderId="2" xfId="0" applyNumberFormat="1" applyFont="1" applyBorder="1"/>
    <xf numFmtId="4" fontId="0" fillId="0" borderId="3" xfId="0" applyNumberFormat="1" applyFont="1" applyBorder="1"/>
    <xf numFmtId="4" fontId="0" fillId="0" borderId="0" xfId="0" applyNumberFormat="1" applyFont="1" applyBorder="1"/>
    <xf numFmtId="0" fontId="16" fillId="0" borderId="0" xfId="1706" applyFont="1" applyBorder="1" applyAlignment="1">
      <alignment horizontal="left"/>
    </xf>
    <xf numFmtId="4" fontId="19" fillId="0" borderId="0" xfId="0" applyNumberFormat="1" applyFont="1" applyBorder="1" applyAlignment="1">
      <alignment wrapText="1"/>
    </xf>
    <xf numFmtId="4" fontId="20" fillId="0" borderId="0" xfId="0" applyNumberFormat="1" applyFont="1" applyBorder="1"/>
    <xf numFmtId="4" fontId="0" fillId="0" borderId="0" xfId="0" applyNumberFormat="1" applyFont="1" applyBorder="1" applyAlignment="1">
      <alignment horizontal="left" vertical="center"/>
    </xf>
    <xf numFmtId="0" fontId="19" fillId="0" borderId="0" xfId="0" applyFont="1" applyBorder="1" applyAlignment="1">
      <alignment horizontal="left" wrapText="1"/>
    </xf>
    <xf numFmtId="14" fontId="19" fillId="0" borderId="0" xfId="0" applyNumberFormat="1" applyFont="1" applyBorder="1" applyAlignment="1">
      <alignment horizontal="left" vertical="center" wrapText="1"/>
    </xf>
    <xf numFmtId="0" fontId="19" fillId="0" borderId="0" xfId="0" applyFont="1" applyBorder="1" applyAlignment="1">
      <alignment horizontal="left" vertical="center" wrapText="1"/>
    </xf>
    <xf numFmtId="0" fontId="19" fillId="0" borderId="0" xfId="0" applyFont="1" applyBorder="1" applyAlignment="1">
      <alignment vertical="top" wrapText="1"/>
    </xf>
    <xf numFmtId="14" fontId="19" fillId="0" borderId="0" xfId="0" applyNumberFormat="1" applyFont="1" applyBorder="1" applyAlignment="1">
      <alignment vertical="top" wrapText="1"/>
    </xf>
    <xf numFmtId="49" fontId="22" fillId="0" borderId="0" xfId="0" applyNumberFormat="1" applyFont="1" applyBorder="1" applyAlignment="1" applyProtection="1">
      <alignment horizontal="left" vertical="center"/>
      <protection locked="0"/>
    </xf>
    <xf numFmtId="4" fontId="23" fillId="0" borderId="0" xfId="0" applyNumberFormat="1" applyFont="1" applyBorder="1" applyAlignment="1">
      <alignment horizontal="left" vertical="center"/>
    </xf>
    <xf numFmtId="4" fontId="19" fillId="0" borderId="0" xfId="0" applyNumberFormat="1" applyFont="1" applyBorder="1" applyAlignment="1">
      <alignment horizontal="left" vertical="center"/>
    </xf>
    <xf numFmtId="0" fontId="0" fillId="0" borderId="0" xfId="0" applyNumberFormat="1" applyFont="1" applyBorder="1"/>
    <xf numFmtId="4" fontId="19" fillId="0" borderId="0" xfId="0" applyNumberFormat="1" applyFont="1" applyBorder="1"/>
    <xf numFmtId="0" fontId="24" fillId="0" borderId="0" xfId="1706" applyFont="1" applyBorder="1"/>
    <xf numFmtId="49" fontId="25" fillId="0" borderId="0" xfId="1387" applyNumberFormat="1" applyFont="1" applyBorder="1" applyAlignment="1" applyProtection="1">
      <alignment vertical="center"/>
      <protection locked="0"/>
    </xf>
    <xf numFmtId="49" fontId="26" fillId="0" borderId="0" xfId="1387" applyNumberFormat="1" applyFont="1" applyBorder="1" applyAlignment="1" applyProtection="1">
      <alignment vertical="center" wrapText="1"/>
      <protection locked="0"/>
    </xf>
    <xf numFmtId="49" fontId="26" fillId="0" borderId="0" xfId="1387" applyNumberFormat="1" applyFont="1" applyBorder="1" applyAlignment="1" applyProtection="1">
      <protection locked="0"/>
    </xf>
    <xf numFmtId="49" fontId="26" fillId="0" borderId="0" xfId="1387" applyNumberFormat="1" applyFont="1" applyBorder="1" applyAlignment="1" applyProtection="1">
      <alignment vertical="center"/>
      <protection locked="0"/>
    </xf>
    <xf numFmtId="0" fontId="15" fillId="0" borderId="0" xfId="1707" applyFont="1" applyFill="1" applyBorder="1" applyAlignment="1">
      <alignment horizontal="right"/>
    </xf>
    <xf numFmtId="0" fontId="24" fillId="0" borderId="0" xfId="0" applyFont="1" applyBorder="1" applyAlignment="1"/>
    <xf numFmtId="0" fontId="27" fillId="0" borderId="4" xfId="1706" applyFont="1" applyBorder="1" applyAlignment="1">
      <alignment horizontal="center"/>
    </xf>
    <xf numFmtId="0" fontId="27" fillId="0" borderId="0" xfId="1706" applyFont="1" applyBorder="1" applyAlignment="1">
      <alignment horizontal="center"/>
    </xf>
    <xf numFmtId="49" fontId="29" fillId="0" borderId="0" xfId="0" applyNumberFormat="1" applyFont="1" applyBorder="1" applyAlignment="1" applyProtection="1">
      <alignment horizontal="left" vertical="center"/>
      <protection locked="0"/>
    </xf>
    <xf numFmtId="49" fontId="19" fillId="0" borderId="0" xfId="1387" applyNumberFormat="1" applyFont="1" applyFill="1" applyBorder="1" applyAlignment="1" applyProtection="1">
      <alignment vertical="center"/>
      <protection locked="0"/>
    </xf>
    <xf numFmtId="49" fontId="23" fillId="0" borderId="0" xfId="1387" applyNumberFormat="1" applyFont="1" applyFill="1" applyBorder="1" applyAlignment="1" applyProtection="1">
      <alignment vertical="center"/>
      <protection locked="0"/>
    </xf>
    <xf numFmtId="49" fontId="23" fillId="0" borderId="0" xfId="1387" applyNumberFormat="1" applyFont="1" applyFill="1" applyBorder="1" applyAlignment="1" applyProtection="1">
      <alignment vertical="top"/>
      <protection locked="0"/>
    </xf>
    <xf numFmtId="49" fontId="19" fillId="0" borderId="0" xfId="1387" applyNumberFormat="1" applyFont="1" applyFill="1" applyBorder="1" applyAlignment="1" applyProtection="1">
      <alignment vertical="top" wrapText="1"/>
      <protection locked="0"/>
    </xf>
    <xf numFmtId="49" fontId="19" fillId="0" borderId="0" xfId="0" applyNumberFormat="1" applyFont="1" applyFill="1" applyBorder="1" applyAlignment="1" applyProtection="1">
      <alignment horizontal="left" vertical="top" wrapText="1" readingOrder="2"/>
      <protection locked="0"/>
    </xf>
    <xf numFmtId="49" fontId="19" fillId="0" borderId="0" xfId="1387" applyNumberFormat="1" applyFont="1" applyFill="1" applyBorder="1" applyAlignment="1" applyProtection="1">
      <alignment vertical="top"/>
      <protection locked="0"/>
    </xf>
    <xf numFmtId="49" fontId="19" fillId="0" borderId="0" xfId="0" applyNumberFormat="1" applyFont="1" applyFill="1" applyBorder="1" applyAlignment="1" applyProtection="1">
      <alignment vertical="top" wrapText="1"/>
      <protection locked="0"/>
    </xf>
    <xf numFmtId="49" fontId="19" fillId="0" borderId="0" xfId="1387" applyNumberFormat="1" applyFont="1" applyFill="1" applyBorder="1" applyAlignment="1" applyProtection="1">
      <alignment wrapText="1"/>
      <protection locked="0"/>
    </xf>
    <xf numFmtId="4" fontId="19" fillId="0" borderId="0" xfId="0" applyNumberFormat="1" applyFont="1" applyAlignment="1">
      <alignment horizontal="justify" vertical="center"/>
    </xf>
    <xf numFmtId="49" fontId="19" fillId="0" borderId="0" xfId="1314" applyNumberFormat="1" applyFont="1" applyFill="1" applyBorder="1" applyAlignment="1">
      <alignment vertical="top" wrapText="1"/>
    </xf>
    <xf numFmtId="49" fontId="31" fillId="0" borderId="0" xfId="1387" applyNumberFormat="1" applyFont="1" applyFill="1" applyBorder="1" applyAlignment="1" applyProtection="1">
      <alignment vertical="top"/>
      <protection locked="0"/>
    </xf>
    <xf numFmtId="49" fontId="31" fillId="0" borderId="0" xfId="1314" applyNumberFormat="1" applyFont="1" applyFill="1" applyBorder="1" applyAlignment="1">
      <alignment vertical="top" wrapText="1"/>
    </xf>
    <xf numFmtId="49" fontId="19" fillId="0" borderId="0" xfId="0" applyNumberFormat="1" applyFont="1" applyFill="1" applyBorder="1" applyAlignment="1">
      <alignment vertical="top" wrapText="1"/>
    </xf>
    <xf numFmtId="193" fontId="26" fillId="0" borderId="0" xfId="5" applyNumberFormat="1" applyFont="1" applyBorder="1" applyAlignment="1" applyProtection="1">
      <alignment vertical="center"/>
      <protection locked="0"/>
    </xf>
    <xf numFmtId="49" fontId="19" fillId="0" borderId="0" xfId="1387" applyNumberFormat="1" applyFont="1" applyFill="1" applyBorder="1" applyAlignment="1" applyProtection="1">
      <protection locked="0"/>
    </xf>
    <xf numFmtId="49" fontId="19" fillId="0" borderId="0" xfId="0" applyNumberFormat="1" applyFont="1" applyFill="1" applyBorder="1" applyAlignment="1">
      <alignment wrapText="1"/>
    </xf>
    <xf numFmtId="4" fontId="0" fillId="0" borderId="0" xfId="0" applyNumberFormat="1"/>
    <xf numFmtId="49" fontId="19" fillId="0" borderId="0" xfId="1314" applyNumberFormat="1" applyFont="1" applyFill="1" applyBorder="1" applyAlignment="1">
      <alignment wrapText="1"/>
    </xf>
    <xf numFmtId="49" fontId="31" fillId="0" borderId="0" xfId="465" applyNumberFormat="1" applyFont="1" applyFill="1" applyBorder="1" applyAlignment="1" applyProtection="1">
      <alignment vertical="top" wrapText="1"/>
      <protection locked="0"/>
    </xf>
    <xf numFmtId="49" fontId="32" fillId="0" borderId="0" xfId="1387" applyNumberFormat="1" applyFont="1" applyFill="1" applyBorder="1" applyAlignment="1" applyProtection="1">
      <alignment vertical="top"/>
      <protection locked="0"/>
    </xf>
    <xf numFmtId="0" fontId="24" fillId="0" borderId="4" xfId="1706" applyFont="1" applyBorder="1"/>
    <xf numFmtId="49" fontId="19" fillId="0" borderId="0" xfId="1387" applyNumberFormat="1" applyFont="1" applyBorder="1" applyAlignment="1" applyProtection="1">
      <alignment vertical="center"/>
      <protection locked="0"/>
    </xf>
    <xf numFmtId="0" fontId="33" fillId="0" borderId="0" xfId="1706" applyFont="1" applyBorder="1"/>
    <xf numFmtId="0" fontId="33" fillId="0" borderId="0" xfId="0" applyFont="1" applyBorder="1"/>
    <xf numFmtId="0" fontId="0" fillId="0" borderId="0" xfId="1706" applyFont="1" applyBorder="1"/>
    <xf numFmtId="0" fontId="34" fillId="0" borderId="0" xfId="1706" applyFont="1" applyBorder="1" applyAlignment="1">
      <alignment horizontal="center"/>
    </xf>
    <xf numFmtId="0" fontId="19" fillId="0" borderId="0" xfId="1437" applyFont="1" applyFill="1" applyBorder="1" applyAlignment="1">
      <alignment horizontal="right"/>
    </xf>
    <xf numFmtId="0" fontId="35" fillId="0" borderId="0" xfId="0" applyFont="1" applyFill="1" applyBorder="1" applyAlignment="1">
      <alignment vertical="center"/>
    </xf>
    <xf numFmtId="0" fontId="19" fillId="0" borderId="0" xfId="0" applyFont="1" applyFill="1" applyBorder="1"/>
    <xf numFmtId="3" fontId="176" fillId="0" borderId="0" xfId="465" applyNumberFormat="1"/>
    <xf numFmtId="0" fontId="35" fillId="0" borderId="0" xfId="0" applyFont="1" applyFill="1" applyBorder="1"/>
    <xf numFmtId="0" fontId="19" fillId="4" borderId="0" xfId="0" applyFont="1" applyFill="1" applyBorder="1" applyAlignment="1">
      <alignment horizontal="right"/>
    </xf>
    <xf numFmtId="0" fontId="19" fillId="4" borderId="0" xfId="0" applyFont="1" applyFill="1" applyBorder="1"/>
    <xf numFmtId="1" fontId="176" fillId="0" borderId="0" xfId="465" applyNumberFormat="1" applyFill="1"/>
    <xf numFmtId="1" fontId="176" fillId="0" borderId="0" xfId="465" applyNumberFormat="1"/>
    <xf numFmtId="1" fontId="36" fillId="0" borderId="0" xfId="465" applyNumberFormat="1" applyFont="1" applyFill="1" applyBorder="1"/>
    <xf numFmtId="3" fontId="176" fillId="0" borderId="0" xfId="465" applyNumberFormat="1" applyFill="1"/>
    <xf numFmtId="0" fontId="19" fillId="2" borderId="0" xfId="465" applyFont="1" applyFill="1" applyBorder="1"/>
    <xf numFmtId="0" fontId="33" fillId="0" borderId="0" xfId="465" applyFont="1" applyBorder="1"/>
    <xf numFmtId="4" fontId="14" fillId="0" borderId="0" xfId="0" applyNumberFormat="1" applyFont="1" applyBorder="1"/>
    <xf numFmtId="4" fontId="19" fillId="0" borderId="0" xfId="0" applyNumberFormat="1" applyFont="1" applyBorder="1" applyAlignment="1"/>
    <xf numFmtId="4" fontId="19" fillId="0" borderId="0" xfId="0" applyNumberFormat="1" applyFont="1" applyBorder="1" applyAlignment="1">
      <alignment horizontal="right"/>
    </xf>
    <xf numFmtId="0" fontId="14" fillId="0" borderId="0" xfId="1706" applyFont="1" applyBorder="1" applyAlignment="1">
      <alignment horizontal="right"/>
    </xf>
    <xf numFmtId="0" fontId="16" fillId="0" borderId="0" xfId="1706" applyFont="1" applyBorder="1" applyAlignment="1">
      <alignment horizontal="center"/>
    </xf>
    <xf numFmtId="0" fontId="16" fillId="0" borderId="0" xfId="1706" applyFont="1" applyBorder="1" applyAlignment="1">
      <alignment horizontal="right"/>
    </xf>
    <xf numFmtId="4" fontId="14" fillId="0" borderId="0" xfId="0" applyNumberFormat="1" applyFont="1" applyBorder="1" applyAlignment="1">
      <alignment horizontal="right"/>
    </xf>
    <xf numFmtId="4" fontId="19" fillId="0" borderId="0" xfId="0" applyNumberFormat="1" applyFont="1" applyFill="1" applyBorder="1" applyAlignment="1">
      <alignment horizontal="right"/>
    </xf>
    <xf numFmtId="4" fontId="19" fillId="0" borderId="0" xfId="0" applyNumberFormat="1" applyFont="1" applyFill="1" applyBorder="1" applyAlignment="1">
      <alignment horizontal="left"/>
    </xf>
    <xf numFmtId="4" fontId="19" fillId="0" borderId="4" xfId="0" applyNumberFormat="1" applyFont="1" applyBorder="1" applyAlignment="1">
      <alignment horizontal="right"/>
    </xf>
    <xf numFmtId="4" fontId="19" fillId="0" borderId="0" xfId="0" applyNumberFormat="1" applyFont="1" applyBorder="1" applyAlignment="1">
      <alignment horizontal="left"/>
    </xf>
    <xf numFmtId="4" fontId="19" fillId="0" borderId="0" xfId="0" applyNumberFormat="1" applyFont="1" applyBorder="1" applyAlignment="1">
      <alignment horizontal="center"/>
    </xf>
    <xf numFmtId="1" fontId="19" fillId="0" borderId="0" xfId="0" applyNumberFormat="1" applyFont="1" applyFill="1" applyBorder="1" applyAlignment="1">
      <alignment horizontal="left" indent="1"/>
    </xf>
    <xf numFmtId="4" fontId="19" fillId="0" borderId="0" xfId="0" applyNumberFormat="1" applyFont="1" applyBorder="1" applyAlignment="1">
      <alignment horizontal="right" wrapText="1"/>
    </xf>
    <xf numFmtId="3" fontId="19" fillId="0" borderId="0" xfId="0" applyNumberFormat="1" applyFont="1" applyBorder="1" applyAlignment="1">
      <alignment horizontal="right"/>
    </xf>
    <xf numFmtId="4" fontId="19" fillId="0" borderId="0" xfId="0" applyNumberFormat="1" applyFont="1" applyFill="1" applyBorder="1" applyAlignment="1">
      <alignment horizontal="right" wrapText="1"/>
    </xf>
    <xf numFmtId="1" fontId="19" fillId="0" borderId="0" xfId="0" applyNumberFormat="1" applyFont="1" applyBorder="1" applyAlignment="1">
      <alignment horizontal="left" indent="1"/>
    </xf>
    <xf numFmtId="12" fontId="19" fillId="0" borderId="0" xfId="0" applyNumberFormat="1" applyFont="1" applyBorder="1" applyAlignment="1">
      <alignment horizontal="right" wrapText="1"/>
    </xf>
    <xf numFmtId="12" fontId="19" fillId="0" borderId="0" xfId="0" applyNumberFormat="1" applyFont="1" applyBorder="1" applyAlignment="1">
      <alignment horizontal="right"/>
    </xf>
    <xf numFmtId="3" fontId="19" fillId="0" borderId="0" xfId="0" applyNumberFormat="1" applyFont="1" applyBorder="1" applyAlignment="1">
      <alignment horizontal="right" vertical="center"/>
    </xf>
    <xf numFmtId="12" fontId="19" fillId="0" borderId="0" xfId="0" applyNumberFormat="1" applyFont="1" applyFill="1" applyBorder="1" applyAlignment="1">
      <alignment horizontal="right"/>
    </xf>
    <xf numFmtId="1" fontId="19" fillId="0" borderId="0" xfId="465" applyNumberFormat="1" applyFont="1" applyBorder="1" applyAlignment="1">
      <alignment horizontal="left" indent="1"/>
    </xf>
    <xf numFmtId="12" fontId="19" fillId="0" borderId="0" xfId="465" applyNumberFormat="1" applyFont="1" applyBorder="1" applyAlignment="1">
      <alignment horizontal="right"/>
    </xf>
    <xf numFmtId="3" fontId="19" fillId="0" borderId="0" xfId="465" applyNumberFormat="1" applyFont="1" applyBorder="1" applyAlignment="1">
      <alignment horizontal="right" vertical="center"/>
    </xf>
    <xf numFmtId="12" fontId="19" fillId="0" borderId="0" xfId="465" applyNumberFormat="1" applyFont="1" applyFill="1" applyBorder="1" applyAlignment="1">
      <alignment horizontal="right"/>
    </xf>
    <xf numFmtId="3" fontId="19" fillId="0" borderId="0" xfId="465" applyNumberFormat="1" applyFont="1" applyBorder="1" applyAlignment="1">
      <alignment horizontal="right"/>
    </xf>
    <xf numFmtId="3" fontId="19" fillId="0" borderId="0" xfId="0" applyNumberFormat="1" applyFont="1" applyBorder="1"/>
    <xf numFmtId="4" fontId="19" fillId="0" borderId="4" xfId="0" applyNumberFormat="1" applyFont="1" applyBorder="1"/>
    <xf numFmtId="4" fontId="23" fillId="0" borderId="0" xfId="0" applyNumberFormat="1" applyFont="1" applyBorder="1" applyAlignment="1"/>
    <xf numFmtId="3" fontId="19" fillId="0" borderId="0" xfId="0" applyNumberFormat="1" applyFont="1" applyBorder="1" applyAlignment="1"/>
    <xf numFmtId="172" fontId="19" fillId="0" borderId="0" xfId="0" applyNumberFormat="1" applyFont="1" applyBorder="1" applyAlignment="1">
      <alignment horizontal="right"/>
    </xf>
    <xf numFmtId="0" fontId="19" fillId="0" borderId="0" xfId="465" applyNumberFormat="1" applyFont="1" applyAlignment="1">
      <alignment horizontal="right"/>
    </xf>
    <xf numFmtId="4" fontId="19" fillId="0" borderId="0" xfId="0" applyNumberFormat="1" applyFont="1" applyBorder="1" applyAlignment="1">
      <alignment vertical="top" wrapText="1"/>
    </xf>
    <xf numFmtId="172" fontId="19" fillId="0" borderId="0" xfId="0" applyNumberFormat="1" applyFont="1" applyBorder="1"/>
    <xf numFmtId="172" fontId="23" fillId="0" borderId="0" xfId="465" applyNumberFormat="1" applyFont="1" applyBorder="1"/>
    <xf numFmtId="0" fontId="176" fillId="0" borderId="0" xfId="1706"/>
    <xf numFmtId="4" fontId="0" fillId="0" borderId="0" xfId="0" applyNumberFormat="1" applyFont="1"/>
    <xf numFmtId="0" fontId="22" fillId="0" borderId="0" xfId="1706" applyFont="1" applyAlignment="1">
      <alignment wrapText="1"/>
    </xf>
    <xf numFmtId="4" fontId="0" fillId="0" borderId="0" xfId="0" applyNumberFormat="1" applyFont="1" applyAlignment="1"/>
    <xf numFmtId="0" fontId="38" fillId="0" borderId="0" xfId="1706" applyFont="1" applyBorder="1" applyAlignment="1">
      <alignment horizontal="center"/>
    </xf>
    <xf numFmtId="4" fontId="17" fillId="0" borderId="0" xfId="0" applyNumberFormat="1" applyFont="1" applyAlignment="1">
      <alignment horizontal="center"/>
    </xf>
    <xf numFmtId="4" fontId="40" fillId="0" borderId="0" xfId="0" applyNumberFormat="1" applyFont="1" applyAlignment="1">
      <alignment horizontal="center"/>
    </xf>
    <xf numFmtId="4" fontId="19" fillId="0" borderId="0" xfId="0" applyNumberFormat="1" applyFont="1"/>
    <xf numFmtId="4" fontId="41" fillId="0" borderId="0" xfId="0" applyNumberFormat="1" applyFont="1" applyAlignment="1">
      <alignment horizontal="center"/>
    </xf>
    <xf numFmtId="0" fontId="42" fillId="0" borderId="0" xfId="1706" applyFont="1" applyAlignment="1">
      <alignment horizontal="right"/>
    </xf>
    <xf numFmtId="0" fontId="39" fillId="0" borderId="0" xfId="1706" applyFont="1" applyBorder="1" applyAlignment="1">
      <alignment horizontal="center"/>
    </xf>
    <xf numFmtId="0" fontId="0" fillId="0" borderId="0" xfId="0" applyAlignment="1"/>
    <xf numFmtId="3" fontId="0" fillId="0" borderId="0" xfId="0" applyNumberFormat="1" applyFont="1"/>
    <xf numFmtId="172" fontId="0" fillId="0" borderId="0" xfId="0" applyNumberFormat="1" applyFont="1"/>
    <xf numFmtId="176" fontId="43" fillId="0" borderId="0" xfId="1702" applyFont="1" applyFill="1" applyBorder="1" applyAlignment="1" applyProtection="1">
      <alignment horizontal="left" indent="1"/>
      <protection locked="0"/>
    </xf>
    <xf numFmtId="172" fontId="19" fillId="0" borderId="0" xfId="0" applyNumberFormat="1" applyFont="1"/>
    <xf numFmtId="176" fontId="43" fillId="0" borderId="0" xfId="1700" applyFont="1" applyFill="1" applyBorder="1" applyAlignment="1" applyProtection="1">
      <alignment horizontal="left" indent="1"/>
      <protection locked="0"/>
    </xf>
    <xf numFmtId="172" fontId="0" fillId="0" borderId="0" xfId="0" applyNumberFormat="1"/>
    <xf numFmtId="170" fontId="29" fillId="0" borderId="0" xfId="1674" applyFont="1" applyFill="1" applyBorder="1" applyAlignment="1" applyProtection="1">
      <alignment horizontal="left"/>
      <protection locked="0"/>
    </xf>
    <xf numFmtId="172" fontId="23" fillId="0" borderId="0" xfId="1700" applyNumberFormat="1" applyFont="1" applyFill="1" applyBorder="1" applyAlignment="1">
      <alignment horizontal="right"/>
    </xf>
    <xf numFmtId="176" fontId="19" fillId="0" borderId="0" xfId="1700" applyFont="1" applyFill="1" applyBorder="1" applyAlignment="1" applyProtection="1">
      <protection locked="0"/>
    </xf>
    <xf numFmtId="4" fontId="0" fillId="0" borderId="0" xfId="0" applyNumberFormat="1" applyFont="1" applyAlignment="1">
      <alignment horizontal="left" indent="1"/>
    </xf>
    <xf numFmtId="3" fontId="0" fillId="0" borderId="0" xfId="0" applyNumberFormat="1" applyFont="1" applyAlignment="1">
      <alignment horizontal="left" indent="1"/>
    </xf>
    <xf numFmtId="4" fontId="19" fillId="0" borderId="0" xfId="0" applyNumberFormat="1" applyFont="1" applyAlignment="1">
      <alignment horizontal="left" indent="1"/>
    </xf>
    <xf numFmtId="3" fontId="20" fillId="0" borderId="0" xfId="0" applyNumberFormat="1" applyFont="1"/>
    <xf numFmtId="1" fontId="20" fillId="0" borderId="0" xfId="0" applyNumberFormat="1" applyFont="1"/>
    <xf numFmtId="4" fontId="44" fillId="0" borderId="0" xfId="0" applyNumberFormat="1" applyFont="1"/>
    <xf numFmtId="172" fontId="44" fillId="0" borderId="0" xfId="0" applyNumberFormat="1" applyFont="1" applyBorder="1" applyAlignment="1">
      <alignment horizontal="right"/>
    </xf>
    <xf numFmtId="172" fontId="45" fillId="0" borderId="0" xfId="1702" applyNumberFormat="1" applyFont="1" applyFill="1" applyBorder="1"/>
    <xf numFmtId="172" fontId="45" fillId="0" borderId="0" xfId="1700" applyNumberFormat="1" applyFont="1" applyFill="1" applyBorder="1" applyAlignment="1">
      <alignment horizontal="right"/>
    </xf>
    <xf numFmtId="172" fontId="44" fillId="0" borderId="0" xfId="0" applyNumberFormat="1" applyFont="1"/>
    <xf numFmtId="1" fontId="0" fillId="0" borderId="0" xfId="0" applyNumberFormat="1" applyFont="1"/>
    <xf numFmtId="172" fontId="0" fillId="0" borderId="0" xfId="0" applyNumberFormat="1" applyFont="1" applyBorder="1" applyAlignment="1">
      <alignment horizontal="right"/>
    </xf>
    <xf numFmtId="172" fontId="46" fillId="0" borderId="0" xfId="1700" applyNumberFormat="1" applyFont="1" applyBorder="1" applyAlignment="1">
      <alignment horizontal="right"/>
    </xf>
    <xf numFmtId="172" fontId="20" fillId="0" borderId="0" xfId="1700" applyNumberFormat="1" applyFont="1" applyBorder="1" applyAlignment="1">
      <alignment horizontal="right"/>
    </xf>
    <xf numFmtId="4" fontId="47" fillId="0" borderId="0" xfId="0" applyNumberFormat="1" applyFont="1"/>
    <xf numFmtId="176" fontId="21" fillId="0" borderId="0" xfId="1700" applyFont="1" applyFill="1" applyBorder="1" applyAlignment="1" applyProtection="1">
      <alignment horizontal="left" indent="1"/>
      <protection locked="0"/>
    </xf>
    <xf numFmtId="172" fontId="21" fillId="0" borderId="0" xfId="1700" applyNumberFormat="1" applyFont="1" applyBorder="1" applyAlignment="1">
      <alignment horizontal="right"/>
    </xf>
    <xf numFmtId="182" fontId="0" fillId="0" borderId="0" xfId="0" applyNumberFormat="1" applyFont="1"/>
    <xf numFmtId="0" fontId="24" fillId="0" borderId="0" xfId="1706" applyFont="1"/>
    <xf numFmtId="4" fontId="48" fillId="0" borderId="0" xfId="0" applyNumberFormat="1" applyFont="1" applyAlignment="1"/>
    <xf numFmtId="170" fontId="19" fillId="0" borderId="0" xfId="1681" applyFont="1"/>
    <xf numFmtId="0" fontId="50" fillId="0" borderId="0" xfId="1706" applyFont="1" applyAlignment="1">
      <alignment horizontal="right"/>
    </xf>
    <xf numFmtId="0" fontId="51" fillId="0" borderId="0" xfId="1706" applyFont="1" applyBorder="1" applyAlignment="1">
      <alignment horizontal="center"/>
    </xf>
    <xf numFmtId="176" fontId="43" fillId="0" borderId="0" xfId="1702" applyFont="1" applyBorder="1"/>
    <xf numFmtId="176" fontId="19" fillId="0" borderId="0" xfId="1702" applyFont="1" applyBorder="1"/>
    <xf numFmtId="170" fontId="43" fillId="0" borderId="0" xfId="1681" applyFont="1" applyFill="1" applyBorder="1" applyAlignment="1">
      <alignment horizontal="right"/>
    </xf>
    <xf numFmtId="4" fontId="19" fillId="0" borderId="0" xfId="0" applyNumberFormat="1" applyFont="1" applyBorder="1" applyAlignment="1">
      <alignment horizontal="left" indent="1"/>
    </xf>
    <xf numFmtId="4" fontId="19" fillId="0" borderId="0" xfId="0" applyNumberFormat="1" applyFont="1" applyFill="1" applyBorder="1" applyAlignment="1">
      <alignment horizontal="left" indent="1"/>
    </xf>
    <xf numFmtId="176" fontId="43" fillId="0" borderId="0" xfId="1702" applyFont="1" applyBorder="1" applyAlignment="1" applyProtection="1">
      <alignment horizontal="left" indent="1"/>
      <protection locked="0"/>
    </xf>
    <xf numFmtId="176" fontId="43" fillId="0" borderId="0" xfId="1700" applyFont="1" applyBorder="1" applyAlignment="1" applyProtection="1">
      <alignment horizontal="left" indent="1"/>
      <protection locked="0"/>
    </xf>
    <xf numFmtId="187" fontId="19" fillId="0" borderId="0" xfId="0" applyNumberFormat="1" applyFont="1" applyBorder="1" applyAlignment="1">
      <alignment horizontal="right"/>
    </xf>
    <xf numFmtId="176" fontId="43" fillId="0" borderId="0" xfId="1701" applyNumberFormat="1" applyFont="1" applyBorder="1"/>
    <xf numFmtId="176" fontId="19" fillId="0" borderId="0" xfId="1701" applyNumberFormat="1" applyFont="1" applyBorder="1"/>
    <xf numFmtId="176" fontId="19" fillId="0" borderId="0" xfId="1701" applyNumberFormat="1" applyFont="1" applyBorder="1" applyAlignment="1" applyProtection="1">
      <alignment horizontal="left"/>
    </xf>
    <xf numFmtId="176" fontId="19" fillId="0" borderId="0" xfId="1701" applyNumberFormat="1" applyFont="1" applyFill="1" applyBorder="1"/>
    <xf numFmtId="176" fontId="43" fillId="0" borderId="0" xfId="1701" applyNumberFormat="1" applyFont="1" applyFill="1" applyBorder="1" applyAlignment="1" applyProtection="1">
      <alignment horizontal="right" wrapText="1"/>
      <protection locked="0"/>
    </xf>
    <xf numFmtId="176" fontId="43" fillId="0" borderId="0" xfId="1701" applyNumberFormat="1" applyFont="1" applyFill="1" applyBorder="1" applyAlignment="1" applyProtection="1">
      <alignment horizontal="right"/>
      <protection locked="0"/>
    </xf>
    <xf numFmtId="176" fontId="43" fillId="0" borderId="0" xfId="1701" applyNumberFormat="1" applyFont="1" applyFill="1" applyBorder="1" applyAlignment="1" applyProtection="1">
      <alignment horizontal="left" indent="1"/>
      <protection locked="0"/>
    </xf>
    <xf numFmtId="172" fontId="23" fillId="0" borderId="0" xfId="1701" applyNumberFormat="1" applyFont="1" applyFill="1" applyBorder="1" applyAlignment="1">
      <alignment horizontal="right"/>
    </xf>
    <xf numFmtId="176" fontId="19" fillId="0" borderId="0" xfId="1700" applyFont="1" applyBorder="1"/>
    <xf numFmtId="4" fontId="19" fillId="0" borderId="0" xfId="0" applyNumberFormat="1" applyFont="1" applyBorder="1" applyAlignment="1">
      <alignment horizontal="center" wrapText="1"/>
    </xf>
    <xf numFmtId="170" fontId="53" fillId="0" borderId="0" xfId="1681" applyFont="1"/>
    <xf numFmtId="170" fontId="23" fillId="0" borderId="0" xfId="1681" applyFont="1"/>
    <xf numFmtId="4" fontId="23" fillId="0" borderId="0" xfId="1275" applyNumberFormat="1" applyFont="1"/>
    <xf numFmtId="4" fontId="19" fillId="0" borderId="0" xfId="1275" applyNumberFormat="1" applyFont="1"/>
    <xf numFmtId="4" fontId="18" fillId="0" borderId="0" xfId="1275" applyNumberFormat="1" applyFont="1" applyBorder="1"/>
    <xf numFmtId="4" fontId="19" fillId="0" borderId="0" xfId="1275" applyNumberFormat="1" applyFont="1" applyBorder="1"/>
    <xf numFmtId="4" fontId="54" fillId="0" borderId="0" xfId="0" applyNumberFormat="1" applyFont="1" applyAlignment="1">
      <alignment wrapText="1"/>
    </xf>
    <xf numFmtId="170" fontId="56" fillId="0" borderId="0" xfId="1681" applyFont="1" applyAlignment="1" applyProtection="1">
      <alignment horizontal="left"/>
      <protection locked="0"/>
    </xf>
    <xf numFmtId="170" fontId="29" fillId="0" borderId="0" xfId="1681" applyFont="1"/>
    <xf numFmtId="170" fontId="30" fillId="0" borderId="0" xfId="1681" applyFont="1" applyBorder="1" applyAlignment="1" applyProtection="1">
      <alignment horizontal="left"/>
      <protection locked="0"/>
    </xf>
    <xf numFmtId="170" fontId="30" fillId="0" borderId="0" xfId="1681" applyFont="1" applyBorder="1"/>
    <xf numFmtId="170" fontId="57" fillId="0" borderId="0" xfId="1681" applyFont="1" applyBorder="1"/>
    <xf numFmtId="170" fontId="30" fillId="0" borderId="0" xfId="1681" applyFont="1" applyBorder="1" applyAlignment="1">
      <alignment horizontal="right"/>
    </xf>
    <xf numFmtId="170" fontId="29" fillId="0" borderId="0" xfId="1681" applyFont="1" applyBorder="1"/>
    <xf numFmtId="4" fontId="19" fillId="0" borderId="0" xfId="1275" applyNumberFormat="1" applyFont="1" applyFill="1" applyBorder="1"/>
    <xf numFmtId="172" fontId="23" fillId="0" borderId="0" xfId="1275" applyNumberFormat="1" applyFont="1" applyFill="1" applyBorder="1"/>
    <xf numFmtId="170" fontId="43" fillId="0" borderId="0" xfId="1681" applyFont="1" applyFill="1" applyBorder="1" applyAlignment="1" applyProtection="1">
      <alignment horizontal="left"/>
      <protection locked="0"/>
    </xf>
    <xf numFmtId="172" fontId="19" fillId="0" borderId="0" xfId="1275" applyNumberFormat="1" applyFont="1" applyFill="1" applyBorder="1"/>
    <xf numFmtId="187" fontId="19" fillId="0" borderId="0" xfId="1275" applyNumberFormat="1" applyFont="1" applyBorder="1" applyAlignment="1">
      <alignment horizontal="right"/>
    </xf>
    <xf numFmtId="172" fontId="19" fillId="0" borderId="0" xfId="1275" applyNumberFormat="1" applyFont="1"/>
    <xf numFmtId="170" fontId="43" fillId="0" borderId="0" xfId="1681" applyFont="1" applyFill="1" applyBorder="1" applyAlignment="1" applyProtection="1">
      <alignment horizontal="left" indent="1"/>
      <protection locked="0"/>
    </xf>
    <xf numFmtId="172" fontId="19" fillId="0" borderId="0" xfId="1275" applyNumberFormat="1" applyFont="1" applyBorder="1"/>
    <xf numFmtId="1" fontId="19" fillId="0" borderId="0" xfId="1275" applyNumberFormat="1" applyFont="1" applyBorder="1" applyAlignment="1">
      <alignment horizontal="right"/>
    </xf>
    <xf numFmtId="172" fontId="19" fillId="0" borderId="0" xfId="1681" applyNumberFormat="1" applyFont="1"/>
    <xf numFmtId="4" fontId="40" fillId="0" borderId="0" xfId="1275" applyNumberFormat="1" applyFont="1" applyBorder="1" applyAlignment="1">
      <alignment horizontal="center"/>
    </xf>
    <xf numFmtId="4" fontId="19" fillId="0" borderId="0" xfId="1275" applyNumberFormat="1" applyFont="1" applyBorder="1" applyAlignment="1">
      <alignment horizontal="center"/>
    </xf>
    <xf numFmtId="170" fontId="29" fillId="0" borderId="0" xfId="1681" applyFont="1" applyBorder="1" applyAlignment="1">
      <alignment horizontal="right"/>
    </xf>
    <xf numFmtId="170" fontId="48" fillId="0" borderId="0" xfId="1681" applyFont="1" applyBorder="1"/>
    <xf numFmtId="170" fontId="19" fillId="0" borderId="0" xfId="1681" applyFont="1" applyBorder="1"/>
    <xf numFmtId="170" fontId="23" fillId="0" borderId="0" xfId="1681" applyFont="1" applyBorder="1"/>
    <xf numFmtId="1" fontId="19" fillId="0" borderId="0" xfId="1681" applyNumberFormat="1" applyFont="1" applyBorder="1" applyAlignment="1">
      <alignment horizontal="right"/>
    </xf>
    <xf numFmtId="170" fontId="29" fillId="0" borderId="0" xfId="1681" applyFont="1" applyBorder="1" applyAlignment="1" applyProtection="1">
      <alignment horizontal="left"/>
      <protection locked="0"/>
    </xf>
    <xf numFmtId="182" fontId="23" fillId="0" borderId="0" xfId="1275" applyNumberFormat="1" applyFont="1" applyBorder="1" applyAlignment="1">
      <alignment horizontal="right"/>
    </xf>
    <xf numFmtId="172" fontId="19" fillId="0" borderId="0" xfId="1681" applyNumberFormat="1" applyFont="1" applyAlignment="1">
      <alignment horizontal="right"/>
    </xf>
    <xf numFmtId="4" fontId="58" fillId="0" borderId="0" xfId="0" applyNumberFormat="1" applyFont="1" applyAlignment="1">
      <alignment horizontal="center"/>
    </xf>
    <xf numFmtId="197" fontId="53" fillId="0" borderId="0" xfId="1681" applyNumberFormat="1" applyFont="1"/>
    <xf numFmtId="4" fontId="19" fillId="0" borderId="0" xfId="465" applyNumberFormat="1" applyFont="1" applyBorder="1"/>
    <xf numFmtId="0" fontId="59" fillId="0" borderId="0" xfId="1707" applyFont="1" applyFill="1" applyBorder="1" applyAlignment="1">
      <alignment horizontal="right"/>
    </xf>
    <xf numFmtId="0" fontId="60" fillId="0" borderId="0" xfId="1707" applyFont="1" applyFill="1" applyBorder="1" applyAlignment="1">
      <alignment horizontal="right"/>
    </xf>
    <xf numFmtId="176" fontId="61" fillId="0" borderId="0" xfId="1702" applyFont="1"/>
    <xf numFmtId="176" fontId="30" fillId="0" borderId="0" xfId="1702" applyFont="1" applyBorder="1"/>
    <xf numFmtId="187" fontId="23" fillId="0" borderId="0" xfId="465" applyNumberFormat="1" applyFont="1" applyBorder="1" applyAlignment="1"/>
    <xf numFmtId="187" fontId="23" fillId="0" borderId="0" xfId="465" applyNumberFormat="1" applyFont="1" applyBorder="1" applyAlignment="1">
      <alignment horizontal="center"/>
    </xf>
    <xf numFmtId="170" fontId="43" fillId="0" borderId="0" xfId="1681" applyFont="1" applyFill="1" applyBorder="1" applyAlignment="1" applyProtection="1">
      <alignment horizontal="right"/>
      <protection locked="0"/>
    </xf>
    <xf numFmtId="176" fontId="43" fillId="0" borderId="0" xfId="1702" applyFont="1" applyFill="1" applyBorder="1" applyAlignment="1" applyProtection="1">
      <alignment horizontal="left"/>
      <protection locked="0"/>
    </xf>
    <xf numFmtId="176" fontId="29" fillId="0" borderId="0" xfId="1702" applyFont="1" applyFill="1" applyBorder="1" applyAlignment="1" applyProtection="1">
      <alignment horizontal="left"/>
      <protection locked="0"/>
    </xf>
    <xf numFmtId="172" fontId="29" fillId="0" borderId="0" xfId="1702" applyNumberFormat="1" applyFont="1" applyBorder="1" applyAlignment="1" applyProtection="1">
      <protection locked="0"/>
    </xf>
    <xf numFmtId="176" fontId="29" fillId="0" borderId="0" xfId="1702" applyFont="1" applyFill="1" applyBorder="1" applyAlignment="1" applyProtection="1">
      <alignment horizontal="center"/>
      <protection locked="0"/>
    </xf>
    <xf numFmtId="176" fontId="37" fillId="0" borderId="0" xfId="1702" applyFont="1" applyFill="1" applyBorder="1" applyAlignment="1" applyProtection="1">
      <alignment horizontal="left" indent="1"/>
      <protection locked="0"/>
    </xf>
    <xf numFmtId="0" fontId="19" fillId="0" borderId="0" xfId="1387" applyFont="1" applyAlignment="1">
      <alignment horizontal="left"/>
    </xf>
    <xf numFmtId="172" fontId="19" fillId="0" borderId="0" xfId="465" applyNumberFormat="1" applyFont="1" applyBorder="1"/>
    <xf numFmtId="172" fontId="19" fillId="0" borderId="0" xfId="465" applyNumberFormat="1" applyFont="1" applyBorder="1" applyAlignment="1">
      <alignment horizontal="right"/>
    </xf>
    <xf numFmtId="0" fontId="19" fillId="0" borderId="0" xfId="1387" applyFont="1" applyAlignment="1">
      <alignment horizontal="left" indent="1"/>
    </xf>
    <xf numFmtId="0" fontId="19" fillId="0" borderId="0" xfId="1387" applyFont="1" applyAlignment="1">
      <alignment horizontal="left" wrapText="1" indent="1"/>
    </xf>
    <xf numFmtId="172" fontId="176" fillId="0" borderId="0" xfId="465" applyNumberFormat="1"/>
    <xf numFmtId="0" fontId="176" fillId="0" borderId="0" xfId="465"/>
    <xf numFmtId="0" fontId="21" fillId="0" borderId="0" xfId="1387" applyFont="1" applyAlignment="1">
      <alignment horizontal="left" indent="1"/>
    </xf>
    <xf numFmtId="0" fontId="176" fillId="0" borderId="0" xfId="465" applyAlignment="1">
      <alignment horizontal="right"/>
    </xf>
    <xf numFmtId="4" fontId="176" fillId="0" borderId="0" xfId="465" applyNumberFormat="1" applyBorder="1" applyAlignment="1"/>
    <xf numFmtId="4" fontId="19" fillId="0" borderId="0" xfId="465" applyNumberFormat="1" applyFont="1" applyFill="1" applyBorder="1"/>
    <xf numFmtId="4" fontId="19" fillId="0" borderId="0" xfId="465" applyNumberFormat="1" applyFont="1" applyBorder="1" applyAlignment="1">
      <alignment horizontal="center"/>
    </xf>
    <xf numFmtId="4" fontId="23" fillId="0" borderId="0" xfId="465" applyNumberFormat="1" applyFont="1" applyBorder="1"/>
    <xf numFmtId="182" fontId="19" fillId="0" borderId="0" xfId="465" applyNumberFormat="1" applyFont="1" applyBorder="1"/>
    <xf numFmtId="182" fontId="19" fillId="0" borderId="0" xfId="1681" applyNumberFormat="1" applyFont="1"/>
    <xf numFmtId="170" fontId="19" fillId="0" borderId="0" xfId="1681" applyFont="1" applyAlignment="1">
      <alignment horizontal="right"/>
    </xf>
    <xf numFmtId="4" fontId="19" fillId="0" borderId="0" xfId="465" applyNumberFormat="1" applyFont="1" applyBorder="1" applyAlignment="1">
      <alignment horizontal="right"/>
    </xf>
    <xf numFmtId="4" fontId="19" fillId="0" borderId="0" xfId="1681" applyNumberFormat="1" applyFont="1"/>
    <xf numFmtId="172" fontId="21" fillId="0" borderId="0" xfId="465" applyNumberFormat="1" applyFont="1" applyBorder="1"/>
    <xf numFmtId="182" fontId="19" fillId="0" borderId="0" xfId="465" applyNumberFormat="1" applyFont="1" applyBorder="1" applyAlignment="1">
      <alignment horizontal="right"/>
    </xf>
    <xf numFmtId="4" fontId="19" fillId="0" borderId="0" xfId="465" applyNumberFormat="1" applyFont="1" applyBorder="1" applyAlignment="1">
      <alignment horizontal="left" indent="1"/>
    </xf>
    <xf numFmtId="170" fontId="62" fillId="0" borderId="0" xfId="1681" applyFont="1"/>
    <xf numFmtId="4" fontId="14" fillId="0" borderId="0" xfId="1275" applyNumberFormat="1" applyFont="1" applyBorder="1"/>
    <xf numFmtId="4" fontId="19" fillId="0" borderId="3" xfId="1275" applyNumberFormat="1" applyFont="1" applyBorder="1"/>
    <xf numFmtId="0" fontId="18" fillId="0" borderId="0" xfId="463" applyFont="1" applyBorder="1"/>
    <xf numFmtId="0" fontId="19" fillId="0" borderId="0" xfId="463" applyFont="1" applyBorder="1"/>
    <xf numFmtId="170" fontId="63" fillId="0" borderId="0" xfId="1675" applyFont="1" applyBorder="1"/>
    <xf numFmtId="172" fontId="63" fillId="0" borderId="0" xfId="1707" applyNumberFormat="1" applyFont="1" applyBorder="1" applyAlignment="1">
      <alignment horizontal="right"/>
    </xf>
    <xf numFmtId="176" fontId="18" fillId="0" borderId="0" xfId="1699" applyNumberFormat="1" applyFont="1" applyBorder="1"/>
    <xf numFmtId="170" fontId="56" fillId="0" borderId="0" xfId="1675" applyFont="1" applyBorder="1" applyAlignment="1" applyProtection="1">
      <alignment horizontal="left"/>
      <protection locked="0"/>
    </xf>
    <xf numFmtId="170" fontId="29" fillId="0" borderId="0" xfId="1675" applyFont="1" applyBorder="1"/>
    <xf numFmtId="176" fontId="19" fillId="0" borderId="0" xfId="1699" applyNumberFormat="1" applyFont="1" applyBorder="1"/>
    <xf numFmtId="170" fontId="43" fillId="0" borderId="0" xfId="1675" applyFont="1" applyBorder="1" applyAlignment="1" applyProtection="1">
      <alignment horizontal="left"/>
      <protection locked="0"/>
    </xf>
    <xf numFmtId="170" fontId="43" fillId="0" borderId="0" xfId="1675" applyFont="1" applyBorder="1" applyAlignment="1">
      <alignment horizontal="right"/>
    </xf>
    <xf numFmtId="4" fontId="23" fillId="0" borderId="0" xfId="1275" applyNumberFormat="1" applyFont="1" applyBorder="1"/>
    <xf numFmtId="176" fontId="43" fillId="0" borderId="0" xfId="1699" applyNumberFormat="1" applyFont="1" applyBorder="1" applyAlignment="1" applyProtection="1">
      <alignment horizontal="left" indent="1"/>
      <protection locked="0"/>
    </xf>
    <xf numFmtId="172" fontId="19" fillId="0" borderId="0" xfId="1699" applyNumberFormat="1" applyFont="1" applyBorder="1"/>
    <xf numFmtId="172" fontId="19" fillId="0" borderId="0" xfId="1273" applyNumberFormat="1" applyFont="1" applyBorder="1"/>
    <xf numFmtId="176" fontId="64" fillId="0" borderId="0" xfId="553" applyNumberFormat="1" applyFont="1" applyBorder="1" applyAlignment="1" applyProtection="1">
      <alignment horizontal="left"/>
      <protection locked="0"/>
    </xf>
    <xf numFmtId="4" fontId="65" fillId="0" borderId="0" xfId="0" applyNumberFormat="1" applyFont="1" applyBorder="1"/>
    <xf numFmtId="4" fontId="66" fillId="0" borderId="0" xfId="0" applyNumberFormat="1" applyFont="1" applyBorder="1"/>
    <xf numFmtId="170" fontId="67" fillId="0" borderId="0" xfId="1681" applyFont="1" applyBorder="1" applyAlignment="1">
      <alignment horizontal="right"/>
    </xf>
    <xf numFmtId="176" fontId="43" fillId="0" borderId="0" xfId="553" applyNumberFormat="1" applyFont="1" applyBorder="1" applyAlignment="1" applyProtection="1">
      <protection locked="0"/>
    </xf>
    <xf numFmtId="172" fontId="19" fillId="6" borderId="0" xfId="1275" applyNumberFormat="1" applyFont="1" applyFill="1" applyBorder="1"/>
    <xf numFmtId="172" fontId="19" fillId="0" borderId="0" xfId="1275" applyNumberFormat="1" applyFont="1" applyBorder="1" applyAlignment="1">
      <alignment horizontal="right"/>
    </xf>
    <xf numFmtId="172" fontId="19" fillId="7" borderId="0" xfId="1275" applyNumberFormat="1" applyFont="1" applyFill="1" applyBorder="1"/>
    <xf numFmtId="176" fontId="43" fillId="0" borderId="0" xfId="553" applyNumberFormat="1" applyFont="1" applyBorder="1" applyAlignment="1" applyProtection="1">
      <alignment wrapText="1"/>
      <protection locked="0"/>
    </xf>
    <xf numFmtId="172" fontId="19" fillId="0" borderId="0" xfId="1707" applyNumberFormat="1" applyFont="1" applyBorder="1" applyAlignment="1">
      <alignment horizontal="right"/>
    </xf>
    <xf numFmtId="4" fontId="19" fillId="0" borderId="0" xfId="1275" applyNumberFormat="1" applyFont="1" applyBorder="1" applyAlignment="1">
      <alignment horizontal="left" indent="8"/>
    </xf>
    <xf numFmtId="172" fontId="19" fillId="7" borderId="0" xfId="463" applyNumberFormat="1" applyFont="1" applyFill="1" applyBorder="1"/>
    <xf numFmtId="4" fontId="17" fillId="0" borderId="0" xfId="463" applyNumberFormat="1" applyFont="1" applyBorder="1" applyAlignment="1">
      <alignment horizontal="center" readingOrder="1"/>
    </xf>
    <xf numFmtId="172" fontId="18" fillId="7" borderId="0" xfId="463" applyNumberFormat="1" applyFont="1" applyFill="1" applyBorder="1"/>
    <xf numFmtId="4" fontId="22" fillId="0" borderId="0" xfId="463" applyNumberFormat="1" applyFont="1" applyBorder="1" applyAlignment="1">
      <alignment horizontal="center" readingOrder="1"/>
    </xf>
    <xf numFmtId="172" fontId="19" fillId="8" borderId="0" xfId="463" applyNumberFormat="1" applyFont="1" applyFill="1" applyBorder="1"/>
    <xf numFmtId="172" fontId="19" fillId="8" borderId="0" xfId="1275" applyNumberFormat="1" applyFont="1" applyFill="1" applyBorder="1"/>
    <xf numFmtId="172" fontId="19" fillId="9" borderId="0" xfId="463" applyNumberFormat="1" applyFont="1" applyFill="1" applyBorder="1"/>
    <xf numFmtId="172" fontId="19" fillId="9" borderId="0" xfId="1275" applyNumberFormat="1" applyFont="1" applyFill="1" applyBorder="1"/>
    <xf numFmtId="182" fontId="19" fillId="0" borderId="0" xfId="463" applyNumberFormat="1" applyFont="1" applyFill="1" applyBorder="1"/>
    <xf numFmtId="0" fontId="19" fillId="0" borderId="0" xfId="463" applyFont="1" applyFill="1" applyBorder="1"/>
    <xf numFmtId="182" fontId="19" fillId="0" borderId="0" xfId="463" applyNumberFormat="1" applyFont="1" applyBorder="1"/>
    <xf numFmtId="0" fontId="19" fillId="0" borderId="0" xfId="0" applyFont="1"/>
    <xf numFmtId="172" fontId="19" fillId="0" borderId="0" xfId="463" applyNumberFormat="1" applyFont="1" applyBorder="1"/>
    <xf numFmtId="2" fontId="19" fillId="0" borderId="0" xfId="463" applyNumberFormat="1" applyFont="1" applyBorder="1"/>
    <xf numFmtId="2" fontId="19" fillId="0" borderId="0" xfId="0" applyNumberFormat="1" applyFont="1"/>
    <xf numFmtId="182" fontId="19" fillId="0" borderId="0" xfId="0" applyNumberFormat="1" applyFont="1"/>
    <xf numFmtId="172" fontId="14" fillId="0" borderId="0" xfId="1708" applyNumberFormat="1" applyFont="1" applyBorder="1"/>
    <xf numFmtId="4" fontId="14" fillId="0" borderId="0" xfId="465" applyNumberFormat="1" applyFont="1" applyProtection="1"/>
    <xf numFmtId="4" fontId="18" fillId="0" borderId="0" xfId="465" applyNumberFormat="1" applyFont="1" applyProtection="1"/>
    <xf numFmtId="0" fontId="19" fillId="0" borderId="0" xfId="465" applyNumberFormat="1" applyFont="1" applyAlignment="1" applyProtection="1"/>
    <xf numFmtId="4" fontId="19" fillId="0" borderId="0" xfId="465" applyNumberFormat="1" applyFont="1" applyProtection="1"/>
    <xf numFmtId="172" fontId="14" fillId="0" borderId="0" xfId="1340" applyNumberFormat="1" applyFont="1" applyFill="1" applyBorder="1" applyAlignment="1">
      <alignment horizontal="right"/>
    </xf>
    <xf numFmtId="172" fontId="14" fillId="0" borderId="0" xfId="1708" applyNumberFormat="1" applyFont="1" applyBorder="1" applyAlignment="1">
      <alignment horizontal="right"/>
    </xf>
    <xf numFmtId="172" fontId="14" fillId="0" borderId="0" xfId="1340" applyNumberFormat="1" applyFont="1" applyFill="1" applyBorder="1" applyAlignment="1"/>
    <xf numFmtId="172" fontId="16" fillId="0" borderId="0" xfId="1708" applyNumberFormat="1" applyFont="1" applyBorder="1" applyAlignment="1">
      <alignment horizontal="center"/>
    </xf>
    <xf numFmtId="172" fontId="16" fillId="0" borderId="0" xfId="1708" applyNumberFormat="1" applyFont="1" applyBorder="1" applyAlignment="1">
      <alignment horizontal="right"/>
    </xf>
    <xf numFmtId="170" fontId="56" fillId="0" borderId="0" xfId="231" applyNumberFormat="1" applyFont="1" applyBorder="1" applyAlignment="1" applyProtection="1"/>
    <xf numFmtId="4" fontId="48" fillId="0" borderId="0" xfId="465" applyNumberFormat="1" applyFont="1" applyBorder="1" applyAlignment="1"/>
    <xf numFmtId="172" fontId="19" fillId="0" borderId="0" xfId="465" applyNumberFormat="1" applyFont="1" applyAlignment="1">
      <alignment horizontal="right"/>
    </xf>
    <xf numFmtId="0" fontId="43" fillId="0" borderId="0" xfId="231" applyNumberFormat="1" applyFont="1" applyBorder="1" applyAlignment="1" applyProtection="1"/>
    <xf numFmtId="170" fontId="43" fillId="0" borderId="0" xfId="231" applyNumberFormat="1" applyFont="1" applyBorder="1" applyProtection="1"/>
    <xf numFmtId="1" fontId="19" fillId="0" borderId="0" xfId="465" applyNumberFormat="1" applyFont="1" applyBorder="1" applyAlignment="1">
      <alignment horizontal="right"/>
    </xf>
    <xf numFmtId="172" fontId="23" fillId="0" borderId="0" xfId="465" applyNumberFormat="1" applyFont="1" applyBorder="1" applyAlignment="1">
      <alignment horizontal="right"/>
    </xf>
    <xf numFmtId="172" fontId="19" fillId="0" borderId="0" xfId="465" applyNumberFormat="1" applyFont="1" applyAlignment="1">
      <alignment horizontal="left" indent="1"/>
    </xf>
    <xf numFmtId="172" fontId="19" fillId="0" borderId="0" xfId="465" applyNumberFormat="1" applyFont="1" applyProtection="1"/>
    <xf numFmtId="172" fontId="19" fillId="0" borderId="0" xfId="465" applyNumberFormat="1" applyFont="1" applyFill="1" applyProtection="1"/>
    <xf numFmtId="172" fontId="19" fillId="0" borderId="0" xfId="465" applyNumberFormat="1" applyFont="1" applyAlignment="1" applyProtection="1">
      <alignment horizontal="right"/>
    </xf>
    <xf numFmtId="170" fontId="43" fillId="0" borderId="0" xfId="1684" applyFont="1" applyBorder="1" applyAlignment="1" applyProtection="1">
      <alignment horizontal="left"/>
      <protection locked="0"/>
    </xf>
    <xf numFmtId="0" fontId="19" fillId="0" borderId="0" xfId="465" applyNumberFormat="1" applyFont="1" applyAlignment="1" applyProtection="1">
      <alignment horizontal="left" indent="3"/>
    </xf>
    <xf numFmtId="4" fontId="19" fillId="0" borderId="0" xfId="465" applyNumberFormat="1" applyFont="1" applyAlignment="1" applyProtection="1">
      <alignment horizontal="left" indent="7"/>
    </xf>
    <xf numFmtId="4" fontId="19" fillId="0" borderId="0" xfId="465" applyNumberFormat="1" applyFont="1" applyAlignment="1" applyProtection="1">
      <alignment horizontal="right"/>
    </xf>
    <xf numFmtId="3" fontId="37" fillId="0" borderId="0" xfId="465" applyNumberFormat="1" applyFont="1" applyBorder="1" applyAlignment="1">
      <alignment horizontal="right"/>
    </xf>
    <xf numFmtId="172" fontId="21" fillId="0" borderId="0" xfId="465" applyNumberFormat="1" applyFont="1" applyProtection="1"/>
    <xf numFmtId="3" fontId="47" fillId="0" borderId="0" xfId="465" applyNumberFormat="1" applyFont="1"/>
    <xf numFmtId="172" fontId="21" fillId="0" borderId="0" xfId="465" applyNumberFormat="1" applyFont="1" applyFill="1" applyProtection="1"/>
    <xf numFmtId="4" fontId="23" fillId="0" borderId="6" xfId="465" applyNumberFormat="1" applyFont="1" applyBorder="1" applyProtection="1"/>
    <xf numFmtId="172" fontId="19" fillId="0" borderId="7" xfId="465" applyNumberFormat="1" applyFont="1" applyBorder="1" applyProtection="1"/>
    <xf numFmtId="172" fontId="19" fillId="0" borderId="8" xfId="465" applyNumberFormat="1" applyFont="1" applyBorder="1" applyAlignment="1">
      <alignment horizontal="left" indent="1"/>
    </xf>
    <xf numFmtId="172" fontId="19" fillId="0" borderId="9" xfId="465" applyNumberFormat="1" applyFont="1" applyBorder="1" applyProtection="1"/>
    <xf numFmtId="172" fontId="19" fillId="0" borderId="10" xfId="465" applyNumberFormat="1" applyFont="1" applyBorder="1" applyAlignment="1">
      <alignment horizontal="left" indent="1"/>
    </xf>
    <xf numFmtId="172" fontId="19" fillId="8" borderId="0" xfId="465" applyNumberFormat="1" applyFont="1" applyFill="1" applyProtection="1"/>
    <xf numFmtId="172" fontId="19" fillId="9" borderId="0" xfId="465" applyNumberFormat="1" applyFont="1" applyFill="1" applyProtection="1"/>
    <xf numFmtId="4" fontId="70" fillId="0" borderId="0" xfId="465" applyNumberFormat="1" applyFont="1" applyProtection="1"/>
    <xf numFmtId="4" fontId="71" fillId="0" borderId="0" xfId="465" applyNumberFormat="1" applyFont="1" applyProtection="1"/>
    <xf numFmtId="4" fontId="19" fillId="0" borderId="0" xfId="465" applyNumberFormat="1" applyFont="1" applyBorder="1" applyProtection="1"/>
    <xf numFmtId="4" fontId="72" fillId="0" borderId="0" xfId="465" applyNumberFormat="1" applyFont="1" applyProtection="1"/>
    <xf numFmtId="4" fontId="73" fillId="0" borderId="0" xfId="465" applyNumberFormat="1" applyFont="1" applyProtection="1"/>
    <xf numFmtId="4" fontId="14" fillId="0" borderId="0" xfId="465" applyNumberFormat="1" applyFont="1" applyBorder="1" applyProtection="1"/>
    <xf numFmtId="4" fontId="23" fillId="0" borderId="0" xfId="465" applyNumberFormat="1" applyFont="1" applyBorder="1" applyProtection="1"/>
    <xf numFmtId="170" fontId="53" fillId="0" borderId="0" xfId="1667" applyFont="1" applyBorder="1" applyProtection="1"/>
    <xf numFmtId="170" fontId="19" fillId="0" borderId="0" xfId="1667" applyFont="1" applyBorder="1" applyProtection="1"/>
    <xf numFmtId="0" fontId="19" fillId="0" borderId="0" xfId="465" applyNumberFormat="1" applyFont="1" applyAlignment="1" applyProtection="1">
      <alignment horizontal="right"/>
    </xf>
    <xf numFmtId="0" fontId="59" fillId="0" borderId="0" xfId="1708" applyFont="1" applyFill="1" applyBorder="1" applyAlignment="1">
      <alignment horizontal="right"/>
    </xf>
    <xf numFmtId="170" fontId="22" fillId="0" borderId="0" xfId="1684" applyNumberFormat="1" applyFont="1" applyBorder="1" applyAlignment="1" applyProtection="1"/>
    <xf numFmtId="4" fontId="19" fillId="0" borderId="0" xfId="465" applyNumberFormat="1" applyFont="1" applyBorder="1" applyAlignment="1" applyProtection="1">
      <alignment horizontal="right"/>
    </xf>
    <xf numFmtId="172" fontId="19" fillId="0" borderId="0" xfId="1340" applyNumberFormat="1" applyFont="1" applyFill="1" applyBorder="1" applyAlignment="1"/>
    <xf numFmtId="0" fontId="43" fillId="0" borderId="0" xfId="1684" applyNumberFormat="1" applyFont="1" applyBorder="1" applyAlignment="1" applyProtection="1">
      <alignment horizontal="left"/>
    </xf>
    <xf numFmtId="0" fontId="43" fillId="0" borderId="0" xfId="1684" applyNumberFormat="1" applyFont="1" applyBorder="1" applyAlignment="1" applyProtection="1">
      <alignment horizontal="right"/>
    </xf>
    <xf numFmtId="170" fontId="43" fillId="0" borderId="0" xfId="1684" applyFont="1" applyFill="1" applyBorder="1" applyAlignment="1" applyProtection="1">
      <alignment horizontal="right"/>
    </xf>
    <xf numFmtId="0" fontId="29" fillId="0" borderId="0" xfId="1675" applyNumberFormat="1" applyFont="1" applyBorder="1" applyAlignment="1" applyProtection="1">
      <alignment horizontal="left"/>
    </xf>
    <xf numFmtId="0" fontId="43" fillId="0" borderId="0" xfId="1675" applyNumberFormat="1" applyFont="1" applyBorder="1" applyAlignment="1" applyProtection="1">
      <alignment horizontal="left" indent="1"/>
    </xf>
    <xf numFmtId="0" fontId="43" fillId="0" borderId="0" xfId="1667" applyNumberFormat="1" applyFont="1" applyBorder="1" applyAlignment="1" applyProtection="1">
      <alignment horizontal="right" indent="1"/>
    </xf>
    <xf numFmtId="172" fontId="19" fillId="0" borderId="0" xfId="1674" applyNumberFormat="1" applyFont="1" applyBorder="1" applyProtection="1"/>
    <xf numFmtId="172" fontId="19" fillId="0" borderId="0" xfId="465" applyNumberFormat="1" applyFont="1" applyBorder="1" applyProtection="1"/>
    <xf numFmtId="172" fontId="19" fillId="0" borderId="0" xfId="465" applyNumberFormat="1" applyFont="1" applyBorder="1" applyAlignment="1" applyProtection="1">
      <alignment horizontal="right"/>
    </xf>
    <xf numFmtId="172" fontId="19" fillId="0" borderId="0" xfId="1380" applyNumberFormat="1" applyFont="1" applyBorder="1" applyAlignment="1">
      <alignment horizontal="right" vertical="center"/>
    </xf>
    <xf numFmtId="172" fontId="19" fillId="0" borderId="0" xfId="1380" applyNumberFormat="1" applyFont="1" applyBorder="1" applyProtection="1">
      <protection locked="0"/>
    </xf>
    <xf numFmtId="0" fontId="19" fillId="0" borderId="0" xfId="465" applyNumberFormat="1" applyFont="1" applyBorder="1" applyAlignment="1" applyProtection="1"/>
    <xf numFmtId="0" fontId="19" fillId="0" borderId="0" xfId="465" applyNumberFormat="1" applyFont="1" applyBorder="1" applyAlignment="1" applyProtection="1">
      <alignment horizontal="right"/>
    </xf>
    <xf numFmtId="0" fontId="22" fillId="0" borderId="0" xfId="465" applyFont="1" applyAlignment="1">
      <alignment horizontal="center"/>
    </xf>
    <xf numFmtId="0" fontId="40" fillId="0" borderId="0" xfId="465" applyFont="1" applyAlignment="1">
      <alignment horizontal="center"/>
    </xf>
    <xf numFmtId="0" fontId="40" fillId="0" borderId="0" xfId="465" applyFont="1" applyAlignment="1">
      <alignment horizontal="right"/>
    </xf>
    <xf numFmtId="170" fontId="40" fillId="0" borderId="0" xfId="1684" applyNumberFormat="1" applyFont="1" applyBorder="1" applyAlignment="1" applyProtection="1"/>
    <xf numFmtId="0" fontId="20" fillId="0" borderId="0" xfId="465" applyNumberFormat="1" applyFont="1" applyFill="1" applyBorder="1" applyAlignment="1">
      <alignment horizontal="right"/>
    </xf>
    <xf numFmtId="4" fontId="19" fillId="0" borderId="0" xfId="465" applyNumberFormat="1" applyFont="1" applyFill="1" applyBorder="1" applyAlignment="1">
      <alignment horizontal="right"/>
    </xf>
    <xf numFmtId="4" fontId="19" fillId="0" borderId="0" xfId="465" applyNumberFormat="1" applyFont="1" applyFill="1" applyBorder="1" applyAlignment="1"/>
    <xf numFmtId="4" fontId="53" fillId="0" borderId="0" xfId="465" applyNumberFormat="1" applyFont="1" applyFill="1" applyBorder="1" applyAlignment="1"/>
    <xf numFmtId="4" fontId="53" fillId="0" borderId="0" xfId="465" applyNumberFormat="1" applyFont="1" applyFill="1" applyBorder="1" applyAlignment="1">
      <alignment horizontal="right"/>
    </xf>
    <xf numFmtId="4" fontId="48" fillId="0" borderId="0" xfId="465" applyNumberFormat="1" applyFont="1" applyBorder="1" applyAlignment="1">
      <alignment horizontal="right"/>
    </xf>
    <xf numFmtId="0" fontId="19" fillId="0" borderId="0" xfId="465" applyNumberFormat="1" applyFont="1" applyFill="1" applyBorder="1" applyAlignment="1"/>
    <xf numFmtId="0" fontId="19" fillId="0" borderId="0" xfId="465" applyNumberFormat="1" applyFont="1" applyFill="1" applyBorder="1" applyAlignment="1">
      <alignment horizontal="right"/>
    </xf>
    <xf numFmtId="0" fontId="19" fillId="0" borderId="0" xfId="465" applyNumberFormat="1" applyFont="1" applyFill="1" applyBorder="1" applyAlignment="1">
      <alignment horizontal="left"/>
    </xf>
    <xf numFmtId="0" fontId="19" fillId="0" borderId="0" xfId="465" applyNumberFormat="1" applyFont="1" applyBorder="1" applyAlignment="1">
      <alignment horizontal="center"/>
    </xf>
    <xf numFmtId="4" fontId="23" fillId="0" borderId="0" xfId="465" applyNumberFormat="1" applyFont="1" applyBorder="1" applyAlignment="1">
      <alignment horizontal="right" vertical="center"/>
    </xf>
    <xf numFmtId="4" fontId="23" fillId="0" borderId="0" xfId="465" applyNumberFormat="1" applyFont="1" applyBorder="1" applyAlignment="1" applyProtection="1">
      <alignment horizontal="right"/>
    </xf>
    <xf numFmtId="0" fontId="19" fillId="0" borderId="0" xfId="465" applyNumberFormat="1" applyFont="1" applyBorder="1" applyAlignment="1">
      <alignment horizontal="left" vertical="center"/>
    </xf>
    <xf numFmtId="4" fontId="19" fillId="0" borderId="0" xfId="465" applyNumberFormat="1" applyFont="1" applyBorder="1" applyAlignment="1">
      <alignment horizontal="right" vertical="center" wrapText="1"/>
    </xf>
    <xf numFmtId="0" fontId="23" fillId="0" borderId="0" xfId="465" applyNumberFormat="1" applyFont="1" applyBorder="1" applyAlignment="1">
      <alignment vertical="center"/>
    </xf>
    <xf numFmtId="4" fontId="19" fillId="0" borderId="0" xfId="465" applyNumberFormat="1" applyFont="1" applyBorder="1" applyAlignment="1">
      <alignment horizontal="right" vertical="center"/>
    </xf>
    <xf numFmtId="0" fontId="23" fillId="0" borderId="0" xfId="465" applyNumberFormat="1" applyFont="1" applyFill="1" applyBorder="1" applyAlignment="1">
      <alignment horizontal="left" vertical="center"/>
    </xf>
    <xf numFmtId="4" fontId="23" fillId="0" borderId="0" xfId="465" applyNumberFormat="1" applyFont="1" applyFill="1" applyBorder="1" applyAlignment="1">
      <alignment horizontal="right" vertical="center"/>
    </xf>
    <xf numFmtId="0" fontId="23" fillId="0" borderId="0" xfId="465" applyNumberFormat="1" applyFont="1" applyBorder="1" applyAlignment="1">
      <alignment horizontal="left" vertical="center" wrapText="1"/>
    </xf>
    <xf numFmtId="0" fontId="23" fillId="0" borderId="0" xfId="465" applyNumberFormat="1" applyFont="1" applyBorder="1" applyAlignment="1">
      <alignment horizontal="left" vertical="center"/>
    </xf>
    <xf numFmtId="0" fontId="23" fillId="0" borderId="0" xfId="465" applyNumberFormat="1" applyFont="1" applyBorder="1" applyAlignment="1">
      <alignment vertical="center" wrapText="1"/>
    </xf>
    <xf numFmtId="0" fontId="19" fillId="0" borderId="0" xfId="465" applyNumberFormat="1" applyFont="1" applyBorder="1" applyAlignment="1">
      <alignment horizontal="right" vertical="center"/>
    </xf>
    <xf numFmtId="0" fontId="74" fillId="0" borderId="0" xfId="1684" applyNumberFormat="1" applyFont="1" applyBorder="1" applyAlignment="1" applyProtection="1">
      <alignment horizontal="left"/>
    </xf>
    <xf numFmtId="0" fontId="74" fillId="0" borderId="0" xfId="1684" applyNumberFormat="1" applyFont="1" applyBorder="1" applyAlignment="1" applyProtection="1">
      <alignment horizontal="right"/>
    </xf>
    <xf numFmtId="170" fontId="19" fillId="0" borderId="0" xfId="1667" applyFont="1" applyBorder="1" applyAlignment="1" applyProtection="1">
      <alignment horizontal="right"/>
    </xf>
    <xf numFmtId="172" fontId="14" fillId="0" borderId="0" xfId="1707" applyNumberFormat="1" applyFont="1" applyBorder="1"/>
    <xf numFmtId="4" fontId="14" fillId="0" borderId="0" xfId="0" applyNumberFormat="1" applyFont="1" applyBorder="1" applyProtection="1"/>
    <xf numFmtId="4" fontId="19" fillId="0" borderId="0" xfId="0" applyNumberFormat="1" applyFont="1" applyBorder="1" applyProtection="1"/>
    <xf numFmtId="4" fontId="23" fillId="0" borderId="0" xfId="0" applyNumberFormat="1" applyFont="1" applyBorder="1" applyProtection="1"/>
    <xf numFmtId="4" fontId="48" fillId="0" borderId="0" xfId="0" applyNumberFormat="1" applyFont="1" applyBorder="1" applyAlignment="1"/>
    <xf numFmtId="0" fontId="19" fillId="0" borderId="0" xfId="0" applyNumberFormat="1" applyFont="1" applyAlignment="1" applyProtection="1"/>
    <xf numFmtId="4" fontId="19" fillId="0" borderId="0" xfId="0" applyNumberFormat="1" applyFont="1" applyProtection="1"/>
    <xf numFmtId="172" fontId="14" fillId="0" borderId="0" xfId="1339" applyNumberFormat="1" applyFont="1" applyFill="1" applyBorder="1" applyAlignment="1"/>
    <xf numFmtId="172" fontId="16" fillId="0" borderId="0" xfId="1707" applyNumberFormat="1" applyFont="1" applyBorder="1" applyAlignment="1">
      <alignment horizontal="center"/>
    </xf>
    <xf numFmtId="170" fontId="49" fillId="0" borderId="0" xfId="1684" applyNumberFormat="1" applyFont="1" applyBorder="1" applyAlignment="1" applyProtection="1"/>
    <xf numFmtId="170" fontId="76" fillId="0" borderId="0" xfId="1684" applyFont="1" applyBorder="1" applyAlignment="1" applyProtection="1">
      <alignment horizontal="left"/>
    </xf>
    <xf numFmtId="170" fontId="56" fillId="0" borderId="0" xfId="1684" applyFont="1" applyBorder="1" applyAlignment="1" applyProtection="1">
      <alignment horizontal="left"/>
    </xf>
    <xf numFmtId="170" fontId="77" fillId="0" borderId="0" xfId="1684" applyFont="1" applyBorder="1" applyProtection="1"/>
    <xf numFmtId="2" fontId="29" fillId="0" borderId="0" xfId="1684" applyNumberFormat="1" applyFont="1" applyBorder="1" applyProtection="1"/>
    <xf numFmtId="170" fontId="43" fillId="0" borderId="0" xfId="1684" applyFont="1" applyBorder="1" applyProtection="1"/>
    <xf numFmtId="2" fontId="43" fillId="0" borderId="0" xfId="1684" applyNumberFormat="1" applyFont="1" applyBorder="1" applyProtection="1"/>
    <xf numFmtId="170" fontId="43" fillId="0" borderId="0" xfId="1684" applyFont="1" applyBorder="1" applyAlignment="1" applyProtection="1">
      <alignment horizontal="right"/>
    </xf>
    <xf numFmtId="1" fontId="29" fillId="0" borderId="0" xfId="1684" applyNumberFormat="1" applyFont="1" applyFill="1" applyBorder="1" applyAlignment="1" applyProtection="1">
      <alignment horizontal="left" indent="1"/>
    </xf>
    <xf numFmtId="172" fontId="29" fillId="0" borderId="0" xfId="1667" applyNumberFormat="1" applyFont="1" applyBorder="1" applyAlignment="1" applyProtection="1">
      <alignment horizontal="right"/>
    </xf>
    <xf numFmtId="172" fontId="23" fillId="0" borderId="0" xfId="0" applyNumberFormat="1" applyFont="1" applyBorder="1" applyProtection="1"/>
    <xf numFmtId="4" fontId="77" fillId="0" borderId="0" xfId="0" applyNumberFormat="1" applyFont="1" applyBorder="1" applyProtection="1"/>
    <xf numFmtId="1" fontId="43" fillId="0" borderId="0" xfId="1684" applyNumberFormat="1" applyFont="1" applyFill="1" applyBorder="1" applyAlignment="1" applyProtection="1">
      <alignment horizontal="left" indent="1"/>
    </xf>
    <xf numFmtId="172" fontId="43" fillId="0" borderId="0" xfId="1667" applyNumberFormat="1" applyFont="1" applyBorder="1" applyAlignment="1" applyProtection="1">
      <alignment horizontal="right"/>
    </xf>
    <xf numFmtId="0" fontId="43" fillId="0" borderId="0" xfId="1667" applyNumberFormat="1" applyFont="1" applyBorder="1" applyAlignment="1" applyProtection="1">
      <alignment horizontal="left"/>
    </xf>
    <xf numFmtId="172" fontId="19" fillId="0" borderId="0" xfId="0" applyNumberFormat="1" applyFont="1" applyBorder="1" applyProtection="1"/>
    <xf numFmtId="0" fontId="43" fillId="0" borderId="0" xfId="1667" applyNumberFormat="1" applyFont="1" applyBorder="1" applyAlignment="1" applyProtection="1">
      <alignment horizontal="left" indent="1"/>
    </xf>
    <xf numFmtId="0" fontId="19" fillId="0" borderId="0" xfId="0" applyNumberFormat="1" applyFont="1" applyBorder="1" applyAlignment="1" applyProtection="1"/>
    <xf numFmtId="0" fontId="49" fillId="0" borderId="0" xfId="0" applyNumberFormat="1" applyFont="1" applyFill="1" applyBorder="1" applyAlignment="1"/>
    <xf numFmtId="4" fontId="14" fillId="0" borderId="0" xfId="0" applyNumberFormat="1" applyFont="1" applyFill="1" applyBorder="1" applyAlignment="1"/>
    <xf numFmtId="4" fontId="53" fillId="0" borderId="0" xfId="0" applyNumberFormat="1" applyFont="1" applyFill="1" applyBorder="1" applyAlignment="1"/>
    <xf numFmtId="0" fontId="19" fillId="0" borderId="0" xfId="0" applyNumberFormat="1" applyFont="1" applyFill="1" applyBorder="1" applyAlignment="1"/>
    <xf numFmtId="4" fontId="19" fillId="0" borderId="0" xfId="0" applyNumberFormat="1" applyFont="1" applyFill="1" applyBorder="1" applyAlignment="1"/>
    <xf numFmtId="1" fontId="19" fillId="0" borderId="0" xfId="0" applyNumberFormat="1" applyFont="1" applyFill="1" applyBorder="1" applyAlignment="1">
      <alignment horizontal="right"/>
    </xf>
    <xf numFmtId="0" fontId="19" fillId="0" borderId="0" xfId="0" applyNumberFormat="1" applyFont="1" applyBorder="1" applyAlignment="1">
      <alignment horizontal="center"/>
    </xf>
    <xf numFmtId="4" fontId="19" fillId="0" borderId="0" xfId="0" applyNumberFormat="1" applyFont="1" applyBorder="1" applyAlignment="1">
      <alignment horizontal="right" indent="1"/>
    </xf>
    <xf numFmtId="0" fontId="19" fillId="0" borderId="0" xfId="0" applyNumberFormat="1" applyFont="1" applyBorder="1" applyAlignment="1">
      <alignment horizontal="left" vertical="center" indent="1"/>
    </xf>
    <xf numFmtId="4" fontId="19" fillId="0" borderId="0" xfId="0" applyNumberFormat="1" applyFont="1" applyBorder="1" applyAlignment="1">
      <alignment horizontal="right" vertical="center" indent="1"/>
    </xf>
    <xf numFmtId="0" fontId="19" fillId="0" borderId="0" xfId="0" applyNumberFormat="1" applyFont="1" applyFill="1" applyBorder="1" applyAlignment="1">
      <alignment horizontal="left" vertical="center"/>
    </xf>
    <xf numFmtId="4" fontId="19" fillId="0" borderId="0" xfId="0" applyNumberFormat="1" applyFont="1" applyFill="1" applyBorder="1" applyAlignment="1">
      <alignment horizontal="right" vertical="center" indent="1"/>
    </xf>
    <xf numFmtId="3" fontId="19" fillId="0" borderId="0" xfId="0" applyNumberFormat="1" applyFont="1" applyBorder="1" applyProtection="1"/>
    <xf numFmtId="0" fontId="19" fillId="0" borderId="0" xfId="0" applyNumberFormat="1" applyFont="1" applyBorder="1" applyAlignment="1">
      <alignment horizontal="left" vertical="center" wrapText="1"/>
    </xf>
    <xf numFmtId="4" fontId="19" fillId="0" borderId="0" xfId="0" applyNumberFormat="1" applyFont="1" applyBorder="1" applyAlignment="1" applyProtection="1">
      <alignment horizontal="right" indent="1"/>
    </xf>
    <xf numFmtId="0" fontId="19" fillId="0" borderId="0" xfId="0" applyNumberFormat="1" applyFont="1" applyBorder="1" applyAlignment="1">
      <alignment horizontal="left" vertical="center" wrapText="1" indent="1"/>
    </xf>
    <xf numFmtId="0" fontId="19" fillId="0" borderId="0" xfId="0" applyNumberFormat="1" applyFont="1" applyBorder="1" applyAlignment="1">
      <alignment horizontal="left" vertical="center"/>
    </xf>
    <xf numFmtId="172" fontId="16" fillId="0" borderId="0" xfId="1707" applyNumberFormat="1" applyFont="1" applyBorder="1" applyAlignment="1">
      <alignment horizontal="right"/>
    </xf>
    <xf numFmtId="0" fontId="14" fillId="0" borderId="0" xfId="1709" applyFont="1"/>
    <xf numFmtId="0" fontId="19" fillId="0" borderId="0" xfId="1709" applyFont="1"/>
    <xf numFmtId="0" fontId="23" fillId="0" borderId="0" xfId="1709" applyFont="1"/>
    <xf numFmtId="172" fontId="78" fillId="0" borderId="0" xfId="1707" applyNumberFormat="1" applyFont="1" applyBorder="1" applyAlignment="1">
      <alignment horizontal="right"/>
    </xf>
    <xf numFmtId="172" fontId="19" fillId="0" borderId="0" xfId="1339" applyNumberFormat="1" applyFont="1" applyFill="1" applyBorder="1" applyAlignment="1"/>
    <xf numFmtId="0" fontId="19" fillId="0" borderId="0" xfId="1709" applyFont="1" applyBorder="1"/>
    <xf numFmtId="0" fontId="19" fillId="0" borderId="0" xfId="1709" applyFont="1" applyFill="1" applyBorder="1"/>
    <xf numFmtId="0" fontId="19" fillId="0" borderId="0" xfId="1709" applyFont="1" applyFill="1" applyBorder="1" applyAlignment="1">
      <alignment horizontal="right"/>
    </xf>
    <xf numFmtId="0" fontId="19" fillId="0" borderId="0" xfId="0" applyFont="1" applyAlignment="1">
      <alignment horizontal="right"/>
    </xf>
    <xf numFmtId="182" fontId="19" fillId="0" borderId="0" xfId="0" applyNumberFormat="1" applyFont="1" applyAlignment="1">
      <alignment horizontal="right"/>
    </xf>
    <xf numFmtId="0" fontId="31" fillId="0" borderId="0" xfId="1387" applyFont="1" applyAlignment="1">
      <alignment horizontal="left" wrapText="1"/>
    </xf>
    <xf numFmtId="14" fontId="19" fillId="0" borderId="0" xfId="1705" applyNumberFormat="1" applyFont="1" applyFill="1" applyAlignment="1">
      <alignment horizontal="right"/>
    </xf>
    <xf numFmtId="0" fontId="31" fillId="0" borderId="0" xfId="1387" applyFont="1" applyAlignment="1">
      <alignment horizontal="right" wrapText="1"/>
    </xf>
    <xf numFmtId="0" fontId="79" fillId="0" borderId="0" xfId="1709" applyFont="1"/>
    <xf numFmtId="0" fontId="19" fillId="0" borderId="0" xfId="1709" applyFont="1" applyAlignment="1">
      <alignment horizontal="right"/>
    </xf>
    <xf numFmtId="0" fontId="43" fillId="0" borderId="0" xfId="79" applyFont="1" applyBorder="1"/>
    <xf numFmtId="0" fontId="19" fillId="0" borderId="0" xfId="1709" applyFont="1" applyBorder="1" applyAlignment="1">
      <alignment horizontal="right"/>
    </xf>
    <xf numFmtId="172" fontId="14" fillId="0" borderId="0" xfId="576" applyNumberFormat="1" applyFont="1" applyBorder="1"/>
    <xf numFmtId="172" fontId="14" fillId="0" borderId="0" xfId="1349" applyNumberFormat="1" applyFont="1" applyFill="1" applyBorder="1" applyAlignment="1"/>
    <xf numFmtId="172" fontId="16" fillId="0" borderId="0" xfId="576" applyNumberFormat="1" applyFont="1" applyBorder="1" applyAlignment="1">
      <alignment horizontal="right"/>
    </xf>
    <xf numFmtId="172" fontId="16" fillId="0" borderId="0" xfId="576" applyNumberFormat="1" applyFont="1" applyBorder="1" applyAlignment="1">
      <alignment horizontal="center"/>
    </xf>
    <xf numFmtId="172" fontId="19" fillId="0" borderId="0" xfId="1349" applyNumberFormat="1" applyFont="1" applyFill="1" applyBorder="1" applyAlignment="1"/>
    <xf numFmtId="172" fontId="78" fillId="0" borderId="0" xfId="576" applyNumberFormat="1" applyFont="1" applyBorder="1" applyAlignment="1">
      <alignment horizontal="right"/>
    </xf>
    <xf numFmtId="0" fontId="43" fillId="0" borderId="0" xfId="1709" applyFont="1" applyAlignment="1">
      <alignment horizontal="left"/>
    </xf>
    <xf numFmtId="0" fontId="19" fillId="0" borderId="0" xfId="0" applyNumberFormat="1" applyFont="1" applyAlignment="1">
      <alignment horizontal="right"/>
    </xf>
    <xf numFmtId="14" fontId="19" fillId="0" borderId="0" xfId="0" applyNumberFormat="1" applyFont="1" applyAlignment="1">
      <alignment horizontal="right"/>
    </xf>
    <xf numFmtId="20" fontId="19" fillId="0" borderId="0" xfId="0" applyNumberFormat="1" applyFont="1" applyAlignment="1">
      <alignment horizontal="right"/>
    </xf>
    <xf numFmtId="0" fontId="29" fillId="0" borderId="0" xfId="79" applyFont="1"/>
    <xf numFmtId="0" fontId="19" fillId="0" borderId="0" xfId="1709" applyFont="1" applyBorder="1" applyAlignment="1">
      <alignment horizontal="left"/>
    </xf>
    <xf numFmtId="192" fontId="19" fillId="0" borderId="0" xfId="1709" applyNumberFormat="1" applyFont="1" applyBorder="1" applyAlignment="1">
      <alignment horizontal="right"/>
    </xf>
    <xf numFmtId="20" fontId="19" fillId="0" borderId="0" xfId="1709" applyNumberFormat="1" applyFont="1" applyBorder="1" applyAlignment="1">
      <alignment horizontal="right"/>
    </xf>
    <xf numFmtId="182" fontId="19" fillId="0" borderId="0" xfId="1709" applyNumberFormat="1" applyFont="1" applyBorder="1" applyAlignment="1">
      <alignment horizontal="right"/>
    </xf>
    <xf numFmtId="0" fontId="19" fillId="0" borderId="0" xfId="1709" applyFont="1" applyBorder="1" applyAlignment="1">
      <alignment horizontal="right" wrapText="1"/>
    </xf>
    <xf numFmtId="14" fontId="43" fillId="0" borderId="0" xfId="79" applyNumberFormat="1" applyFont="1" applyBorder="1" applyAlignment="1">
      <alignment horizontal="center" vertical="top" wrapText="1"/>
    </xf>
    <xf numFmtId="4" fontId="23" fillId="0" borderId="0" xfId="1711" applyNumberFormat="1" applyFont="1" applyProtection="1"/>
    <xf numFmtId="0" fontId="19" fillId="0" borderId="0" xfId="1666" applyFont="1" applyProtection="1"/>
    <xf numFmtId="4" fontId="19" fillId="0" borderId="0" xfId="1711" applyNumberFormat="1" applyFont="1" applyProtection="1"/>
    <xf numFmtId="0" fontId="19" fillId="0" borderId="0" xfId="1666" applyFont="1" applyAlignment="1" applyProtection="1">
      <alignment horizontal="right"/>
    </xf>
    <xf numFmtId="3" fontId="19" fillId="0" borderId="0" xfId="1666" applyNumberFormat="1" applyFont="1" applyProtection="1"/>
    <xf numFmtId="0" fontId="19" fillId="0" borderId="0" xfId="1666" applyFont="1" applyFill="1" applyBorder="1" applyProtection="1"/>
    <xf numFmtId="0" fontId="0" fillId="0" borderId="0" xfId="0" applyFill="1" applyBorder="1" applyAlignment="1">
      <alignment horizontal="center"/>
    </xf>
    <xf numFmtId="172" fontId="43" fillId="0" borderId="0" xfId="1684" applyNumberFormat="1" applyFont="1" applyFill="1" applyBorder="1" applyAlignment="1" applyProtection="1">
      <alignment horizontal="right"/>
    </xf>
    <xf numFmtId="0" fontId="0" fillId="0" borderId="0" xfId="0" applyFont="1" applyFill="1" applyBorder="1"/>
    <xf numFmtId="0" fontId="0" fillId="0" borderId="0" xfId="0" applyFill="1" applyBorder="1" applyAlignment="1">
      <alignment horizontal="right" indent="3"/>
    </xf>
    <xf numFmtId="172" fontId="43" fillId="0" borderId="0" xfId="1684" applyNumberFormat="1" applyFont="1" applyFill="1" applyBorder="1" applyAlignment="1" applyProtection="1">
      <alignment horizontal="right" indent="6"/>
    </xf>
    <xf numFmtId="172" fontId="43" fillId="0" borderId="0" xfId="1684" applyNumberFormat="1" applyFont="1" applyFill="1" applyBorder="1" applyAlignment="1" applyProtection="1">
      <alignment horizontal="right" indent="2"/>
    </xf>
    <xf numFmtId="2" fontId="81" fillId="0" borderId="0" xfId="0" applyNumberFormat="1" applyFont="1" applyBorder="1" applyAlignment="1">
      <alignment horizontal="center"/>
    </xf>
    <xf numFmtId="0" fontId="80" fillId="0" borderId="0" xfId="0" applyFont="1" applyFill="1" applyBorder="1" applyAlignment="1">
      <alignment horizontal="left" wrapText="1" indent="1"/>
    </xf>
    <xf numFmtId="1" fontId="19" fillId="0" borderId="0" xfId="0" applyNumberFormat="1" applyFont="1" applyBorder="1" applyAlignment="1"/>
    <xf numFmtId="182" fontId="19" fillId="0" borderId="0" xfId="0" applyNumberFormat="1" applyFont="1" applyBorder="1" applyAlignment="1">
      <alignment horizontal="right"/>
    </xf>
    <xf numFmtId="1" fontId="19" fillId="0" borderId="0" xfId="0" applyNumberFormat="1" applyFont="1" applyBorder="1" applyAlignment="1">
      <alignment horizontal="right"/>
    </xf>
    <xf numFmtId="182" fontId="19" fillId="0" borderId="0" xfId="0" applyNumberFormat="1" applyFont="1" applyBorder="1" applyAlignment="1"/>
    <xf numFmtId="1" fontId="19" fillId="0" borderId="0" xfId="0" applyNumberFormat="1" applyFont="1" applyFill="1" applyBorder="1" applyAlignment="1">
      <alignment wrapText="1"/>
    </xf>
    <xf numFmtId="182" fontId="19" fillId="0" borderId="0" xfId="0" applyNumberFormat="1" applyFont="1" applyFill="1" applyBorder="1" applyAlignment="1">
      <alignment wrapText="1"/>
    </xf>
    <xf numFmtId="2" fontId="55" fillId="10" borderId="0" xfId="0" applyNumberFormat="1" applyFont="1" applyFill="1" applyBorder="1" applyAlignment="1">
      <alignment horizontal="center" vertical="top" wrapText="1"/>
    </xf>
    <xf numFmtId="0" fontId="0" fillId="0" borderId="0" xfId="0" applyFill="1" applyBorder="1"/>
    <xf numFmtId="3" fontId="19" fillId="0" borderId="0" xfId="1666" applyNumberFormat="1" applyFont="1" applyFill="1" applyBorder="1" applyProtection="1"/>
    <xf numFmtId="0" fontId="81" fillId="0" borderId="0" xfId="0" applyFont="1" applyFill="1" applyBorder="1" applyAlignment="1">
      <alignment horizontal="justify" vertical="top" wrapText="1"/>
    </xf>
    <xf numFmtId="0" fontId="82" fillId="0" borderId="0" xfId="1709" applyFont="1" applyAlignment="1">
      <alignment horizontal="right"/>
    </xf>
    <xf numFmtId="182" fontId="19" fillId="0" borderId="0" xfId="1666" applyNumberFormat="1" applyFont="1" applyProtection="1"/>
    <xf numFmtId="170" fontId="82" fillId="0" borderId="0" xfId="1684" applyFont="1" applyBorder="1" applyAlignment="1" applyProtection="1">
      <alignment horizontal="left"/>
      <protection locked="0"/>
    </xf>
    <xf numFmtId="170" fontId="83" fillId="0" borderId="0" xfId="1684" applyFont="1" applyBorder="1" applyAlignment="1" applyProtection="1">
      <alignment horizontal="left"/>
      <protection locked="0"/>
    </xf>
    <xf numFmtId="0" fontId="19" fillId="0" borderId="0" xfId="1666" applyFont="1" applyBorder="1" applyProtection="1"/>
    <xf numFmtId="0" fontId="43" fillId="0" borderId="0" xfId="1709" applyFont="1" applyBorder="1" applyAlignment="1">
      <alignment horizontal="right"/>
    </xf>
    <xf numFmtId="0" fontId="43" fillId="0" borderId="0" xfId="1709" applyFont="1" applyAlignment="1">
      <alignment horizontal="right"/>
    </xf>
    <xf numFmtId="170" fontId="56" fillId="0" borderId="0" xfId="1684" applyNumberFormat="1" applyFont="1" applyBorder="1" applyAlignment="1" applyProtection="1">
      <alignment horizontal="right"/>
    </xf>
    <xf numFmtId="170" fontId="29" fillId="0" borderId="0" xfId="1684" applyNumberFormat="1" applyFont="1" applyBorder="1" applyAlignment="1" applyProtection="1">
      <alignment horizontal="left"/>
    </xf>
    <xf numFmtId="170" fontId="43" fillId="0" borderId="0" xfId="1684" applyNumberFormat="1" applyFont="1" applyFill="1" applyBorder="1" applyProtection="1"/>
    <xf numFmtId="172" fontId="19" fillId="0" borderId="0" xfId="0" applyNumberFormat="1" applyFont="1" applyAlignment="1">
      <alignment horizontal="right"/>
    </xf>
    <xf numFmtId="170" fontId="43" fillId="0" borderId="0" xfId="1684" applyNumberFormat="1" applyFont="1" applyFill="1" applyBorder="1" applyAlignment="1" applyProtection="1">
      <alignment horizontal="right"/>
    </xf>
    <xf numFmtId="170" fontId="29" fillId="0" borderId="0" xfId="1684" applyNumberFormat="1" applyFont="1" applyBorder="1" applyProtection="1"/>
    <xf numFmtId="0" fontId="19" fillId="0" borderId="0" xfId="1666" applyFont="1" applyAlignment="1" applyProtection="1"/>
    <xf numFmtId="170" fontId="29" fillId="0" borderId="0" xfId="1684" applyNumberFormat="1" applyFont="1" applyBorder="1" applyAlignment="1" applyProtection="1">
      <alignment horizontal="right"/>
    </xf>
    <xf numFmtId="170" fontId="43" fillId="0" borderId="0" xfId="1684" applyNumberFormat="1" applyFont="1" applyBorder="1" applyProtection="1"/>
    <xf numFmtId="0" fontId="29" fillId="0" borderId="0" xfId="1667" applyNumberFormat="1" applyFont="1" applyBorder="1" applyAlignment="1" applyProtection="1">
      <alignment horizontal="left" wrapText="1"/>
    </xf>
    <xf numFmtId="182" fontId="43" fillId="0" borderId="0" xfId="1709" applyNumberFormat="1" applyFont="1" applyAlignment="1">
      <alignment horizontal="right"/>
    </xf>
    <xf numFmtId="0" fontId="43" fillId="0" borderId="0" xfId="1667" applyNumberFormat="1" applyFont="1" applyBorder="1" applyAlignment="1" applyProtection="1">
      <alignment horizontal="left" wrapText="1"/>
    </xf>
    <xf numFmtId="172" fontId="43" fillId="0" borderId="0" xfId="1709" applyNumberFormat="1" applyFont="1" applyAlignment="1">
      <alignment horizontal="right"/>
    </xf>
    <xf numFmtId="0" fontId="43" fillId="0" borderId="0" xfId="1668" applyNumberFormat="1" applyFont="1" applyBorder="1" applyAlignment="1" applyProtection="1">
      <alignment horizontal="left" wrapText="1" indent="1"/>
    </xf>
    <xf numFmtId="172" fontId="19" fillId="0" borderId="0" xfId="1711" applyNumberFormat="1" applyFont="1" applyAlignment="1" applyProtection="1">
      <alignment horizontal="right"/>
    </xf>
    <xf numFmtId="172" fontId="19" fillId="0" borderId="0" xfId="422" applyNumberFormat="1" applyFont="1" applyBorder="1" applyAlignment="1" applyProtection="1"/>
    <xf numFmtId="172" fontId="19" fillId="0" borderId="0" xfId="422" applyNumberFormat="1" applyFont="1" applyBorder="1" applyAlignment="1" applyProtection="1">
      <alignment horizontal="right"/>
    </xf>
    <xf numFmtId="0" fontId="43" fillId="0" borderId="0" xfId="1709" applyFont="1"/>
    <xf numFmtId="4" fontId="19" fillId="0" borderId="0" xfId="914" applyNumberFormat="1" applyFont="1" applyBorder="1" applyProtection="1"/>
    <xf numFmtId="49" fontId="43" fillId="0" borderId="0" xfId="1684" applyNumberFormat="1" applyFont="1" applyFill="1" applyBorder="1" applyAlignment="1" applyProtection="1">
      <alignment horizontal="right"/>
    </xf>
    <xf numFmtId="0" fontId="14" fillId="0" borderId="0" xfId="1666" applyFont="1" applyProtection="1"/>
    <xf numFmtId="0" fontId="49" fillId="0" borderId="0" xfId="422" applyFont="1" applyBorder="1" applyAlignment="1" applyProtection="1"/>
    <xf numFmtId="0" fontId="29" fillId="0" borderId="0" xfId="422" applyFont="1" applyBorder="1" applyAlignment="1" applyProtection="1">
      <alignment horizontal="left"/>
    </xf>
    <xf numFmtId="0" fontId="29" fillId="0" borderId="0" xfId="422" applyFont="1" applyBorder="1" applyProtection="1"/>
    <xf numFmtId="0" fontId="43" fillId="0" borderId="0" xfId="422" applyFont="1" applyFill="1" applyBorder="1" applyProtection="1"/>
    <xf numFmtId="0" fontId="43" fillId="0" borderId="0" xfId="422" applyFont="1" applyFill="1" applyBorder="1" applyAlignment="1" applyProtection="1">
      <alignment horizontal="right"/>
    </xf>
    <xf numFmtId="172" fontId="29" fillId="0" borderId="0" xfId="422" applyNumberFormat="1" applyFont="1" applyBorder="1" applyProtection="1"/>
    <xf numFmtId="0" fontId="43" fillId="0" borderId="0" xfId="738" applyFont="1" applyBorder="1" applyAlignment="1" applyProtection="1">
      <alignment horizontal="left" indent="1"/>
    </xf>
    <xf numFmtId="175" fontId="19" fillId="0" borderId="0" xfId="915" applyNumberFormat="1" applyFont="1" applyFill="1" applyBorder="1" applyProtection="1"/>
    <xf numFmtId="3" fontId="43" fillId="0" borderId="0" xfId="422" applyNumberFormat="1" applyFont="1" applyBorder="1" applyAlignment="1" applyProtection="1">
      <alignment horizontal="right"/>
    </xf>
    <xf numFmtId="172" fontId="19" fillId="0" borderId="0" xfId="1666" applyNumberFormat="1" applyFont="1" applyProtection="1"/>
    <xf numFmtId="0" fontId="43" fillId="0" borderId="0" xfId="738" applyFont="1" applyBorder="1" applyAlignment="1" applyProtection="1">
      <alignment horizontal="left"/>
    </xf>
    <xf numFmtId="3" fontId="43" fillId="0" borderId="0" xfId="422" applyNumberFormat="1" applyFont="1" applyBorder="1" applyAlignment="1" applyProtection="1">
      <alignment horizontal="right" vertical="center"/>
    </xf>
    <xf numFmtId="4" fontId="19" fillId="0" borderId="0" xfId="915" applyNumberFormat="1" applyFont="1" applyBorder="1" applyProtection="1"/>
    <xf numFmtId="0" fontId="81" fillId="0" borderId="0" xfId="465" applyFont="1" applyFill="1" applyBorder="1" applyAlignment="1">
      <alignment horizontal="justify" vertical="top" wrapText="1"/>
    </xf>
    <xf numFmtId="4" fontId="19" fillId="0" borderId="0" xfId="1711" applyNumberFormat="1" applyFont="1" applyBorder="1" applyProtection="1"/>
    <xf numFmtId="0" fontId="23" fillId="0" borderId="0" xfId="465" applyFont="1" applyBorder="1" applyAlignment="1">
      <alignment horizontal="left" indent="4"/>
    </xf>
    <xf numFmtId="0" fontId="43" fillId="0" borderId="0" xfId="1221" applyFont="1" applyBorder="1" applyAlignment="1">
      <alignment horizontal="left" indent="9"/>
    </xf>
    <xf numFmtId="0" fontId="19" fillId="0" borderId="0" xfId="1666" applyFont="1" applyAlignment="1" applyProtection="1">
      <alignment horizontal="left" indent="9"/>
    </xf>
    <xf numFmtId="0" fontId="43" fillId="0" borderId="0" xfId="1221" applyFont="1" applyBorder="1" applyAlignment="1">
      <alignment horizontal="left"/>
    </xf>
    <xf numFmtId="172" fontId="23" fillId="0" borderId="0" xfId="1666" applyNumberFormat="1" applyFont="1" applyBorder="1" applyProtection="1"/>
    <xf numFmtId="0" fontId="23" fillId="0" borderId="0" xfId="1666" applyFont="1" applyBorder="1" applyProtection="1"/>
    <xf numFmtId="172" fontId="84" fillId="0" borderId="0" xfId="1666" applyNumberFormat="1" applyFont="1" applyBorder="1" applyAlignment="1" applyProtection="1">
      <alignment horizontal="left"/>
    </xf>
    <xf numFmtId="0" fontId="84" fillId="0" borderId="0" xfId="1666" applyFont="1" applyBorder="1" applyAlignment="1" applyProtection="1">
      <alignment horizontal="left"/>
    </xf>
    <xf numFmtId="172" fontId="84" fillId="0" borderId="0" xfId="1666" applyNumberFormat="1" applyFont="1" applyBorder="1" applyProtection="1"/>
    <xf numFmtId="172" fontId="85" fillId="0" borderId="0" xfId="1666" applyNumberFormat="1" applyFont="1" applyBorder="1" applyAlignment="1" applyProtection="1">
      <alignment horizontal="left"/>
    </xf>
    <xf numFmtId="172" fontId="72" fillId="0" borderId="0" xfId="1666" applyNumberFormat="1" applyFont="1" applyBorder="1" applyAlignment="1" applyProtection="1">
      <alignment horizontal="left"/>
    </xf>
    <xf numFmtId="172" fontId="86" fillId="0" borderId="0" xfId="1666" applyNumberFormat="1" applyFont="1" applyBorder="1" applyAlignment="1" applyProtection="1">
      <alignment horizontal="left"/>
    </xf>
    <xf numFmtId="172" fontId="87" fillId="0" borderId="0" xfId="1666" applyNumberFormat="1" applyFont="1" applyBorder="1" applyAlignment="1" applyProtection="1">
      <alignment horizontal="left"/>
    </xf>
    <xf numFmtId="172" fontId="19" fillId="0" borderId="0" xfId="1666" applyNumberFormat="1" applyFont="1" applyBorder="1" applyAlignment="1" applyProtection="1">
      <alignment horizontal="left"/>
    </xf>
    <xf numFmtId="172" fontId="85" fillId="0" borderId="0" xfId="1666" applyNumberFormat="1" applyFont="1" applyBorder="1" applyProtection="1"/>
    <xf numFmtId="172" fontId="71" fillId="0" borderId="0" xfId="1666" applyNumberFormat="1" applyFont="1" applyBorder="1" applyProtection="1"/>
    <xf numFmtId="0" fontId="16" fillId="0" borderId="0" xfId="422" applyFont="1" applyBorder="1" applyProtection="1"/>
    <xf numFmtId="0" fontId="14" fillId="0" borderId="0" xfId="1666" applyFont="1" applyBorder="1" applyProtection="1"/>
    <xf numFmtId="0" fontId="68" fillId="0" borderId="0" xfId="422" applyFont="1" applyFill="1" applyBorder="1" applyAlignment="1" applyProtection="1">
      <alignment horizontal="left"/>
    </xf>
    <xf numFmtId="172" fontId="19" fillId="0" borderId="0" xfId="1711" applyNumberFormat="1" applyFont="1" applyFill="1" applyBorder="1" applyProtection="1"/>
    <xf numFmtId="172" fontId="43" fillId="0" borderId="0" xfId="738" applyNumberFormat="1" applyFont="1" applyBorder="1" applyAlignment="1" applyProtection="1">
      <alignment horizontal="left"/>
    </xf>
    <xf numFmtId="172" fontId="19" fillId="0" borderId="0" xfId="1684" applyNumberFormat="1" applyFont="1" applyBorder="1" applyAlignment="1" applyProtection="1">
      <alignment horizontal="right"/>
    </xf>
    <xf numFmtId="3" fontId="43" fillId="0" borderId="0" xfId="1684" applyNumberFormat="1" applyFont="1" applyBorder="1" applyAlignment="1" applyProtection="1">
      <alignment horizontal="right"/>
    </xf>
    <xf numFmtId="170" fontId="43" fillId="0" borderId="0" xfId="1667" applyNumberFormat="1" applyFont="1" applyBorder="1" applyAlignment="1" applyProtection="1">
      <alignment horizontal="right"/>
    </xf>
    <xf numFmtId="0" fontId="49" fillId="0" borderId="0" xfId="1221" applyFont="1" applyBorder="1" applyAlignment="1">
      <alignment wrapText="1"/>
    </xf>
    <xf numFmtId="0" fontId="14" fillId="0" borderId="6" xfId="1666" applyFont="1" applyBorder="1" applyProtection="1"/>
    <xf numFmtId="0" fontId="19" fillId="0" borderId="8" xfId="1666" applyFont="1" applyBorder="1" applyProtection="1"/>
    <xf numFmtId="0" fontId="45" fillId="0" borderId="8" xfId="1666" applyFont="1" applyBorder="1" applyProtection="1"/>
    <xf numFmtId="0" fontId="19" fillId="0" borderId="10" xfId="1666" applyFont="1" applyBorder="1" applyProtection="1"/>
    <xf numFmtId="0" fontId="21" fillId="0" borderId="0" xfId="1666" applyFont="1" applyProtection="1"/>
    <xf numFmtId="0" fontId="29" fillId="0" borderId="8" xfId="738" applyFont="1" applyBorder="1" applyAlignment="1" applyProtection="1">
      <alignment horizontal="left"/>
    </xf>
    <xf numFmtId="172" fontId="19" fillId="0" borderId="9" xfId="1666" applyNumberFormat="1" applyFont="1" applyBorder="1" applyProtection="1"/>
    <xf numFmtId="0" fontId="43" fillId="0" borderId="8" xfId="738" applyFont="1" applyBorder="1" applyAlignment="1" applyProtection="1">
      <alignment horizontal="left" indent="1"/>
    </xf>
    <xf numFmtId="0" fontId="19" fillId="0" borderId="0" xfId="1666" applyFont="1" applyBorder="1" applyAlignment="1" applyProtection="1">
      <alignment horizontal="center"/>
    </xf>
    <xf numFmtId="0" fontId="21" fillId="5" borderId="8" xfId="1666" applyFont="1" applyFill="1" applyBorder="1" applyAlignment="1" applyProtection="1"/>
    <xf numFmtId="0" fontId="43" fillId="0" borderId="8" xfId="738" applyFont="1" applyBorder="1" applyAlignment="1" applyProtection="1">
      <alignment horizontal="left"/>
    </xf>
    <xf numFmtId="0" fontId="43" fillId="0" borderId="10" xfId="738" applyFont="1" applyBorder="1" applyAlignment="1" applyProtection="1">
      <alignment horizontal="left"/>
    </xf>
    <xf numFmtId="172" fontId="19" fillId="0" borderId="11" xfId="1666" applyNumberFormat="1" applyFont="1" applyBorder="1" applyProtection="1"/>
    <xf numFmtId="172" fontId="72" fillId="0" borderId="0" xfId="1666" applyNumberFormat="1" applyFont="1" applyBorder="1" applyProtection="1"/>
    <xf numFmtId="172" fontId="87" fillId="0" borderId="0" xfId="1666" applyNumberFormat="1" applyFont="1" applyBorder="1" applyProtection="1"/>
    <xf numFmtId="172" fontId="43" fillId="0" borderId="0" xfId="1684" applyNumberFormat="1" applyFont="1" applyBorder="1" applyProtection="1"/>
    <xf numFmtId="170" fontId="43" fillId="0" borderId="0" xfId="1667" applyNumberFormat="1" applyFont="1" applyBorder="1" applyAlignment="1" applyProtection="1">
      <alignment horizontal="left"/>
    </xf>
    <xf numFmtId="0" fontId="19" fillId="5" borderId="0" xfId="1666" applyFont="1" applyFill="1" applyAlignment="1" applyProtection="1"/>
    <xf numFmtId="0" fontId="25" fillId="0" borderId="0" xfId="465" applyFont="1" applyBorder="1"/>
    <xf numFmtId="0" fontId="26" fillId="0" borderId="0" xfId="465" applyFont="1" applyBorder="1"/>
    <xf numFmtId="170" fontId="56" fillId="0" borderId="0" xfId="1684" applyNumberFormat="1" applyFont="1" applyBorder="1" applyAlignment="1" applyProtection="1">
      <alignment horizontal="left"/>
    </xf>
    <xf numFmtId="172" fontId="29" fillId="0" borderId="0" xfId="1684" applyNumberFormat="1" applyFont="1" applyBorder="1" applyAlignment="1" applyProtection="1">
      <alignment horizontal="right"/>
    </xf>
    <xf numFmtId="0" fontId="43" fillId="0" borderId="0" xfId="1667" applyNumberFormat="1" applyFont="1" applyBorder="1" applyAlignment="1" applyProtection="1">
      <alignment horizontal="left" wrapText="1" indent="1"/>
    </xf>
    <xf numFmtId="172" fontId="43" fillId="0" borderId="0" xfId="1684" applyNumberFormat="1" applyFont="1" applyBorder="1" applyAlignment="1" applyProtection="1">
      <alignment horizontal="right"/>
    </xf>
    <xf numFmtId="3" fontId="19" fillId="0" borderId="0" xfId="1684" applyNumberFormat="1" applyFont="1" applyFill="1" applyBorder="1" applyAlignment="1" applyProtection="1">
      <alignment horizontal="right"/>
    </xf>
    <xf numFmtId="172" fontId="19" fillId="0" borderId="0" xfId="1684" applyNumberFormat="1" applyFont="1" applyFill="1" applyBorder="1" applyAlignment="1" applyProtection="1">
      <alignment horizontal="right"/>
    </xf>
    <xf numFmtId="191" fontId="19" fillId="2" borderId="0" xfId="1401" applyNumberFormat="1" applyFont="1" applyFill="1" applyBorder="1" applyAlignment="1">
      <alignment horizontal="right" wrapText="1"/>
    </xf>
    <xf numFmtId="182" fontId="19" fillId="0" borderId="0" xfId="1684" applyNumberFormat="1" applyFont="1" applyFill="1" applyBorder="1" applyAlignment="1" applyProtection="1">
      <alignment horizontal="right"/>
    </xf>
    <xf numFmtId="184" fontId="19" fillId="0" borderId="0" xfId="1684" applyNumberFormat="1" applyFont="1" applyFill="1" applyBorder="1" applyAlignment="1" applyProtection="1">
      <alignment horizontal="right"/>
    </xf>
    <xf numFmtId="196" fontId="19" fillId="0" borderId="0" xfId="1684" applyNumberFormat="1" applyFont="1" applyFill="1" applyBorder="1" applyAlignment="1" applyProtection="1">
      <alignment horizontal="right"/>
    </xf>
    <xf numFmtId="170" fontId="43" fillId="0" borderId="4" xfId="1667" applyNumberFormat="1" applyFont="1" applyBorder="1" applyAlignment="1" applyProtection="1">
      <alignment horizontal="left"/>
    </xf>
    <xf numFmtId="0" fontId="19" fillId="0" borderId="0" xfId="107" applyFont="1" applyBorder="1" applyAlignment="1" applyProtection="1">
      <alignment horizontal="left"/>
    </xf>
    <xf numFmtId="0" fontId="40" fillId="0" borderId="0" xfId="1221" applyFont="1" applyBorder="1" applyAlignment="1">
      <alignment horizontal="center"/>
    </xf>
    <xf numFmtId="0" fontId="40" fillId="0" borderId="0" xfId="1221" applyFont="1" applyBorder="1" applyAlignment="1">
      <alignment horizontal="right"/>
    </xf>
    <xf numFmtId="0" fontId="40" fillId="0" borderId="0" xfId="1221" applyFont="1" applyBorder="1" applyAlignment="1"/>
    <xf numFmtId="0" fontId="26" fillId="0" borderId="0" xfId="465" applyFont="1" applyBorder="1" applyAlignment="1"/>
    <xf numFmtId="0" fontId="26" fillId="0" borderId="0" xfId="465" applyFont="1" applyBorder="1" applyAlignment="1">
      <alignment horizontal="right"/>
    </xf>
    <xf numFmtId="0" fontId="88" fillId="0" borderId="0" xfId="465" applyFont="1" applyBorder="1" applyAlignment="1"/>
    <xf numFmtId="0" fontId="88" fillId="0" borderId="0" xfId="465" applyFont="1" applyBorder="1" applyAlignment="1">
      <alignment horizontal="right" wrapText="1"/>
    </xf>
    <xf numFmtId="0" fontId="88" fillId="0" borderId="0" xfId="465" applyFont="1" applyBorder="1" applyAlignment="1">
      <alignment wrapText="1"/>
    </xf>
    <xf numFmtId="0" fontId="26" fillId="0" borderId="0" xfId="465" applyFont="1" applyBorder="1" applyAlignment="1">
      <alignment horizontal="left" indent="8"/>
    </xf>
    <xf numFmtId="0" fontId="43" fillId="0" borderId="0" xfId="1221" applyFont="1" applyFill="1" applyBorder="1" applyAlignment="1">
      <alignment horizontal="left" indent="9"/>
    </xf>
    <xf numFmtId="0" fontId="26" fillId="0" borderId="0" xfId="465" applyFont="1" applyFill="1" applyBorder="1" applyAlignment="1">
      <alignment horizontal="right"/>
    </xf>
    <xf numFmtId="0" fontId="19" fillId="0" borderId="0" xfId="1666" applyFont="1" applyFill="1" applyAlignment="1" applyProtection="1">
      <alignment horizontal="left" indent="9"/>
    </xf>
    <xf numFmtId="0" fontId="19" fillId="0" borderId="0" xfId="1666" applyFont="1" applyFill="1" applyAlignment="1" applyProtection="1">
      <alignment horizontal="right"/>
    </xf>
    <xf numFmtId="0" fontId="43" fillId="0" borderId="0" xfId="1221" applyFont="1" applyFill="1" applyBorder="1" applyAlignment="1">
      <alignment horizontal="left"/>
    </xf>
    <xf numFmtId="0" fontId="19" fillId="0" borderId="0" xfId="1666" applyFont="1" applyFill="1" applyAlignment="1" applyProtection="1">
      <alignment horizontal="left" indent="1"/>
    </xf>
    <xf numFmtId="0" fontId="19" fillId="0" borderId="0" xfId="1666" applyFont="1" applyFill="1" applyProtection="1"/>
    <xf numFmtId="172" fontId="84" fillId="0" borderId="0" xfId="1666" applyNumberFormat="1" applyFont="1" applyBorder="1" applyAlignment="1" applyProtection="1">
      <alignment horizontal="center"/>
    </xf>
    <xf numFmtId="172" fontId="85" fillId="0" borderId="0" xfId="1666" applyNumberFormat="1" applyFont="1" applyBorder="1" applyAlignment="1" applyProtection="1">
      <alignment horizontal="center"/>
    </xf>
    <xf numFmtId="172" fontId="19" fillId="0" borderId="0" xfId="1666" applyNumberFormat="1" applyFont="1" applyBorder="1" applyAlignment="1" applyProtection="1">
      <alignment horizontal="center"/>
    </xf>
    <xf numFmtId="172" fontId="72" fillId="0" borderId="0" xfId="1666" applyNumberFormat="1" applyFont="1" applyBorder="1" applyAlignment="1" applyProtection="1">
      <alignment horizontal="center"/>
    </xf>
    <xf numFmtId="172" fontId="86" fillId="0" borderId="0" xfId="1666" applyNumberFormat="1" applyFont="1" applyBorder="1" applyAlignment="1" applyProtection="1">
      <alignment horizontal="center"/>
    </xf>
    <xf numFmtId="172" fontId="87" fillId="0" borderId="0" xfId="1666" applyNumberFormat="1" applyFont="1" applyBorder="1" applyAlignment="1" applyProtection="1">
      <alignment horizontal="center"/>
    </xf>
    <xf numFmtId="172" fontId="19" fillId="0" borderId="0" xfId="1666" applyNumberFormat="1" applyFont="1" applyBorder="1" applyAlignment="1" applyProtection="1">
      <alignment horizontal="right"/>
    </xf>
    <xf numFmtId="1" fontId="19" fillId="0" borderId="0" xfId="1684" applyNumberFormat="1" applyFont="1" applyFill="1" applyBorder="1" applyAlignment="1" applyProtection="1">
      <alignment horizontal="right"/>
    </xf>
    <xf numFmtId="172" fontId="19" fillId="0" borderId="0" xfId="1684" applyNumberFormat="1" applyFont="1" applyBorder="1" applyProtection="1"/>
    <xf numFmtId="177" fontId="19" fillId="2" borderId="0" xfId="1401" applyNumberFormat="1" applyFont="1" applyFill="1" applyBorder="1" applyAlignment="1">
      <alignment horizontal="right" wrapText="1"/>
    </xf>
    <xf numFmtId="0" fontId="88" fillId="0" borderId="0" xfId="465" applyFont="1" applyBorder="1"/>
    <xf numFmtId="182" fontId="26" fillId="0" borderId="8" xfId="465" applyNumberFormat="1" applyFont="1" applyBorder="1"/>
    <xf numFmtId="0" fontId="26" fillId="0" borderId="12" xfId="465" applyFont="1" applyBorder="1" applyAlignment="1">
      <alignment horizontal="right"/>
    </xf>
    <xf numFmtId="170" fontId="82" fillId="0" borderId="8" xfId="1667" applyNumberFormat="1" applyFont="1" applyBorder="1" applyAlignment="1" applyProtection="1">
      <alignment horizontal="left"/>
    </xf>
    <xf numFmtId="0" fontId="43" fillId="0" borderId="8" xfId="1667" applyNumberFormat="1" applyFont="1" applyBorder="1" applyAlignment="1" applyProtection="1">
      <alignment horizontal="left" wrapText="1" indent="1"/>
    </xf>
    <xf numFmtId="0" fontId="26" fillId="0" borderId="0" xfId="465" applyFont="1" applyFill="1" applyBorder="1"/>
    <xf numFmtId="0" fontId="89" fillId="0" borderId="0" xfId="465" applyFont="1" applyFill="1" applyBorder="1" applyAlignment="1"/>
    <xf numFmtId="0" fontId="89" fillId="0" borderId="0" xfId="465" applyFont="1" applyFill="1" applyBorder="1" applyAlignment="1">
      <alignment horizontal="left" wrapText="1"/>
    </xf>
    <xf numFmtId="0" fontId="89" fillId="0" borderId="0" xfId="465" applyFont="1" applyFill="1" applyBorder="1" applyAlignment="1">
      <alignment wrapText="1"/>
    </xf>
    <xf numFmtId="0" fontId="43" fillId="0" borderId="10" xfId="1667" applyNumberFormat="1" applyFont="1" applyBorder="1" applyAlignment="1" applyProtection="1">
      <alignment horizontal="left" wrapText="1" indent="1"/>
    </xf>
    <xf numFmtId="0" fontId="90" fillId="0" borderId="0" xfId="465" applyFont="1" applyBorder="1"/>
    <xf numFmtId="0" fontId="91" fillId="0" borderId="15" xfId="465" applyFont="1" applyBorder="1" applyAlignment="1">
      <alignment horizontal="center"/>
    </xf>
    <xf numFmtId="0" fontId="25" fillId="0" borderId="16" xfId="465" applyFont="1" applyBorder="1"/>
    <xf numFmtId="170" fontId="29" fillId="0" borderId="15" xfId="1667" applyNumberFormat="1" applyFont="1" applyBorder="1" applyAlignment="1" applyProtection="1">
      <alignment horizontal="left"/>
    </xf>
    <xf numFmtId="195" fontId="37" fillId="0" borderId="16" xfId="1667" applyNumberFormat="1" applyFont="1" applyBorder="1" applyAlignment="1" applyProtection="1">
      <alignment horizontal="left"/>
    </xf>
    <xf numFmtId="0" fontId="43" fillId="0" borderId="15" xfId="1667" applyNumberFormat="1" applyFont="1" applyBorder="1" applyAlignment="1" applyProtection="1">
      <alignment horizontal="left" wrapText="1" indent="1"/>
    </xf>
    <xf numFmtId="0" fontId="26" fillId="0" borderId="9" xfId="465" applyFont="1" applyBorder="1"/>
    <xf numFmtId="0" fontId="88" fillId="0" borderId="17" xfId="465" applyFont="1" applyBorder="1" applyAlignment="1">
      <alignment horizontal="right"/>
    </xf>
    <xf numFmtId="182" fontId="26" fillId="0" borderId="0" xfId="465" applyNumberFormat="1" applyFont="1" applyBorder="1"/>
    <xf numFmtId="182" fontId="20" fillId="0" borderId="9" xfId="465" applyNumberFormat="1" applyFont="1" applyFill="1" applyBorder="1"/>
    <xf numFmtId="172" fontId="23" fillId="0" borderId="0" xfId="1684" applyNumberFormat="1" applyFont="1" applyBorder="1" applyAlignment="1" applyProtection="1">
      <alignment horizontal="right" wrapText="1"/>
      <protection locked="0"/>
    </xf>
    <xf numFmtId="172" fontId="43" fillId="0" borderId="0" xfId="1684" applyNumberFormat="1" applyFont="1" applyAlignment="1" applyProtection="1"/>
    <xf numFmtId="0" fontId="19" fillId="0" borderId="18" xfId="1666" applyFont="1" applyBorder="1" applyProtection="1"/>
    <xf numFmtId="0" fontId="19" fillId="0" borderId="19" xfId="1666" applyFont="1" applyBorder="1" applyProtection="1"/>
    <xf numFmtId="182" fontId="20" fillId="0" borderId="11" xfId="465" applyNumberFormat="1" applyFont="1" applyFill="1" applyBorder="1"/>
    <xf numFmtId="182" fontId="0" fillId="0" borderId="0" xfId="465" applyNumberFormat="1" applyFont="1" applyBorder="1"/>
    <xf numFmtId="182" fontId="43" fillId="0" borderId="0" xfId="1684" applyNumberFormat="1" applyFont="1" applyProtection="1"/>
    <xf numFmtId="172" fontId="85" fillId="0" borderId="0" xfId="1666" applyNumberFormat="1" applyFont="1" applyProtection="1"/>
    <xf numFmtId="172" fontId="86" fillId="0" borderId="0" xfId="1666" applyNumberFormat="1" applyFont="1" applyProtection="1"/>
    <xf numFmtId="172" fontId="87" fillId="0" borderId="0" xfId="1666" applyNumberFormat="1" applyFont="1" applyProtection="1"/>
    <xf numFmtId="172" fontId="72" fillId="0" borderId="0" xfId="1666" applyNumberFormat="1" applyFont="1" applyProtection="1"/>
    <xf numFmtId="172" fontId="84" fillId="0" borderId="0" xfId="1666" applyNumberFormat="1" applyFont="1" applyProtection="1"/>
    <xf numFmtId="0" fontId="45" fillId="0" borderId="0" xfId="1666" applyFont="1" applyBorder="1" applyAlignment="1" applyProtection="1">
      <alignment horizontal="center"/>
    </xf>
    <xf numFmtId="0" fontId="25" fillId="0" borderId="0" xfId="465" applyFont="1" applyBorder="1" applyAlignment="1">
      <alignment wrapText="1"/>
    </xf>
    <xf numFmtId="195" fontId="37" fillId="0" borderId="0" xfId="1667" applyNumberFormat="1" applyFont="1" applyBorder="1" applyAlignment="1" applyProtection="1">
      <alignment horizontal="left"/>
    </xf>
    <xf numFmtId="172" fontId="92" fillId="0" borderId="0" xfId="465" applyNumberFormat="1" applyFont="1" applyBorder="1"/>
    <xf numFmtId="0" fontId="92" fillId="0" borderId="0" xfId="465" applyFont="1" applyBorder="1"/>
    <xf numFmtId="172" fontId="26" fillId="0" borderId="0" xfId="465" applyNumberFormat="1" applyFont="1" applyBorder="1"/>
    <xf numFmtId="172" fontId="86" fillId="0" borderId="0" xfId="1666" applyNumberFormat="1" applyFont="1" applyBorder="1" applyProtection="1"/>
    <xf numFmtId="0" fontId="23" fillId="0" borderId="0" xfId="1666" applyFont="1" applyProtection="1"/>
    <xf numFmtId="170" fontId="56" fillId="0" borderId="0" xfId="1202" applyNumberFormat="1" applyFont="1" applyProtection="1"/>
    <xf numFmtId="170" fontId="43" fillId="0" borderId="0" xfId="1202" applyNumberFormat="1" applyFont="1" applyProtection="1"/>
    <xf numFmtId="170" fontId="29" fillId="0" borderId="0" xfId="1202" applyNumberFormat="1" applyFont="1" applyProtection="1"/>
    <xf numFmtId="172" fontId="14" fillId="0" borderId="4" xfId="1707" applyNumberFormat="1" applyFont="1" applyBorder="1"/>
    <xf numFmtId="170" fontId="49" fillId="0" borderId="0" xfId="1202" applyNumberFormat="1" applyFont="1" applyAlignment="1" applyProtection="1"/>
    <xf numFmtId="170" fontId="16" fillId="0" borderId="0" xfId="1202" applyNumberFormat="1" applyFont="1" applyAlignment="1" applyProtection="1">
      <alignment horizontal="left"/>
    </xf>
    <xf numFmtId="0" fontId="19" fillId="0" borderId="0" xfId="1666" applyFont="1" applyFill="1" applyBorder="1" applyAlignment="1">
      <alignment horizontal="right" wrapText="1"/>
    </xf>
    <xf numFmtId="0" fontId="23" fillId="0" borderId="0" xfId="1666" applyFont="1" applyBorder="1" applyAlignment="1" applyProtection="1">
      <alignment horizontal="left"/>
    </xf>
    <xf numFmtId="172" fontId="23" fillId="0" borderId="0" xfId="1666" applyNumberFormat="1" applyFont="1" applyBorder="1" applyAlignment="1">
      <alignment horizontal="right"/>
    </xf>
    <xf numFmtId="0" fontId="19" fillId="0" borderId="0" xfId="1666" applyFont="1" applyBorder="1" applyAlignment="1">
      <alignment horizontal="left" wrapText="1"/>
    </xf>
    <xf numFmtId="172" fontId="19" fillId="0" borderId="0" xfId="1666" applyNumberFormat="1" applyFont="1" applyBorder="1" applyAlignment="1">
      <alignment horizontal="right"/>
    </xf>
    <xf numFmtId="0" fontId="19" fillId="0" borderId="0" xfId="1666" applyFont="1" applyBorder="1" applyAlignment="1">
      <alignment horizontal="left" wrapText="1" indent="3"/>
    </xf>
    <xf numFmtId="0" fontId="23" fillId="0" borderId="0" xfId="1666" applyFont="1" applyFill="1" applyBorder="1" applyAlignment="1" applyProtection="1">
      <alignment horizontal="left"/>
    </xf>
    <xf numFmtId="3" fontId="23" fillId="0" borderId="0" xfId="1666" applyNumberFormat="1" applyFont="1" applyFill="1" applyBorder="1" applyAlignment="1">
      <alignment horizontal="right" wrapText="1"/>
    </xf>
    <xf numFmtId="172" fontId="23" fillId="0" borderId="0" xfId="1666" applyNumberFormat="1" applyFont="1" applyFill="1" applyBorder="1" applyAlignment="1" applyProtection="1">
      <alignment horizontal="right"/>
    </xf>
    <xf numFmtId="0" fontId="19" fillId="0" borderId="0" xfId="1666" applyFont="1" applyFill="1" applyBorder="1" applyAlignment="1">
      <alignment horizontal="left" wrapText="1" indent="3"/>
    </xf>
    <xf numFmtId="3" fontId="19" fillId="0" borderId="0" xfId="1666" applyNumberFormat="1" applyFont="1" applyFill="1" applyBorder="1" applyAlignment="1">
      <alignment horizontal="right" wrapText="1"/>
    </xf>
    <xf numFmtId="172" fontId="19" fillId="0" borderId="0" xfId="1666" applyNumberFormat="1" applyFont="1" applyFill="1" applyBorder="1" applyAlignment="1" applyProtection="1">
      <alignment horizontal="right"/>
    </xf>
    <xf numFmtId="170" fontId="56" fillId="0" borderId="0" xfId="1202" applyNumberFormat="1" applyFont="1" applyFill="1" applyBorder="1" applyProtection="1"/>
    <xf numFmtId="172" fontId="23" fillId="0" borderId="0" xfId="1666" applyNumberFormat="1" applyFont="1" applyBorder="1" applyAlignment="1" applyProtection="1">
      <alignment horizontal="right"/>
    </xf>
    <xf numFmtId="0" fontId="19" fillId="0" borderId="0" xfId="1666" applyFont="1" applyBorder="1" applyAlignment="1">
      <alignment horizontal="right" wrapText="1"/>
    </xf>
    <xf numFmtId="0" fontId="19" fillId="11" borderId="0" xfId="1666" applyFont="1" applyFill="1" applyBorder="1" applyProtection="1"/>
    <xf numFmtId="0" fontId="19" fillId="11" borderId="20" xfId="1666" applyFont="1" applyFill="1" applyBorder="1" applyAlignment="1">
      <alignment horizontal="center"/>
    </xf>
    <xf numFmtId="0" fontId="19" fillId="11" borderId="0" xfId="1666" applyFont="1" applyFill="1" applyBorder="1" applyAlignment="1">
      <alignment horizontal="center"/>
    </xf>
    <xf numFmtId="0" fontId="19" fillId="11" borderId="0" xfId="1666" applyFont="1" applyFill="1" applyBorder="1" applyAlignment="1">
      <alignment horizontal="right" wrapText="1"/>
    </xf>
    <xf numFmtId="0" fontId="19" fillId="11" borderId="0" xfId="1666" applyFont="1" applyFill="1" applyProtection="1"/>
    <xf numFmtId="0" fontId="43" fillId="11" borderId="0" xfId="912" applyFont="1" applyFill="1" applyAlignment="1"/>
    <xf numFmtId="0" fontId="19" fillId="11" borderId="0" xfId="1666" applyFont="1" applyFill="1" applyBorder="1" applyAlignment="1">
      <alignment horizontal="right"/>
    </xf>
    <xf numFmtId="0" fontId="19" fillId="11" borderId="20" xfId="1666" applyFont="1" applyFill="1" applyBorder="1" applyProtection="1"/>
    <xf numFmtId="3" fontId="23" fillId="0" borderId="0" xfId="1666" applyNumberFormat="1" applyFont="1" applyBorder="1" applyAlignment="1">
      <alignment horizontal="right" wrapText="1"/>
    </xf>
    <xf numFmtId="3" fontId="19" fillId="0" borderId="0" xfId="1666" applyNumberFormat="1" applyFont="1" applyBorder="1" applyAlignment="1">
      <alignment horizontal="right" wrapText="1"/>
    </xf>
    <xf numFmtId="3" fontId="29" fillId="0" borderId="0" xfId="1202" applyNumberFormat="1" applyFont="1" applyBorder="1" applyProtection="1"/>
    <xf numFmtId="3" fontId="43" fillId="0" borderId="0" xfId="1202" applyNumberFormat="1" applyFont="1" applyBorder="1" applyProtection="1"/>
    <xf numFmtId="3" fontId="23" fillId="0" borderId="0" xfId="1202" applyNumberFormat="1" applyFont="1" applyBorder="1" applyProtection="1"/>
    <xf numFmtId="170" fontId="23" fillId="0" borderId="0" xfId="1202" applyNumberFormat="1" applyFont="1" applyProtection="1"/>
    <xf numFmtId="176" fontId="23" fillId="0" borderId="0" xfId="1202" applyNumberFormat="1" applyFont="1" applyProtection="1"/>
    <xf numFmtId="0" fontId="19" fillId="0" borderId="20" xfId="1666" applyFont="1" applyBorder="1" applyProtection="1"/>
    <xf numFmtId="3" fontId="19" fillId="0" borderId="20" xfId="1666" applyNumberFormat="1" applyFont="1" applyBorder="1" applyProtection="1"/>
    <xf numFmtId="0" fontId="14" fillId="0" borderId="0" xfId="1664" applyFont="1" applyProtection="1"/>
    <xf numFmtId="0" fontId="23" fillId="0" borderId="0" xfId="1664" applyFont="1" applyProtection="1"/>
    <xf numFmtId="0" fontId="19" fillId="0" borderId="0" xfId="1664" applyFont="1" applyProtection="1"/>
    <xf numFmtId="172" fontId="19" fillId="0" borderId="0" xfId="1708" applyNumberFormat="1" applyFont="1" applyBorder="1"/>
    <xf numFmtId="0" fontId="55" fillId="0" borderId="0" xfId="1708" applyFont="1" applyFill="1" applyBorder="1" applyAlignment="1">
      <alignment horizontal="right"/>
    </xf>
    <xf numFmtId="172" fontId="14" fillId="0" borderId="4" xfId="1708" applyNumberFormat="1" applyFont="1" applyBorder="1"/>
    <xf numFmtId="170" fontId="20" fillId="0" borderId="0" xfId="1688" applyNumberFormat="1" applyFont="1" applyAlignment="1" applyProtection="1">
      <alignment horizontal="left"/>
    </xf>
    <xf numFmtId="170" fontId="23" fillId="0" borderId="0" xfId="1688" applyNumberFormat="1" applyFont="1" applyProtection="1"/>
    <xf numFmtId="0" fontId="16" fillId="0" borderId="0" xfId="1664" applyFont="1" applyProtection="1"/>
    <xf numFmtId="0" fontId="16" fillId="0" borderId="0" xfId="1664" applyFont="1" applyBorder="1" applyProtection="1"/>
    <xf numFmtId="0" fontId="14" fillId="0" borderId="0" xfId="1664" applyFont="1" applyBorder="1" applyProtection="1"/>
    <xf numFmtId="170" fontId="56" fillId="0" borderId="0" xfId="1688" applyNumberFormat="1" applyFont="1" applyAlignment="1" applyProtection="1">
      <alignment horizontal="left"/>
    </xf>
    <xf numFmtId="170" fontId="29" fillId="0" borderId="0" xfId="1688" applyNumberFormat="1" applyFont="1" applyProtection="1"/>
    <xf numFmtId="0" fontId="19" fillId="0" borderId="0" xfId="1664" applyFont="1" applyBorder="1" applyProtection="1"/>
    <xf numFmtId="170" fontId="43" fillId="0" borderId="0" xfId="1688" applyNumberFormat="1" applyFont="1" applyBorder="1" applyAlignment="1" applyProtection="1">
      <alignment horizontal="left"/>
    </xf>
    <xf numFmtId="173" fontId="93" fillId="12" borderId="0" xfId="954" applyNumberFormat="1" applyFont="1" applyFill="1" applyBorder="1" applyAlignment="1" applyProtection="1">
      <alignment horizontal="left"/>
    </xf>
    <xf numFmtId="0" fontId="93" fillId="12" borderId="0" xfId="1664" applyFont="1" applyFill="1" applyBorder="1" applyProtection="1"/>
    <xf numFmtId="0" fontId="93" fillId="12" borderId="0" xfId="1664" applyFont="1" applyFill="1" applyBorder="1" applyProtection="1"/>
    <xf numFmtId="170" fontId="43" fillId="0" borderId="0" xfId="1688" applyNumberFormat="1" applyFont="1" applyBorder="1" applyProtection="1"/>
    <xf numFmtId="170" fontId="19" fillId="0" borderId="0" xfId="1669" applyNumberFormat="1" applyFont="1" applyBorder="1" applyProtection="1"/>
    <xf numFmtId="170" fontId="43" fillId="0" borderId="0" xfId="1688" applyNumberFormat="1" applyFont="1" applyFill="1" applyBorder="1" applyAlignment="1" applyProtection="1">
      <alignment horizontal="right"/>
    </xf>
    <xf numFmtId="0" fontId="19" fillId="0" borderId="0" xfId="1664" applyFont="1" applyBorder="1" applyProtection="1"/>
    <xf numFmtId="0" fontId="93" fillId="12" borderId="0" xfId="1688" applyNumberFormat="1" applyFont="1" applyFill="1" applyBorder="1" applyAlignment="1" applyProtection="1">
      <alignment horizontal="left" wrapText="1"/>
    </xf>
    <xf numFmtId="172" fontId="93" fillId="12" borderId="0" xfId="1665" applyNumberFormat="1" applyFont="1" applyFill="1" applyBorder="1" applyAlignment="1" applyProtection="1">
      <alignment horizontal="right" wrapText="1"/>
    </xf>
    <xf numFmtId="0" fontId="93" fillId="12" borderId="0" xfId="1664" applyFont="1" applyFill="1" applyBorder="1" applyAlignment="1" applyProtection="1">
      <alignment horizontal="left" wrapText="1" indent="1"/>
    </xf>
    <xf numFmtId="0" fontId="19" fillId="0" borderId="0" xfId="0" applyFont="1" applyBorder="1" applyAlignment="1">
      <alignment horizontal="left" wrapText="1" indent="2"/>
    </xf>
    <xf numFmtId="172" fontId="19" fillId="0" borderId="0" xfId="1665" applyNumberFormat="1" applyFont="1" applyBorder="1" applyProtection="1"/>
    <xf numFmtId="182" fontId="19" fillId="0" borderId="0" xfId="0" applyNumberFormat="1" applyFont="1" applyBorder="1" applyAlignment="1">
      <alignment horizontal="right" wrapText="1"/>
    </xf>
    <xf numFmtId="182" fontId="19" fillId="0" borderId="0" xfId="1664" applyNumberFormat="1" applyFont="1" applyBorder="1" applyProtection="1"/>
    <xf numFmtId="172" fontId="19" fillId="0" borderId="0" xfId="1665" applyNumberFormat="1" applyFont="1" applyProtection="1"/>
    <xf numFmtId="182" fontId="19" fillId="0" borderId="0" xfId="0" applyNumberFormat="1" applyFont="1" applyAlignment="1">
      <alignment horizontal="right" wrapText="1"/>
    </xf>
    <xf numFmtId="182" fontId="19" fillId="0" borderId="0" xfId="1664" applyNumberFormat="1" applyFont="1" applyProtection="1"/>
    <xf numFmtId="3" fontId="19" fillId="0" borderId="0" xfId="1665" applyNumberFormat="1" applyFont="1" applyProtection="1"/>
    <xf numFmtId="1" fontId="19" fillId="0" borderId="0" xfId="0" applyNumberFormat="1" applyFont="1" applyAlignment="1">
      <alignment horizontal="right" wrapText="1"/>
    </xf>
    <xf numFmtId="172" fontId="43" fillId="0" borderId="0" xfId="221" applyNumberFormat="1" applyFont="1" applyAlignment="1">
      <alignment horizontal="right"/>
    </xf>
    <xf numFmtId="182" fontId="19" fillId="0" borderId="0" xfId="1664" applyNumberFormat="1" applyFont="1" applyBorder="1" applyAlignment="1" applyProtection="1">
      <alignment horizontal="right"/>
    </xf>
    <xf numFmtId="182" fontId="19" fillId="0" borderId="0" xfId="1664" applyNumberFormat="1" applyFont="1" applyBorder="1" applyAlignment="1" applyProtection="1">
      <alignment horizontal="right" wrapText="1"/>
    </xf>
    <xf numFmtId="3" fontId="19" fillId="0" borderId="0" xfId="1664" applyNumberFormat="1" applyFont="1" applyBorder="1" applyAlignment="1" applyProtection="1">
      <alignment horizontal="right" wrapText="1"/>
    </xf>
    <xf numFmtId="1" fontId="19" fillId="0" borderId="0" xfId="1664" applyNumberFormat="1" applyFont="1" applyAlignment="1" applyProtection="1">
      <alignment horizontal="right"/>
    </xf>
    <xf numFmtId="172" fontId="93" fillId="12" borderId="0" xfId="1664" applyNumberFormat="1" applyFont="1" applyFill="1" applyBorder="1" applyAlignment="1" applyProtection="1">
      <alignment horizontal="right" wrapText="1"/>
    </xf>
    <xf numFmtId="172" fontId="19" fillId="3" borderId="0" xfId="1665" applyNumberFormat="1" applyFont="1" applyFill="1" applyProtection="1"/>
    <xf numFmtId="172" fontId="31" fillId="0" borderId="0" xfId="1665" applyNumberFormat="1" applyFont="1" applyProtection="1"/>
    <xf numFmtId="0" fontId="65" fillId="0" borderId="0" xfId="0" applyFont="1" applyAlignment="1">
      <alignment horizontal="left" wrapText="1" indent="1"/>
    </xf>
    <xf numFmtId="0" fontId="19" fillId="0" borderId="0" xfId="1665" applyFont="1" applyProtection="1"/>
    <xf numFmtId="172" fontId="19" fillId="0" borderId="0" xfId="1665" applyNumberFormat="1" applyFont="1" applyBorder="1" applyAlignment="1" applyProtection="1">
      <alignment horizontal="right" wrapText="1"/>
    </xf>
    <xf numFmtId="182" fontId="19" fillId="0" borderId="0" xfId="0" applyNumberFormat="1" applyFont="1" applyAlignment="1">
      <alignment wrapText="1"/>
    </xf>
    <xf numFmtId="3" fontId="31" fillId="0" borderId="0" xfId="1665" applyNumberFormat="1" applyFont="1" applyProtection="1"/>
    <xf numFmtId="182" fontId="19" fillId="0" borderId="0" xfId="1664" applyNumberFormat="1" applyFont="1" applyAlignment="1" applyProtection="1">
      <alignment horizontal="right"/>
    </xf>
    <xf numFmtId="0" fontId="79" fillId="0" borderId="0" xfId="1664" applyFont="1" applyBorder="1" applyAlignment="1" applyProtection="1">
      <alignment horizontal="left"/>
    </xf>
    <xf numFmtId="0" fontId="94" fillId="0" borderId="0" xfId="1665" applyFont="1" applyBorder="1" applyAlignment="1" applyProtection="1">
      <alignment horizontal="left"/>
    </xf>
    <xf numFmtId="0" fontId="95" fillId="0" borderId="0" xfId="221" applyFont="1"/>
    <xf numFmtId="0" fontId="19" fillId="0" borderId="0" xfId="1664" applyFont="1" applyBorder="1" applyAlignment="1" applyProtection="1">
      <alignment horizontal="left"/>
    </xf>
    <xf numFmtId="0" fontId="19" fillId="0" borderId="0" xfId="1664" applyFont="1" applyFill="1" applyProtection="1"/>
    <xf numFmtId="0" fontId="95" fillId="0" borderId="0" xfId="221" applyFont="1" applyBorder="1"/>
    <xf numFmtId="170" fontId="43" fillId="0" borderId="0" xfId="1688" applyNumberFormat="1" applyFont="1" applyBorder="1" applyProtection="1"/>
    <xf numFmtId="0" fontId="19" fillId="0" borderId="0" xfId="1664" applyFont="1" applyFill="1" applyBorder="1" applyProtection="1"/>
    <xf numFmtId="0" fontId="19" fillId="0" borderId="0" xfId="1664" applyFont="1" applyFill="1" applyBorder="1" applyProtection="1"/>
    <xf numFmtId="0" fontId="93" fillId="12" borderId="0" xfId="1664" applyFont="1" applyFill="1" applyBorder="1" applyAlignment="1" applyProtection="1">
      <alignment horizontal="center"/>
    </xf>
    <xf numFmtId="170" fontId="93" fillId="12" borderId="0" xfId="1688" applyNumberFormat="1" applyFont="1" applyFill="1" applyBorder="1" applyAlignment="1" applyProtection="1">
      <alignment horizontal="right"/>
    </xf>
    <xf numFmtId="0" fontId="19" fillId="0" borderId="0" xfId="1664" applyFont="1" applyFill="1" applyBorder="1" applyProtection="1"/>
    <xf numFmtId="172" fontId="23" fillId="0" borderId="0" xfId="1708" applyNumberFormat="1" applyFont="1" applyBorder="1" applyAlignment="1">
      <alignment horizontal="center"/>
    </xf>
    <xf numFmtId="172" fontId="19" fillId="0" borderId="0" xfId="1708" applyNumberFormat="1" applyFont="1" applyBorder="1"/>
    <xf numFmtId="2" fontId="19" fillId="0" borderId="0" xfId="1664" applyNumberFormat="1" applyFont="1" applyBorder="1" applyProtection="1"/>
    <xf numFmtId="2" fontId="19" fillId="0" borderId="0" xfId="1664" applyNumberFormat="1" applyFont="1" applyFill="1" applyBorder="1" applyProtection="1"/>
    <xf numFmtId="176" fontId="19" fillId="0" borderId="0" xfId="1703" applyNumberFormat="1" applyFont="1" applyFill="1" applyBorder="1" applyAlignment="1" applyProtection="1">
      <alignment horizontal="left"/>
    </xf>
    <xf numFmtId="182" fontId="19" fillId="0" borderId="0" xfId="1664" applyNumberFormat="1" applyFont="1" applyFill="1" applyBorder="1" applyProtection="1"/>
    <xf numFmtId="172" fontId="23" fillId="0" borderId="0" xfId="1708" applyNumberFormat="1" applyFont="1" applyBorder="1" applyAlignment="1">
      <alignment horizontal="center"/>
    </xf>
    <xf numFmtId="0" fontId="96" fillId="0" borderId="0" xfId="1340" applyFont="1" applyFill="1" applyBorder="1"/>
    <xf numFmtId="49" fontId="20" fillId="0" borderId="0" xfId="1688" applyNumberFormat="1" applyFont="1" applyAlignment="1" applyProtection="1">
      <alignment horizontal="left"/>
    </xf>
    <xf numFmtId="170" fontId="5" fillId="0" borderId="0" xfId="1688" applyNumberFormat="1" applyFont="1" applyProtection="1"/>
    <xf numFmtId="0" fontId="20" fillId="0" borderId="0" xfId="1664" applyFont="1" applyProtection="1"/>
    <xf numFmtId="0" fontId="97" fillId="0" borderId="0" xfId="1664" applyFont="1" applyProtection="1"/>
    <xf numFmtId="0" fontId="98" fillId="12" borderId="0" xfId="221" applyFont="1" applyFill="1" applyBorder="1"/>
    <xf numFmtId="0" fontId="98" fillId="12" borderId="0" xfId="221" applyFont="1" applyFill="1" applyBorder="1"/>
    <xf numFmtId="0" fontId="19" fillId="0" borderId="0" xfId="1664" applyFont="1" applyBorder="1" applyProtection="1"/>
    <xf numFmtId="172" fontId="96" fillId="0" borderId="0" xfId="1340" applyNumberFormat="1" applyFont="1" applyFill="1" applyBorder="1"/>
    <xf numFmtId="0" fontId="93" fillId="12" borderId="0" xfId="1664" applyFont="1" applyFill="1" applyBorder="1" applyAlignment="1" applyProtection="1">
      <alignment horizontal="left" wrapText="1"/>
    </xf>
    <xf numFmtId="0" fontId="19" fillId="0" borderId="0" xfId="1664" applyFont="1" applyBorder="1" applyAlignment="1" applyProtection="1">
      <alignment horizontal="left" wrapText="1" indent="1"/>
    </xf>
    <xf numFmtId="0" fontId="19" fillId="0" borderId="0" xfId="1664" applyFont="1" applyBorder="1" applyAlignment="1" applyProtection="1">
      <alignment horizontal="center"/>
    </xf>
    <xf numFmtId="0" fontId="99" fillId="0" borderId="0" xfId="1664" applyFont="1" applyBorder="1" applyAlignment="1" applyProtection="1">
      <alignment horizontal="center"/>
    </xf>
    <xf numFmtId="172" fontId="19" fillId="0" borderId="0" xfId="1665" applyNumberFormat="1" applyFont="1" applyAlignment="1" applyProtection="1">
      <alignment horizontal="right"/>
    </xf>
    <xf numFmtId="0" fontId="65" fillId="0" borderId="0" xfId="465" applyFont="1" applyAlignment="1">
      <alignment horizontal="left" wrapText="1" indent="1"/>
    </xf>
    <xf numFmtId="172" fontId="19" fillId="0" borderId="0" xfId="1664" applyNumberFormat="1" applyFont="1" applyBorder="1" applyProtection="1"/>
    <xf numFmtId="2" fontId="35" fillId="0" borderId="0" xfId="1340" applyNumberFormat="1" applyFont="1" applyFill="1" applyBorder="1" applyAlignment="1">
      <alignment horizontal="center" vertical="center"/>
    </xf>
    <xf numFmtId="2" fontId="35" fillId="0" borderId="0" xfId="1340" applyNumberFormat="1" applyFont="1" applyFill="1" applyBorder="1" applyAlignment="1">
      <alignment horizontal="right"/>
    </xf>
    <xf numFmtId="172" fontId="65" fillId="13" borderId="0" xfId="1703" applyNumberFormat="1" applyFont="1" applyFill="1" applyBorder="1" applyAlignment="1" applyProtection="1"/>
    <xf numFmtId="49" fontId="35" fillId="0" borderId="0" xfId="1340" applyNumberFormat="1" applyFont="1" applyFill="1" applyBorder="1" applyAlignment="1">
      <alignment horizontal="center" vertical="center"/>
    </xf>
    <xf numFmtId="49" fontId="35" fillId="0" borderId="0" xfId="1340" applyNumberFormat="1" applyFont="1" applyFill="1" applyBorder="1" applyAlignment="1">
      <alignment horizontal="right"/>
    </xf>
    <xf numFmtId="2" fontId="95" fillId="0" borderId="0" xfId="221" applyNumberFormat="1" applyFont="1"/>
    <xf numFmtId="0" fontId="19" fillId="0" borderId="0" xfId="1706" applyFont="1" applyBorder="1"/>
    <xf numFmtId="0" fontId="19" fillId="0" borderId="0" xfId="465" applyFont="1" applyBorder="1"/>
    <xf numFmtId="0" fontId="19" fillId="0" borderId="0" xfId="465" applyFont="1"/>
    <xf numFmtId="0" fontId="23" fillId="0" borderId="0" xfId="1706" applyFont="1" applyBorder="1" applyAlignment="1">
      <alignment horizontal="center"/>
    </xf>
    <xf numFmtId="0" fontId="22" fillId="0" borderId="0" xfId="465" applyFont="1" applyFill="1" applyBorder="1"/>
    <xf numFmtId="0" fontId="80" fillId="0" borderId="0" xfId="465" applyFont="1"/>
    <xf numFmtId="0" fontId="19" fillId="0" borderId="5" xfId="465" applyFont="1" applyFill="1" applyBorder="1"/>
    <xf numFmtId="0" fontId="19" fillId="0" borderId="0" xfId="465" applyFont="1" applyFill="1" applyBorder="1"/>
    <xf numFmtId="0" fontId="32" fillId="0" borderId="0" xfId="465" applyFont="1" applyFill="1"/>
    <xf numFmtId="170" fontId="23" fillId="0" borderId="0" xfId="422" applyNumberFormat="1" applyFont="1" applyFill="1" applyBorder="1" applyProtection="1"/>
    <xf numFmtId="0" fontId="32" fillId="0" borderId="0" xfId="465" applyFont="1" applyFill="1" applyAlignment="1">
      <alignment horizontal="left" indent="1"/>
    </xf>
    <xf numFmtId="0" fontId="31" fillId="0" borderId="0" xfId="465" applyFont="1" applyFill="1" applyAlignment="1">
      <alignment horizontal="left" indent="2"/>
    </xf>
    <xf numFmtId="0" fontId="31" fillId="0" borderId="3" xfId="465" applyFont="1" applyBorder="1"/>
    <xf numFmtId="0" fontId="20" fillId="0" borderId="0" xfId="465" applyFont="1" applyFill="1" applyBorder="1"/>
    <xf numFmtId="0" fontId="19" fillId="0" borderId="0" xfId="465" applyFont="1" applyFill="1" applyBorder="1" applyAlignment="1"/>
    <xf numFmtId="0" fontId="75" fillId="0" borderId="0" xfId="465" applyFont="1" applyFill="1" applyBorder="1"/>
    <xf numFmtId="0" fontId="19" fillId="0" borderId="0" xfId="1706" applyFont="1" applyBorder="1"/>
    <xf numFmtId="0" fontId="19" fillId="0" borderId="0" xfId="465" applyFont="1" applyFill="1" applyBorder="1"/>
    <xf numFmtId="0" fontId="93" fillId="12" borderId="0" xfId="465" applyFont="1" applyFill="1" applyBorder="1"/>
    <xf numFmtId="0" fontId="19" fillId="12" borderId="0" xfId="465" applyFont="1" applyFill="1" applyBorder="1"/>
    <xf numFmtId="0" fontId="19" fillId="12" borderId="0" xfId="465" applyFont="1" applyFill="1" applyBorder="1"/>
    <xf numFmtId="0" fontId="93" fillId="12" borderId="0" xfId="465" applyFont="1" applyFill="1" applyBorder="1" applyAlignment="1">
      <alignment wrapText="1"/>
    </xf>
    <xf numFmtId="3" fontId="93" fillId="12" borderId="0" xfId="465" applyNumberFormat="1" applyFont="1" applyFill="1" applyBorder="1" applyAlignment="1">
      <alignment wrapText="1"/>
    </xf>
    <xf numFmtId="0" fontId="19" fillId="0" borderId="0" xfId="465" applyFont="1" applyBorder="1" applyAlignment="1">
      <alignment horizontal="left" indent="1"/>
    </xf>
    <xf numFmtId="3" fontId="19" fillId="0" borderId="0" xfId="465" applyNumberFormat="1" applyFont="1" applyFill="1" applyBorder="1" applyAlignment="1">
      <alignment horizontal="right"/>
    </xf>
    <xf numFmtId="0" fontId="19" fillId="0" borderId="0" xfId="465" applyFont="1" applyFill="1" applyBorder="1" applyAlignment="1">
      <alignment vertical="top" wrapText="1"/>
    </xf>
    <xf numFmtId="0" fontId="19" fillId="0" borderId="0" xfId="465" applyFont="1" applyBorder="1" applyAlignment="1">
      <alignment horizontal="justify" vertical="justify" wrapText="1"/>
    </xf>
    <xf numFmtId="0" fontId="23" fillId="0" borderId="0" xfId="465" applyFont="1" applyBorder="1" applyAlignment="1">
      <alignment horizontal="justify"/>
    </xf>
    <xf numFmtId="0" fontId="93" fillId="12" borderId="0" xfId="465" applyFont="1" applyFill="1" applyBorder="1" applyAlignment="1">
      <alignment horizontal="justify"/>
    </xf>
    <xf numFmtId="0" fontId="19" fillId="0" borderId="0" xfId="465" applyFont="1" applyBorder="1" applyAlignment="1">
      <alignment vertical="top"/>
    </xf>
    <xf numFmtId="0" fontId="19" fillId="0" borderId="0" xfId="465" applyFont="1" applyBorder="1" applyAlignment="1">
      <alignment horizontal="left" vertical="top" wrapText="1"/>
    </xf>
    <xf numFmtId="0" fontId="19" fillId="0" borderId="0" xfId="465" applyFont="1" applyFill="1" applyBorder="1" applyAlignment="1">
      <alignment vertical="top"/>
    </xf>
    <xf numFmtId="0" fontId="0" fillId="0" borderId="0" xfId="465" applyFont="1"/>
    <xf numFmtId="0" fontId="19" fillId="0" borderId="0" xfId="465" applyFont="1" applyBorder="1" applyAlignment="1">
      <alignment horizontal="left"/>
    </xf>
    <xf numFmtId="0" fontId="19" fillId="0" borderId="0" xfId="465" applyFont="1" applyBorder="1" applyAlignment="1">
      <alignment vertical="top" wrapText="1"/>
    </xf>
    <xf numFmtId="0" fontId="19" fillId="0" borderId="0" xfId="465" applyFont="1" applyFill="1" applyBorder="1" applyAlignment="1">
      <alignment horizontal="left"/>
    </xf>
    <xf numFmtId="0" fontId="0" fillId="0" borderId="0" xfId="465" applyFont="1" applyAlignment="1">
      <alignment vertical="top"/>
    </xf>
    <xf numFmtId="0" fontId="19" fillId="0" borderId="0" xfId="465" applyFont="1" applyBorder="1" applyAlignment="1">
      <alignment vertical="justify" wrapText="1"/>
    </xf>
    <xf numFmtId="0" fontId="19" fillId="0" borderId="0" xfId="465" applyFont="1" applyBorder="1" applyAlignment="1"/>
    <xf numFmtId="0" fontId="0" fillId="0" borderId="0" xfId="465" applyFont="1" applyAlignment="1">
      <alignment horizontal="left" vertical="top"/>
    </xf>
    <xf numFmtId="0" fontId="176" fillId="0" borderId="0" xfId="465" applyBorder="1" applyAlignment="1">
      <alignment horizontal="left" wrapText="1"/>
    </xf>
    <xf numFmtId="0" fontId="0" fillId="0" borderId="0" xfId="465" applyFont="1" applyBorder="1" applyAlignment="1">
      <alignment horizontal="left" wrapText="1"/>
    </xf>
    <xf numFmtId="0" fontId="31" fillId="0" borderId="0" xfId="465" applyFont="1" applyBorder="1" applyAlignment="1">
      <alignment vertical="top"/>
    </xf>
    <xf numFmtId="0" fontId="19" fillId="0" borderId="0" xfId="465" applyFont="1" applyBorder="1" applyAlignment="1">
      <alignment horizontal="left" vertical="top"/>
    </xf>
    <xf numFmtId="170" fontId="101" fillId="0" borderId="0" xfId="1684" applyFont="1"/>
    <xf numFmtId="170" fontId="56" fillId="0" borderId="0" xfId="1684" applyFont="1"/>
    <xf numFmtId="170" fontId="29" fillId="0" borderId="0" xfId="1667" applyFont="1" applyAlignment="1" applyProtection="1">
      <alignment horizontal="left"/>
      <protection locked="0"/>
    </xf>
    <xf numFmtId="170" fontId="43" fillId="0" borderId="0" xfId="1684" applyFont="1" applyBorder="1"/>
    <xf numFmtId="170" fontId="43" fillId="0" borderId="0" xfId="1684" applyFont="1" applyAlignment="1">
      <alignment vertical="center"/>
    </xf>
    <xf numFmtId="170" fontId="43" fillId="0" borderId="0" xfId="1684" applyFont="1"/>
    <xf numFmtId="172" fontId="19" fillId="0" borderId="0" xfId="1707" applyNumberFormat="1" applyFont="1" applyBorder="1"/>
    <xf numFmtId="170" fontId="29" fillId="0" borderId="0" xfId="1667" applyFont="1" applyBorder="1" applyAlignment="1" applyProtection="1">
      <alignment horizontal="left"/>
      <protection locked="0"/>
    </xf>
    <xf numFmtId="170" fontId="56" fillId="0" borderId="0" xfId="1667" applyFont="1" applyBorder="1" applyAlignment="1" applyProtection="1">
      <alignment horizontal="left"/>
      <protection locked="0"/>
    </xf>
    <xf numFmtId="170" fontId="29" fillId="0" borderId="0" xfId="1667" applyFont="1" applyBorder="1"/>
    <xf numFmtId="170" fontId="93" fillId="12" borderId="0" xfId="1667" applyFont="1" applyFill="1" applyBorder="1"/>
    <xf numFmtId="170" fontId="93" fillId="12" borderId="0" xfId="1667" applyFont="1" applyFill="1" applyBorder="1" applyAlignment="1" applyProtection="1">
      <alignment horizontal="center"/>
      <protection locked="0"/>
    </xf>
    <xf numFmtId="170" fontId="93" fillId="12" borderId="0" xfId="1667" applyFont="1" applyFill="1" applyBorder="1" applyAlignment="1" applyProtection="1">
      <alignment horizontal="right"/>
      <protection locked="0"/>
    </xf>
    <xf numFmtId="170" fontId="93" fillId="12" borderId="0" xfId="1684" applyFont="1" applyFill="1" applyBorder="1" applyAlignment="1" applyProtection="1">
      <alignment horizontal="center"/>
    </xf>
    <xf numFmtId="170" fontId="93" fillId="12" borderId="0" xfId="1667" applyFont="1" applyFill="1" applyBorder="1" applyAlignment="1">
      <alignment horizontal="right"/>
    </xf>
    <xf numFmtId="170" fontId="93" fillId="12" borderId="0" xfId="1667" applyFont="1" applyFill="1" applyBorder="1" applyAlignment="1">
      <alignment horizontal="center"/>
    </xf>
    <xf numFmtId="170" fontId="93" fillId="12" borderId="0" xfId="1667" applyFont="1" applyFill="1" applyBorder="1" applyAlignment="1" applyProtection="1">
      <alignment horizontal="left"/>
      <protection locked="0"/>
    </xf>
    <xf numFmtId="170" fontId="93" fillId="12" borderId="21" xfId="1684" applyFont="1" applyFill="1" applyBorder="1" applyAlignment="1" applyProtection="1">
      <alignment horizontal="right" vertical="center"/>
    </xf>
    <xf numFmtId="170" fontId="93" fillId="12" borderId="21" xfId="1667" applyFont="1" applyFill="1" applyBorder="1" applyAlignment="1">
      <alignment horizontal="right"/>
    </xf>
    <xf numFmtId="2" fontId="43" fillId="0" borderId="0" xfId="1667" applyNumberFormat="1" applyFont="1" applyBorder="1" applyAlignment="1" applyProtection="1">
      <alignment horizontal="right"/>
      <protection locked="0"/>
    </xf>
    <xf numFmtId="170" fontId="43" fillId="0" borderId="0" xfId="1667" applyFont="1" applyBorder="1" applyAlignment="1">
      <alignment horizontal="right"/>
    </xf>
    <xf numFmtId="170" fontId="43" fillId="0" borderId="0" xfId="1667" applyFont="1" applyBorder="1" applyAlignment="1" applyProtection="1">
      <alignment horizontal="left" vertical="center" indent="1"/>
    </xf>
    <xf numFmtId="182" fontId="43" fillId="0" borderId="0" xfId="1667" applyNumberFormat="1" applyFont="1" applyBorder="1" applyAlignment="1" applyProtection="1">
      <alignment horizontal="left"/>
    </xf>
    <xf numFmtId="172" fontId="19" fillId="0" borderId="0" xfId="1667" applyNumberFormat="1" applyFont="1" applyBorder="1" applyAlignment="1" applyProtection="1">
      <alignment horizontal="right"/>
    </xf>
    <xf numFmtId="172" fontId="43" fillId="0" borderId="0" xfId="1667" applyNumberFormat="1" applyFont="1" applyBorder="1" applyAlignment="1" applyProtection="1">
      <alignment horizontal="right"/>
      <protection locked="0"/>
    </xf>
    <xf numFmtId="172" fontId="19" fillId="0" borderId="0" xfId="1667" applyNumberFormat="1" applyFont="1" applyBorder="1" applyAlignment="1" applyProtection="1">
      <alignment horizontal="right"/>
      <protection locked="0"/>
    </xf>
    <xf numFmtId="170" fontId="43" fillId="0" borderId="0" xfId="1667" applyFont="1" applyBorder="1" applyAlignment="1" applyProtection="1">
      <alignment horizontal="left" vertical="center" indent="1"/>
      <protection locked="0"/>
    </xf>
    <xf numFmtId="170" fontId="19" fillId="0" borderId="0" xfId="1667" applyFont="1" applyFill="1" applyBorder="1" applyAlignment="1" applyProtection="1">
      <alignment horizontal="left" vertical="center" indent="1"/>
      <protection locked="0"/>
    </xf>
    <xf numFmtId="170" fontId="43" fillId="0" borderId="0" xfId="1667" applyFont="1" applyBorder="1" applyAlignment="1" applyProtection="1">
      <alignment horizontal="left" vertical="center" wrapText="1" indent="1"/>
      <protection locked="0"/>
    </xf>
    <xf numFmtId="170" fontId="43" fillId="0" borderId="0" xfId="1667" applyFont="1" applyBorder="1" applyAlignment="1" applyProtection="1">
      <alignment horizontal="left"/>
      <protection locked="0"/>
    </xf>
    <xf numFmtId="170" fontId="43" fillId="0" borderId="0" xfId="1667" applyFont="1" applyBorder="1" applyAlignment="1" applyProtection="1">
      <alignment horizontal="left" vertical="center" wrapText="1" indent="2"/>
      <protection locked="0"/>
    </xf>
    <xf numFmtId="170" fontId="19" fillId="0" borderId="0" xfId="1667" applyFont="1" applyBorder="1" applyAlignment="1" applyProtection="1">
      <alignment horizontal="left" vertical="center" wrapText="1" indent="1"/>
      <protection locked="0"/>
    </xf>
    <xf numFmtId="170" fontId="43" fillId="0" borderId="0" xfId="1667" applyFont="1" applyBorder="1" applyAlignment="1" applyProtection="1">
      <alignment horizontal="left" vertical="center" indent="2"/>
      <protection locked="0"/>
    </xf>
    <xf numFmtId="170" fontId="43" fillId="0" borderId="0" xfId="1684" applyFont="1" applyBorder="1" applyAlignment="1">
      <alignment horizontal="left" indent="2"/>
    </xf>
    <xf numFmtId="187" fontId="43" fillId="0" borderId="0" xfId="1667" applyNumberFormat="1" applyFont="1" applyBorder="1" applyAlignment="1" applyProtection="1">
      <alignment horizontal="right"/>
    </xf>
    <xf numFmtId="4" fontId="19" fillId="0" borderId="0" xfId="1476" applyFont="1" applyBorder="1"/>
    <xf numFmtId="1" fontId="43" fillId="0" borderId="0" xfId="1684" applyNumberFormat="1" applyFont="1" applyBorder="1" applyProtection="1">
      <protection locked="0"/>
    </xf>
    <xf numFmtId="1" fontId="43" fillId="0" borderId="0" xfId="1684" applyNumberFormat="1" applyFont="1" applyBorder="1"/>
    <xf numFmtId="170" fontId="29" fillId="0" borderId="0" xfId="1684" applyFont="1" applyBorder="1" applyAlignment="1" applyProtection="1">
      <alignment horizontal="left"/>
      <protection locked="0"/>
    </xf>
    <xf numFmtId="170" fontId="43" fillId="0" borderId="0" xfId="1684" applyFont="1" applyBorder="1" applyAlignment="1" applyProtection="1">
      <alignment horizontal="center"/>
      <protection locked="0"/>
    </xf>
    <xf numFmtId="176" fontId="43" fillId="0" borderId="0" xfId="1684" applyNumberFormat="1" applyFont="1" applyBorder="1" applyProtection="1">
      <protection locked="0"/>
    </xf>
    <xf numFmtId="170" fontId="43" fillId="0" borderId="0" xfId="1684" applyNumberFormat="1" applyFont="1" applyBorder="1" applyAlignment="1" applyProtection="1">
      <alignment horizontal="left"/>
      <protection locked="0"/>
    </xf>
    <xf numFmtId="170" fontId="43" fillId="0" borderId="0" xfId="1684" applyNumberFormat="1" applyFont="1" applyBorder="1" applyProtection="1">
      <protection locked="0"/>
    </xf>
    <xf numFmtId="170" fontId="43" fillId="0" borderId="0" xfId="1684" applyFont="1" applyFill="1" applyBorder="1" applyAlignment="1" applyProtection="1">
      <alignment horizontal="left"/>
      <protection locked="0"/>
    </xf>
    <xf numFmtId="170" fontId="43" fillId="0" borderId="0" xfId="1684" applyFont="1" applyFill="1" applyBorder="1" applyAlignment="1">
      <alignment vertical="center"/>
    </xf>
    <xf numFmtId="170" fontId="29" fillId="0" borderId="0" xfId="1684" applyFont="1" applyBorder="1" applyAlignment="1" applyProtection="1">
      <alignment horizontal="left" vertical="center"/>
      <protection locked="0"/>
    </xf>
    <xf numFmtId="170" fontId="43" fillId="0" borderId="0" xfId="1684" applyFont="1" applyBorder="1" applyAlignment="1">
      <alignment vertical="center"/>
    </xf>
    <xf numFmtId="0" fontId="55" fillId="0" borderId="0" xfId="1707" applyFont="1" applyFill="1" applyBorder="1" applyAlignment="1">
      <alignment horizontal="right"/>
    </xf>
    <xf numFmtId="170" fontId="14" fillId="0" borderId="0" xfId="1684" applyFont="1" applyBorder="1"/>
    <xf numFmtId="170" fontId="43" fillId="0" borderId="0" xfId="1684" applyFont="1" applyAlignment="1" applyProtection="1">
      <alignment horizontal="left"/>
    </xf>
    <xf numFmtId="170" fontId="56" fillId="0" borderId="0" xfId="1684" applyFont="1" applyAlignment="1" applyProtection="1">
      <alignment horizontal="center"/>
      <protection locked="0"/>
    </xf>
    <xf numFmtId="170" fontId="56" fillId="0" borderId="0" xfId="1684" applyFont="1" applyBorder="1" applyAlignment="1" applyProtection="1">
      <alignment horizontal="right"/>
      <protection locked="0"/>
    </xf>
    <xf numFmtId="170" fontId="93" fillId="12" borderId="0" xfId="1684" applyFont="1" applyFill="1" applyBorder="1" applyAlignment="1" applyProtection="1">
      <alignment horizontal="right" vertical="center"/>
    </xf>
    <xf numFmtId="4" fontId="19" fillId="0" borderId="0" xfId="1476" applyFont="1"/>
    <xf numFmtId="1" fontId="43" fillId="0" borderId="0" xfId="1684" applyNumberFormat="1" applyFont="1" applyBorder="1" applyAlignment="1">
      <alignment vertical="center"/>
    </xf>
    <xf numFmtId="1" fontId="43" fillId="0" borderId="0" xfId="1684" applyNumberFormat="1" applyFont="1" applyAlignment="1" applyProtection="1">
      <alignment horizontal="right"/>
      <protection locked="0"/>
    </xf>
    <xf numFmtId="1" fontId="43" fillId="0" borderId="0" xfId="1684" applyNumberFormat="1" applyFont="1"/>
    <xf numFmtId="1" fontId="43" fillId="0" borderId="0" xfId="1684" applyNumberFormat="1" applyFont="1" applyProtection="1">
      <protection locked="0"/>
    </xf>
    <xf numFmtId="1" fontId="43" fillId="0" borderId="0" xfId="1684" applyNumberFormat="1" applyFont="1" applyAlignment="1">
      <alignment vertical="center"/>
    </xf>
    <xf numFmtId="0" fontId="80" fillId="0" borderId="0" xfId="0" applyFont="1" applyAlignment="1">
      <alignment horizontal="center"/>
    </xf>
    <xf numFmtId="1" fontId="43" fillId="0" borderId="0" xfId="1684" applyNumberFormat="1" applyFont="1" applyBorder="1" applyAlignment="1" applyProtection="1">
      <alignment horizontal="left"/>
      <protection locked="0"/>
    </xf>
    <xf numFmtId="4" fontId="43" fillId="0" borderId="0" xfId="1476" applyFont="1"/>
    <xf numFmtId="1" fontId="43" fillId="0" borderId="0" xfId="1684" applyNumberFormat="1" applyFont="1" applyAlignment="1" applyProtection="1">
      <alignment horizontal="left"/>
      <protection locked="0"/>
    </xf>
    <xf numFmtId="1" fontId="43" fillId="0" borderId="0" xfId="1684" applyNumberFormat="1" applyFont="1" applyBorder="1" applyProtection="1"/>
    <xf numFmtId="170" fontId="43" fillId="0" borderId="0" xfId="1684" applyNumberFormat="1" applyFont="1" applyBorder="1" applyAlignment="1" applyProtection="1">
      <alignment horizontal="left"/>
    </xf>
    <xf numFmtId="1" fontId="43" fillId="0" borderId="0" xfId="1684" applyNumberFormat="1" applyFont="1" applyFill="1" applyBorder="1" applyAlignment="1">
      <alignment vertical="center"/>
    </xf>
    <xf numFmtId="182" fontId="43" fillId="0" borderId="0" xfId="1684" applyNumberFormat="1" applyFont="1" applyBorder="1" applyProtection="1">
      <protection locked="0"/>
    </xf>
    <xf numFmtId="170" fontId="43" fillId="0" borderId="0" xfId="1684" applyFont="1" applyBorder="1" applyAlignment="1" applyProtection="1">
      <alignment horizontal="left"/>
    </xf>
    <xf numFmtId="170" fontId="56" fillId="0" borderId="0" xfId="1684" applyFont="1" applyBorder="1" applyAlignment="1" applyProtection="1">
      <alignment horizontal="left"/>
      <protection locked="0"/>
    </xf>
    <xf numFmtId="49" fontId="43" fillId="0" borderId="0" xfId="1684" applyNumberFormat="1" applyFont="1" applyBorder="1" applyAlignment="1" applyProtection="1">
      <alignment horizontal="left"/>
      <protection locked="0"/>
    </xf>
    <xf numFmtId="182" fontId="43" fillId="0" borderId="0" xfId="1684" applyNumberFormat="1" applyFont="1" applyBorder="1" applyProtection="1"/>
    <xf numFmtId="4" fontId="14" fillId="0" borderId="0" xfId="1476" applyFont="1"/>
    <xf numFmtId="170" fontId="20" fillId="0" borderId="0" xfId="1684" applyFont="1" applyBorder="1" applyAlignment="1" applyProtection="1">
      <protection locked="0"/>
    </xf>
    <xf numFmtId="170" fontId="49" fillId="0" borderId="0" xfId="1684" applyFont="1" applyBorder="1" applyAlignment="1" applyProtection="1">
      <protection locked="0"/>
    </xf>
    <xf numFmtId="170" fontId="16" fillId="0" borderId="0" xfId="1684" applyFont="1" applyBorder="1"/>
    <xf numFmtId="170" fontId="29" fillId="0" borderId="0" xfId="1684" applyFont="1" applyBorder="1"/>
    <xf numFmtId="170" fontId="93" fillId="12" borderId="0" xfId="1684" applyFont="1" applyFill="1" applyBorder="1"/>
    <xf numFmtId="170" fontId="93" fillId="12" borderId="0" xfId="1684" applyFont="1" applyFill="1" applyAlignment="1">
      <alignment vertical="center"/>
    </xf>
    <xf numFmtId="170" fontId="93" fillId="12" borderId="0" xfId="1684" applyFont="1" applyFill="1" applyBorder="1" applyAlignment="1" applyProtection="1">
      <alignment horizontal="right"/>
      <protection locked="0"/>
    </xf>
    <xf numFmtId="170" fontId="93" fillId="12" borderId="0" xfId="1684" applyFont="1" applyFill="1" applyBorder="1" applyAlignment="1" applyProtection="1">
      <alignment horizontal="center"/>
      <protection locked="0"/>
    </xf>
    <xf numFmtId="170" fontId="93" fillId="12" borderId="0" xfId="1684" applyFont="1" applyFill="1" applyBorder="1" applyAlignment="1">
      <alignment vertical="center"/>
    </xf>
    <xf numFmtId="170" fontId="93" fillId="12" borderId="0" xfId="1667" applyFont="1" applyFill="1" applyBorder="1" applyAlignment="1" applyProtection="1">
      <alignment vertical="center"/>
    </xf>
    <xf numFmtId="170" fontId="93" fillId="12" borderId="0" xfId="1684" applyFont="1" applyFill="1" applyBorder="1" applyAlignment="1" applyProtection="1">
      <alignment horizontal="right" vertical="center"/>
      <protection locked="0"/>
    </xf>
    <xf numFmtId="170" fontId="93" fillId="12" borderId="21" xfId="1684" applyFont="1" applyFill="1" applyBorder="1" applyAlignment="1" applyProtection="1">
      <alignment horizontal="right" vertical="center"/>
      <protection locked="0"/>
    </xf>
    <xf numFmtId="170" fontId="93" fillId="12" borderId="0" xfId="1684" applyFont="1" applyFill="1" applyBorder="1" applyAlignment="1">
      <alignment horizontal="right" vertical="center"/>
    </xf>
    <xf numFmtId="3" fontId="19" fillId="0" borderId="0" xfId="1684" applyNumberFormat="1" applyFont="1" applyBorder="1" applyAlignment="1">
      <alignment horizontal="right"/>
    </xf>
    <xf numFmtId="172" fontId="19" fillId="0" borderId="0" xfId="1684" applyNumberFormat="1" applyFont="1" applyBorder="1" applyAlignment="1">
      <alignment horizontal="right"/>
    </xf>
    <xf numFmtId="164" fontId="43" fillId="0" borderId="0" xfId="1667" applyNumberFormat="1" applyFont="1" applyBorder="1" applyAlignment="1" applyProtection="1">
      <alignment horizontal="left"/>
      <protection locked="0"/>
    </xf>
    <xf numFmtId="3" fontId="19" fillId="0" borderId="0" xfId="1684" applyNumberFormat="1" applyFont="1" applyBorder="1" applyAlignment="1"/>
    <xf numFmtId="198" fontId="19" fillId="0" borderId="0" xfId="1667" applyNumberFormat="1" applyFont="1" applyBorder="1" applyAlignment="1" applyProtection="1">
      <alignment horizontal="right"/>
      <protection locked="0"/>
    </xf>
    <xf numFmtId="170" fontId="43" fillId="0" borderId="0" xfId="1684" applyFont="1" applyAlignment="1">
      <alignment horizontal="left"/>
    </xf>
    <xf numFmtId="170" fontId="93" fillId="12" borderId="0" xfId="1684" applyFont="1" applyFill="1" applyAlignment="1">
      <alignment horizontal="left"/>
    </xf>
    <xf numFmtId="3" fontId="93" fillId="12" borderId="0" xfId="1684" applyNumberFormat="1" applyFont="1" applyFill="1" applyBorder="1" applyAlignment="1">
      <alignment horizontal="right"/>
    </xf>
    <xf numFmtId="172" fontId="93" fillId="12" borderId="0" xfId="1684" applyNumberFormat="1" applyFont="1" applyFill="1" applyBorder="1" applyAlignment="1">
      <alignment horizontal="right"/>
    </xf>
    <xf numFmtId="0" fontId="43" fillId="0" borderId="0" xfId="1667" applyNumberFormat="1" applyFont="1" applyBorder="1" applyAlignment="1" applyProtection="1">
      <alignment horizontal="left" indent="2"/>
      <protection locked="0"/>
    </xf>
    <xf numFmtId="3" fontId="19" fillId="0" borderId="0" xfId="0" applyNumberFormat="1" applyFont="1" applyAlignment="1">
      <alignment horizontal="right"/>
    </xf>
    <xf numFmtId="182" fontId="19" fillId="0" borderId="0" xfId="1667" applyNumberFormat="1" applyFont="1" applyBorder="1" applyAlignment="1" applyProtection="1">
      <alignment horizontal="right"/>
      <protection locked="0"/>
    </xf>
    <xf numFmtId="172" fontId="21" fillId="0" borderId="0" xfId="1684" applyNumberFormat="1" applyFont="1" applyBorder="1" applyAlignment="1">
      <alignment horizontal="right"/>
    </xf>
    <xf numFmtId="170" fontId="103" fillId="0" borderId="0" xfId="1667" applyFont="1" applyBorder="1" applyAlignment="1" applyProtection="1">
      <alignment horizontal="left"/>
      <protection locked="0"/>
    </xf>
    <xf numFmtId="170" fontId="43" fillId="0" borderId="0" xfId="1667" applyFont="1" applyBorder="1" applyAlignment="1" applyProtection="1">
      <alignment horizontal="left" wrapText="1"/>
      <protection locked="0"/>
    </xf>
    <xf numFmtId="1" fontId="43" fillId="0" borderId="0" xfId="1684" applyNumberFormat="1" applyFont="1" applyBorder="1" applyAlignment="1" applyProtection="1">
      <alignment horizontal="right"/>
      <protection locked="0"/>
    </xf>
    <xf numFmtId="170" fontId="101" fillId="0" borderId="0" xfId="1684" applyFont="1" applyBorder="1"/>
    <xf numFmtId="170" fontId="56" fillId="0" borderId="0" xfId="1684" applyFont="1" applyBorder="1"/>
    <xf numFmtId="170" fontId="56" fillId="0" borderId="0" xfId="1684" applyFont="1" applyBorder="1" applyAlignment="1" applyProtection="1">
      <alignment horizontal="center"/>
      <protection locked="0"/>
    </xf>
    <xf numFmtId="170" fontId="56" fillId="0" borderId="0" xfId="1684" applyFont="1" applyAlignment="1" applyProtection="1">
      <alignment horizontal="left"/>
      <protection locked="0"/>
    </xf>
    <xf numFmtId="170" fontId="93" fillId="12" borderId="0" xfId="1684" applyFont="1" applyFill="1" applyBorder="1" applyAlignment="1" applyProtection="1">
      <alignment vertical="center"/>
      <protection locked="0"/>
    </xf>
    <xf numFmtId="170" fontId="56" fillId="0" borderId="0" xfId="1684" applyFont="1" applyAlignment="1" applyProtection="1">
      <alignment horizontal="center" vertical="center"/>
      <protection locked="0"/>
    </xf>
    <xf numFmtId="170" fontId="93" fillId="12" borderId="21" xfId="1684" applyFont="1" applyFill="1" applyBorder="1" applyAlignment="1">
      <alignment horizontal="right" vertical="center"/>
    </xf>
    <xf numFmtId="182" fontId="43" fillId="0" borderId="0" xfId="1684" applyNumberFormat="1" applyFont="1"/>
    <xf numFmtId="172" fontId="23" fillId="0" borderId="0" xfId="1684" applyNumberFormat="1" applyFont="1" applyBorder="1" applyAlignment="1">
      <alignment horizontal="right"/>
    </xf>
    <xf numFmtId="172" fontId="0" fillId="0" borderId="0" xfId="0" applyNumberFormat="1" applyFont="1" applyFill="1" applyAlignment="1">
      <alignment horizontal="right"/>
    </xf>
    <xf numFmtId="172" fontId="19" fillId="0" borderId="0" xfId="1684" applyNumberFormat="1" applyFont="1" applyFill="1" applyBorder="1" applyAlignment="1">
      <alignment horizontal="right"/>
    </xf>
    <xf numFmtId="182" fontId="104" fillId="0" borderId="0" xfId="1684" applyNumberFormat="1" applyFont="1"/>
    <xf numFmtId="1" fontId="43" fillId="0" borderId="0" xfId="1684" applyNumberFormat="1" applyFont="1" applyBorder="1" applyAlignment="1" applyProtection="1">
      <alignment horizontal="right"/>
    </xf>
    <xf numFmtId="0" fontId="26" fillId="0" borderId="0" xfId="0" applyFont="1" applyBorder="1" applyAlignment="1">
      <alignment horizontal="right"/>
    </xf>
    <xf numFmtId="0" fontId="26" fillId="0" borderId="23" xfId="0" applyFont="1" applyBorder="1"/>
    <xf numFmtId="0" fontId="26" fillId="0" borderId="0" xfId="0" applyFont="1" applyBorder="1"/>
    <xf numFmtId="182" fontId="26" fillId="0" borderId="0" xfId="0" applyNumberFormat="1" applyFont="1"/>
    <xf numFmtId="0" fontId="29" fillId="0" borderId="0" xfId="1667" applyNumberFormat="1" applyFont="1" applyBorder="1" applyAlignment="1" applyProtection="1">
      <alignment horizontal="left" indent="2"/>
      <protection locked="0"/>
    </xf>
    <xf numFmtId="170" fontId="56" fillId="0" borderId="0" xfId="1684" applyFont="1" applyBorder="1" applyAlignment="1" applyProtection="1">
      <alignment horizontal="right" vertical="center"/>
      <protection locked="0"/>
    </xf>
    <xf numFmtId="170" fontId="56" fillId="0" borderId="0" xfId="1684" applyFont="1" applyBorder="1" applyAlignment="1" applyProtection="1">
      <alignment horizontal="left" vertical="center"/>
      <protection locked="0"/>
    </xf>
    <xf numFmtId="170" fontId="43" fillId="0" borderId="0" xfId="1684" applyNumberFormat="1" applyFont="1" applyAlignment="1" applyProtection="1">
      <alignment horizontal="left"/>
      <protection locked="0"/>
    </xf>
    <xf numFmtId="4" fontId="14" fillId="0" borderId="0" xfId="0" applyNumberFormat="1" applyFont="1"/>
    <xf numFmtId="4" fontId="19" fillId="0" borderId="0" xfId="0" applyNumberFormat="1" applyFont="1" applyFill="1"/>
    <xf numFmtId="4" fontId="23" fillId="0" borderId="0" xfId="0" applyNumberFormat="1" applyFont="1" applyFill="1"/>
    <xf numFmtId="4" fontId="23" fillId="0" borderId="0" xfId="0" applyNumberFormat="1" applyFont="1"/>
    <xf numFmtId="4" fontId="19" fillId="0" borderId="0" xfId="0" applyNumberFormat="1" applyFont="1" applyAlignment="1">
      <alignment horizontal="right"/>
    </xf>
    <xf numFmtId="4" fontId="19" fillId="0" borderId="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0" xfId="0" applyNumberFormat="1" applyFont="1" applyFill="1" applyBorder="1" applyAlignment="1">
      <alignment horizontal="right" vertical="center"/>
    </xf>
    <xf numFmtId="4" fontId="19" fillId="0" borderId="0" xfId="0" applyNumberFormat="1" applyFont="1" applyFill="1" applyBorder="1" applyAlignment="1">
      <alignment vertical="center"/>
    </xf>
    <xf numFmtId="4" fontId="19" fillId="3" borderId="0" xfId="825" applyNumberFormat="1" applyFont="1" applyFill="1" applyBorder="1" applyAlignment="1">
      <alignment vertical="center"/>
    </xf>
    <xf numFmtId="0" fontId="19" fillId="0" borderId="0" xfId="1479" applyNumberFormat="1" applyFont="1" applyBorder="1" applyAlignment="1">
      <alignment horizontal="left" wrapText="1" indent="1"/>
    </xf>
    <xf numFmtId="3" fontId="19" fillId="0" borderId="0" xfId="0" applyNumberFormat="1" applyFont="1" applyBorder="1" applyAlignment="1">
      <alignment horizontal="left" wrapText="1" indent="4"/>
    </xf>
    <xf numFmtId="3" fontId="19" fillId="0" borderId="0" xfId="0" applyNumberFormat="1" applyFont="1" applyBorder="1" applyAlignment="1">
      <alignment horizontal="right" wrapText="1"/>
    </xf>
    <xf numFmtId="4" fontId="19" fillId="0" borderId="0" xfId="1479" applyNumberFormat="1" applyFont="1" applyBorder="1" applyAlignment="1">
      <alignment horizontal="left" indent="1"/>
    </xf>
    <xf numFmtId="4" fontId="19" fillId="0" borderId="0" xfId="1324" applyNumberFormat="1" applyFont="1" applyBorder="1" applyAlignment="1">
      <alignment vertical="center"/>
    </xf>
    <xf numFmtId="4" fontId="19" fillId="0" borderId="0" xfId="1324" applyNumberFormat="1" applyFont="1" applyBorder="1" applyAlignment="1">
      <alignment horizontal="left"/>
    </xf>
    <xf numFmtId="1" fontId="19" fillId="0" borderId="0" xfId="1324" applyNumberFormat="1" applyFont="1" applyBorder="1"/>
    <xf numFmtId="170" fontId="43" fillId="0" borderId="0" xfId="564" applyNumberFormat="1" applyFont="1" applyFill="1"/>
    <xf numFmtId="184" fontId="19" fillId="0" borderId="0" xfId="1368" applyNumberFormat="1" applyFont="1" applyFill="1" applyBorder="1" applyAlignment="1">
      <alignment horizontal="right" wrapText="1"/>
    </xf>
    <xf numFmtId="0" fontId="19" fillId="3" borderId="0" xfId="0" applyFont="1" applyFill="1" applyBorder="1" applyAlignment="1">
      <alignment horizontal="left"/>
    </xf>
    <xf numFmtId="3" fontId="19" fillId="0" borderId="0" xfId="1368" applyNumberFormat="1" applyFont="1" applyFill="1" applyBorder="1" applyAlignment="1">
      <alignment horizontal="right" wrapText="1"/>
    </xf>
    <xf numFmtId="3" fontId="19" fillId="0" borderId="0" xfId="1368" applyNumberFormat="1" applyFont="1" applyFill="1" applyAlignment="1">
      <alignment horizontal="right"/>
    </xf>
    <xf numFmtId="0" fontId="31" fillId="3" borderId="0" xfId="0" applyFont="1" applyFill="1" applyBorder="1" applyAlignment="1">
      <alignment horizontal="left"/>
    </xf>
    <xf numFmtId="3" fontId="19" fillId="0" borderId="0" xfId="0" applyNumberFormat="1" applyFont="1" applyBorder="1" applyAlignment="1">
      <alignment vertical="center"/>
    </xf>
    <xf numFmtId="4" fontId="19" fillId="3" borderId="0" xfId="825" applyNumberFormat="1" applyFont="1" applyFill="1" applyBorder="1" applyAlignment="1"/>
    <xf numFmtId="4" fontId="19" fillId="3" borderId="0" xfId="0" applyNumberFormat="1" applyFont="1" applyFill="1"/>
    <xf numFmtId="3" fontId="19" fillId="0" borderId="0" xfId="0" applyNumberFormat="1" applyFont="1" applyFill="1" applyBorder="1" applyAlignment="1">
      <alignment horizontal="right" wrapText="1"/>
    </xf>
    <xf numFmtId="4" fontId="19" fillId="0" borderId="0" xfId="0" applyNumberFormat="1" applyFont="1" applyAlignment="1">
      <alignment horizontal="center"/>
    </xf>
    <xf numFmtId="4" fontId="105" fillId="0" borderId="0" xfId="0" applyNumberFormat="1" applyFont="1" applyFill="1"/>
    <xf numFmtId="3" fontId="23" fillId="0" borderId="0" xfId="0" applyNumberFormat="1" applyFont="1" applyBorder="1" applyAlignment="1">
      <alignment horizontal="right" wrapText="1"/>
    </xf>
    <xf numFmtId="172" fontId="24" fillId="0" borderId="0" xfId="1707" applyNumberFormat="1" applyFont="1" applyBorder="1"/>
    <xf numFmtId="170" fontId="14" fillId="0" borderId="0" xfId="478" applyNumberFormat="1" applyFont="1"/>
    <xf numFmtId="170" fontId="43" fillId="0" borderId="0" xfId="478" applyNumberFormat="1" applyFont="1"/>
    <xf numFmtId="170" fontId="43" fillId="15" borderId="0" xfId="478" applyNumberFormat="1" applyFont="1" applyFill="1"/>
    <xf numFmtId="172" fontId="0" fillId="0" borderId="0" xfId="1707" applyNumberFormat="1" applyFont="1" applyBorder="1"/>
    <xf numFmtId="172" fontId="27" fillId="0" borderId="0" xfId="1707" applyNumberFormat="1" applyFont="1" applyBorder="1" applyAlignment="1">
      <alignment horizontal="center"/>
    </xf>
    <xf numFmtId="170" fontId="20" fillId="0" borderId="0" xfId="478" applyNumberFormat="1" applyFont="1" applyBorder="1" applyAlignment="1" applyProtection="1">
      <protection locked="0"/>
    </xf>
    <xf numFmtId="170" fontId="53" fillId="0" borderId="0" xfId="478" applyNumberFormat="1" applyFont="1" applyBorder="1" applyAlignment="1" applyProtection="1">
      <alignment horizontal="left"/>
      <protection locked="0"/>
    </xf>
    <xf numFmtId="49" fontId="23" fillId="0" borderId="0" xfId="478" applyNumberFormat="1" applyFont="1" applyBorder="1"/>
    <xf numFmtId="170" fontId="23" fillId="0" borderId="0" xfId="478" applyNumberFormat="1" applyFont="1" applyBorder="1"/>
    <xf numFmtId="170" fontId="19" fillId="0" borderId="0" xfId="478" applyNumberFormat="1" applyFont="1" applyBorder="1" applyAlignment="1">
      <alignment horizontal="center"/>
    </xf>
    <xf numFmtId="49" fontId="19" fillId="0" borderId="0" xfId="478" applyNumberFormat="1" applyFont="1" applyBorder="1" applyAlignment="1" applyProtection="1">
      <alignment horizontal="center"/>
      <protection locked="0"/>
    </xf>
    <xf numFmtId="170" fontId="19" fillId="0" borderId="0" xfId="478" applyNumberFormat="1" applyFont="1" applyFill="1" applyBorder="1" applyAlignment="1">
      <alignment horizontal="center"/>
    </xf>
    <xf numFmtId="49" fontId="19" fillId="0" borderId="0" xfId="478" applyNumberFormat="1" applyFont="1" applyFill="1" applyBorder="1" applyAlignment="1" applyProtection="1">
      <alignment horizontal="center"/>
      <protection locked="0"/>
    </xf>
    <xf numFmtId="4" fontId="19" fillId="0" borderId="0" xfId="0" applyNumberFormat="1" applyFont="1" applyFill="1" applyBorder="1"/>
    <xf numFmtId="170" fontId="19" fillId="0" borderId="0" xfId="478" applyNumberFormat="1" applyFont="1" applyFill="1" applyBorder="1" applyAlignment="1" applyProtection="1">
      <alignment horizontal="right" vertical="center"/>
      <protection locked="0"/>
    </xf>
    <xf numFmtId="170" fontId="93" fillId="12" borderId="0" xfId="478" applyNumberFormat="1" applyFont="1" applyFill="1" applyBorder="1" applyAlignment="1">
      <alignment horizontal="center"/>
    </xf>
    <xf numFmtId="49" fontId="93" fillId="12" borderId="0" xfId="478" applyNumberFormat="1" applyFont="1" applyFill="1" applyBorder="1" applyAlignment="1" applyProtection="1">
      <alignment horizontal="center"/>
      <protection locked="0"/>
    </xf>
    <xf numFmtId="4" fontId="93" fillId="12" borderId="0" xfId="0" applyNumberFormat="1" applyFont="1" applyFill="1" applyBorder="1"/>
    <xf numFmtId="170" fontId="93" fillId="12" borderId="0" xfId="478" applyNumberFormat="1" applyFont="1" applyFill="1" applyBorder="1" applyAlignment="1" applyProtection="1">
      <alignment horizontal="right"/>
      <protection locked="0"/>
    </xf>
    <xf numFmtId="170" fontId="93" fillId="12" borderId="0" xfId="478" applyNumberFormat="1" applyFont="1" applyFill="1" applyBorder="1" applyAlignment="1">
      <alignment horizontal="right"/>
    </xf>
    <xf numFmtId="170" fontId="43" fillId="0" borderId="24" xfId="478" applyNumberFormat="1" applyFont="1" applyBorder="1"/>
    <xf numFmtId="4" fontId="93" fillId="12" borderId="0" xfId="0" applyNumberFormat="1" applyFont="1" applyFill="1" applyBorder="1" applyAlignment="1">
      <alignment horizontal="left" wrapText="1"/>
    </xf>
    <xf numFmtId="170" fontId="19" fillId="0" borderId="0" xfId="478" applyNumberFormat="1" applyFont="1" applyFill="1" applyBorder="1" applyAlignment="1">
      <alignment horizontal="left"/>
    </xf>
    <xf numFmtId="49" fontId="43" fillId="0" borderId="0" xfId="478" applyNumberFormat="1" applyFont="1" applyFill="1" applyBorder="1"/>
    <xf numFmtId="170" fontId="43" fillId="0" borderId="0" xfId="478" applyNumberFormat="1" applyFont="1" applyFill="1" applyBorder="1"/>
    <xf numFmtId="170" fontId="19" fillId="0" borderId="0" xfId="478" applyNumberFormat="1" applyFont="1" applyFill="1" applyBorder="1" applyAlignment="1">
      <alignment horizontal="center"/>
    </xf>
    <xf numFmtId="170" fontId="19" fillId="0" borderId="0" xfId="478" applyNumberFormat="1" applyFont="1" applyFill="1" applyBorder="1" applyAlignment="1" applyProtection="1">
      <alignment horizontal="center"/>
      <protection locked="0"/>
    </xf>
    <xf numFmtId="49" fontId="43" fillId="0" borderId="0" xfId="478" applyNumberFormat="1" applyFont="1" applyBorder="1"/>
    <xf numFmtId="4" fontId="19" fillId="0" borderId="0" xfId="0" applyNumberFormat="1" applyFont="1" applyFill="1" applyBorder="1" applyAlignment="1">
      <alignment horizontal="left" wrapText="1"/>
    </xf>
    <xf numFmtId="0" fontId="93" fillId="12" borderId="0" xfId="0" applyNumberFormat="1" applyFont="1" applyFill="1" applyBorder="1" applyAlignment="1">
      <alignment horizontal="left" wrapText="1"/>
    </xf>
    <xf numFmtId="0" fontId="93" fillId="12" borderId="0" xfId="478" applyNumberFormat="1" applyFont="1" applyFill="1" applyBorder="1" applyAlignment="1">
      <alignment horizontal="left" wrapText="1"/>
    </xf>
    <xf numFmtId="3" fontId="93" fillId="12" borderId="0" xfId="0" applyNumberFormat="1" applyFont="1" applyFill="1" applyBorder="1" applyAlignment="1">
      <alignment horizontal="right" wrapText="1"/>
    </xf>
    <xf numFmtId="172" fontId="93" fillId="12" borderId="0" xfId="0" applyNumberFormat="1" applyFont="1" applyFill="1" applyBorder="1" applyAlignment="1">
      <alignment horizontal="right" vertical="top" wrapText="1"/>
    </xf>
    <xf numFmtId="0" fontId="19" fillId="0" borderId="0" xfId="0" applyNumberFormat="1" applyFont="1" applyFill="1" applyBorder="1" applyAlignment="1">
      <alignment horizontal="left" wrapText="1"/>
    </xf>
    <xf numFmtId="3" fontId="19" fillId="0" borderId="0" xfId="1372" applyNumberFormat="1" applyFont="1" applyFill="1" applyBorder="1" applyAlignment="1">
      <alignment horizontal="right" wrapText="1"/>
    </xf>
    <xf numFmtId="172" fontId="19" fillId="0" borderId="0" xfId="0" applyNumberFormat="1" applyFont="1" applyBorder="1" applyAlignment="1">
      <alignment horizontal="right" vertical="top" wrapText="1"/>
    </xf>
    <xf numFmtId="0" fontId="19" fillId="0" borderId="0" xfId="1673" applyNumberFormat="1" applyFont="1" applyFill="1" applyBorder="1" applyAlignment="1">
      <alignment horizontal="left" wrapText="1"/>
    </xf>
    <xf numFmtId="170" fontId="43" fillId="0" borderId="0" xfId="478" applyNumberFormat="1" applyFont="1" applyFill="1"/>
    <xf numFmtId="3" fontId="19" fillId="0" borderId="0" xfId="1672" applyNumberFormat="1" applyFont="1" applyFill="1" applyAlignment="1">
      <alignment horizontal="right" wrapText="1"/>
    </xf>
    <xf numFmtId="0" fontId="19" fillId="0" borderId="0" xfId="0" applyNumberFormat="1" applyFont="1" applyFill="1" applyBorder="1" applyAlignment="1">
      <alignment horizontal="left" wrapText="1" indent="2"/>
    </xf>
    <xf numFmtId="3" fontId="43" fillId="0" borderId="0" xfId="1672" applyNumberFormat="1" applyFont="1" applyAlignment="1">
      <alignment horizontal="right" wrapText="1"/>
    </xf>
    <xf numFmtId="49" fontId="19" fillId="0" borderId="0" xfId="0" applyNumberFormat="1" applyFont="1" applyFill="1" applyBorder="1" applyAlignment="1">
      <alignment horizontal="left" wrapText="1" indent="2"/>
    </xf>
    <xf numFmtId="49" fontId="19" fillId="0" borderId="0" xfId="0" applyNumberFormat="1" applyFont="1" applyFill="1" applyBorder="1" applyAlignment="1">
      <alignment horizontal="left" wrapText="1" indent="1"/>
    </xf>
    <xf numFmtId="4" fontId="19" fillId="0" borderId="0" xfId="1328" applyNumberFormat="1" applyFont="1" applyFill="1" applyBorder="1" applyAlignment="1">
      <alignment horizontal="left" vertical="top" wrapText="1" indent="2"/>
    </xf>
    <xf numFmtId="3" fontId="19" fillId="0" borderId="0" xfId="0" applyNumberFormat="1" applyFont="1" applyBorder="1" applyAlignment="1">
      <alignment horizontal="right" vertical="top" wrapText="1"/>
    </xf>
    <xf numFmtId="49" fontId="19" fillId="0" borderId="0" xfId="0" applyNumberFormat="1" applyFont="1" applyBorder="1" applyAlignment="1">
      <alignment horizontal="left" vertical="top" wrapText="1" indent="5"/>
    </xf>
    <xf numFmtId="4" fontId="19" fillId="0" borderId="0" xfId="0" applyNumberFormat="1" applyFont="1" applyBorder="1" applyAlignment="1">
      <alignment vertical="top"/>
    </xf>
    <xf numFmtId="170" fontId="43" fillId="0" borderId="0" xfId="478" applyNumberFormat="1" applyFont="1" applyBorder="1" applyAlignment="1">
      <alignment vertical="top"/>
    </xf>
    <xf numFmtId="49" fontId="43" fillId="0" borderId="0" xfId="478" applyNumberFormat="1" applyFont="1" applyBorder="1" applyAlignment="1">
      <alignment vertical="top"/>
    </xf>
    <xf numFmtId="170" fontId="48" fillId="0" borderId="0" xfId="478" applyNumberFormat="1" applyFont="1" applyBorder="1"/>
    <xf numFmtId="170" fontId="43" fillId="0" borderId="0" xfId="478" applyNumberFormat="1" applyFont="1" applyBorder="1"/>
    <xf numFmtId="4" fontId="29" fillId="0" borderId="0" xfId="0" applyNumberFormat="1" applyFont="1" applyBorder="1" applyAlignment="1">
      <alignment wrapText="1"/>
    </xf>
    <xf numFmtId="4" fontId="43" fillId="0" borderId="0" xfId="0" applyNumberFormat="1" applyFont="1" applyBorder="1" applyAlignment="1">
      <alignment horizontal="left" indent="2"/>
    </xf>
    <xf numFmtId="170" fontId="19" fillId="0" borderId="0" xfId="1673" applyFont="1" applyFill="1"/>
    <xf numFmtId="176" fontId="43" fillId="0" borderId="0" xfId="478" applyNumberFormat="1" applyFont="1"/>
    <xf numFmtId="170" fontId="106" fillId="0" borderId="0" xfId="478" applyNumberFormat="1" applyFont="1"/>
    <xf numFmtId="170" fontId="101" fillId="0" borderId="0" xfId="564" applyNumberFormat="1" applyFont="1" applyFill="1"/>
    <xf numFmtId="170" fontId="56" fillId="0" borderId="0" xfId="564" applyNumberFormat="1" applyFont="1" applyFill="1"/>
    <xf numFmtId="170" fontId="43" fillId="0" borderId="0" xfId="564" applyNumberFormat="1" applyFont="1" applyFill="1" applyBorder="1"/>
    <xf numFmtId="170" fontId="43" fillId="0" borderId="0" xfId="493" applyNumberFormat="1" applyFont="1" applyFill="1" applyBorder="1"/>
    <xf numFmtId="170" fontId="43" fillId="16" borderId="0" xfId="493" applyNumberFormat="1" applyFont="1" applyFill="1"/>
    <xf numFmtId="170" fontId="43" fillId="0" borderId="0" xfId="493" applyNumberFormat="1" applyFont="1" applyFill="1"/>
    <xf numFmtId="170" fontId="19" fillId="0" borderId="0" xfId="493" applyNumberFormat="1" applyFont="1" applyFill="1"/>
    <xf numFmtId="49" fontId="43" fillId="0" borderId="0" xfId="564" applyNumberFormat="1" applyFont="1" applyFill="1"/>
    <xf numFmtId="170" fontId="20" fillId="0" borderId="0" xfId="1685" applyFont="1" applyBorder="1" applyAlignment="1" applyProtection="1"/>
    <xf numFmtId="170" fontId="49" fillId="0" borderId="0" xfId="1685" applyFont="1" applyBorder="1" applyAlignment="1" applyProtection="1"/>
    <xf numFmtId="4" fontId="101" fillId="0" borderId="0" xfId="1324" applyNumberFormat="1" applyFont="1" applyFill="1" applyBorder="1" applyAlignment="1">
      <alignment vertical="top" wrapText="1"/>
    </xf>
    <xf numFmtId="170" fontId="56" fillId="0" borderId="0" xfId="564" applyNumberFormat="1" applyFont="1" applyFill="1" applyBorder="1" applyAlignment="1" applyProtection="1">
      <alignment horizontal="left"/>
      <protection locked="0"/>
    </xf>
    <xf numFmtId="49" fontId="23" fillId="0" borderId="0" xfId="1324" applyNumberFormat="1" applyFont="1" applyFill="1" applyBorder="1" applyAlignment="1">
      <alignment vertical="top" wrapText="1"/>
    </xf>
    <xf numFmtId="4" fontId="23" fillId="0" borderId="0" xfId="1324" applyNumberFormat="1" applyFont="1" applyFill="1" applyBorder="1" applyAlignment="1">
      <alignment vertical="top" wrapText="1"/>
    </xf>
    <xf numFmtId="4" fontId="53" fillId="0" borderId="0" xfId="1324" applyNumberFormat="1" applyFont="1" applyFill="1" applyBorder="1" applyAlignment="1">
      <alignment vertical="top" wrapText="1"/>
    </xf>
    <xf numFmtId="4" fontId="19" fillId="0" borderId="0" xfId="1324" applyNumberFormat="1" applyFont="1" applyFill="1" applyBorder="1" applyAlignment="1"/>
    <xf numFmtId="49" fontId="48" fillId="0" borderId="0" xfId="1324" applyNumberFormat="1" applyFont="1" applyFill="1" applyBorder="1" applyAlignment="1">
      <alignment vertical="top" wrapText="1"/>
    </xf>
    <xf numFmtId="4" fontId="48" fillId="0" borderId="0" xfId="1324" applyNumberFormat="1" applyFont="1" applyFill="1" applyBorder="1" applyAlignment="1">
      <alignment vertical="top" wrapText="1"/>
    </xf>
    <xf numFmtId="4" fontId="19" fillId="0" borderId="0" xfId="1324" applyNumberFormat="1" applyFont="1" applyFill="1" applyBorder="1" applyAlignment="1">
      <alignment horizontal="right" vertical="top"/>
    </xf>
    <xf numFmtId="4" fontId="19" fillId="0" borderId="0" xfId="1324" applyNumberFormat="1" applyFont="1" applyFill="1" applyBorder="1" applyAlignment="1"/>
    <xf numFmtId="49" fontId="48" fillId="0" borderId="0" xfId="1324" applyNumberFormat="1" applyFont="1" applyFill="1" applyBorder="1" applyAlignment="1">
      <alignment vertical="top" wrapText="1"/>
    </xf>
    <xf numFmtId="4" fontId="48" fillId="0" borderId="0" xfId="1324" applyNumberFormat="1" applyFont="1" applyFill="1" applyBorder="1" applyAlignment="1">
      <alignment vertical="top" wrapText="1"/>
    </xf>
    <xf numFmtId="4" fontId="19" fillId="0" borderId="0" xfId="1324" applyNumberFormat="1" applyFont="1" applyFill="1" applyBorder="1" applyAlignment="1">
      <alignment horizontal="right" vertical="top"/>
    </xf>
    <xf numFmtId="4" fontId="102" fillId="12" borderId="0" xfId="1324" applyNumberFormat="1" applyFont="1" applyFill="1" applyBorder="1" applyAlignment="1">
      <alignment horizontal="center" wrapText="1"/>
    </xf>
    <xf numFmtId="4" fontId="102" fillId="12" borderId="21" xfId="1324" applyNumberFormat="1" applyFont="1" applyFill="1" applyBorder="1" applyAlignment="1">
      <alignment horizontal="right" wrapText="1"/>
    </xf>
    <xf numFmtId="4" fontId="102" fillId="12" borderId="0" xfId="1324" applyNumberFormat="1" applyFont="1" applyFill="1" applyBorder="1" applyAlignment="1">
      <alignment horizontal="right" wrapText="1"/>
    </xf>
    <xf numFmtId="4" fontId="102" fillId="12" borderId="0" xfId="1324" applyNumberFormat="1" applyFont="1" applyFill="1" applyBorder="1" applyAlignment="1">
      <alignment horizontal="right"/>
    </xf>
    <xf numFmtId="4" fontId="19" fillId="0" borderId="0" xfId="1324" applyNumberFormat="1" applyFont="1" applyFill="1" applyBorder="1" applyAlignment="1">
      <alignment horizontal="left" wrapText="1"/>
    </xf>
    <xf numFmtId="49" fontId="19" fillId="0" borderId="0" xfId="1324" applyNumberFormat="1" applyFont="1" applyFill="1" applyBorder="1" applyAlignment="1">
      <alignment horizontal="left" wrapText="1"/>
    </xf>
    <xf numFmtId="4" fontId="19" fillId="0" borderId="0" xfId="1324" applyNumberFormat="1" applyFont="1" applyFill="1" applyBorder="1" applyAlignment="1">
      <alignment horizontal="center" wrapText="1"/>
    </xf>
    <xf numFmtId="4" fontId="19" fillId="0" borderId="0" xfId="1324" applyNumberFormat="1" applyFont="1" applyFill="1" applyBorder="1" applyAlignment="1">
      <alignment horizontal="right" wrapText="1"/>
    </xf>
    <xf numFmtId="4" fontId="19" fillId="0" borderId="0" xfId="1324" applyNumberFormat="1" applyFont="1" applyFill="1" applyBorder="1" applyAlignment="1">
      <alignment wrapText="1"/>
    </xf>
    <xf numFmtId="49" fontId="19" fillId="0" borderId="0" xfId="1324" applyNumberFormat="1" applyFont="1" applyFill="1" applyBorder="1" applyAlignment="1">
      <alignment wrapText="1"/>
    </xf>
    <xf numFmtId="4" fontId="19" fillId="0" borderId="0" xfId="1324" applyNumberFormat="1" applyFont="1" applyFill="1" applyBorder="1" applyAlignment="1">
      <alignment horizontal="right" wrapText="1"/>
    </xf>
    <xf numFmtId="4" fontId="93" fillId="12" borderId="0" xfId="465" applyNumberFormat="1" applyFont="1" applyFill="1" applyBorder="1" applyAlignment="1">
      <alignment horizontal="left" wrapText="1"/>
    </xf>
    <xf numFmtId="49" fontId="93" fillId="12" borderId="0" xfId="465" applyNumberFormat="1" applyFont="1" applyFill="1" applyBorder="1" applyAlignment="1">
      <alignment wrapText="1"/>
    </xf>
    <xf numFmtId="4" fontId="93" fillId="3" borderId="0" xfId="465" applyNumberFormat="1" applyFont="1" applyFill="1" applyBorder="1" applyAlignment="1">
      <alignment horizontal="left" wrapText="1"/>
    </xf>
    <xf numFmtId="49" fontId="93" fillId="3" borderId="0" xfId="465" applyNumberFormat="1" applyFont="1" applyFill="1" applyBorder="1" applyAlignment="1">
      <alignment wrapText="1"/>
    </xf>
    <xf numFmtId="3" fontId="107" fillId="3" borderId="0" xfId="465" applyNumberFormat="1" applyFont="1" applyFill="1" applyBorder="1" applyAlignment="1">
      <alignment horizontal="center" vertical="center" wrapText="1"/>
    </xf>
    <xf numFmtId="3" fontId="108" fillId="12" borderId="0" xfId="465" applyNumberFormat="1" applyFont="1" applyFill="1" applyBorder="1" applyAlignment="1">
      <alignment horizontal="center" vertical="center" wrapText="1"/>
    </xf>
    <xf numFmtId="3" fontId="108" fillId="12" borderId="0" xfId="1401" applyNumberFormat="1" applyFont="1" applyFill="1" applyBorder="1" applyAlignment="1">
      <alignment horizontal="center" vertical="center" wrapText="1"/>
    </xf>
    <xf numFmtId="4" fontId="19" fillId="0" borderId="0" xfId="465" applyNumberFormat="1" applyFont="1" applyBorder="1" applyAlignment="1">
      <alignment horizontal="left" wrapText="1"/>
    </xf>
    <xf numFmtId="3" fontId="19" fillId="0" borderId="0" xfId="1324" applyNumberFormat="1" applyFont="1" applyBorder="1"/>
    <xf numFmtId="3" fontId="43" fillId="0" borderId="0" xfId="564" applyNumberFormat="1" applyFont="1" applyFill="1"/>
    <xf numFmtId="3" fontId="48" fillId="0" borderId="0" xfId="1324" applyNumberFormat="1" applyFont="1" applyFill="1" applyBorder="1" applyAlignment="1">
      <alignment vertical="top" wrapText="1"/>
    </xf>
    <xf numFmtId="3" fontId="48" fillId="0" borderId="0" xfId="1324" applyNumberFormat="1" applyFont="1" applyFill="1" applyBorder="1" applyAlignment="1">
      <alignment vertical="top" wrapText="1"/>
    </xf>
    <xf numFmtId="3" fontId="19" fillId="0" borderId="0" xfId="1324" applyNumberFormat="1" applyFont="1" applyFill="1" applyBorder="1" applyAlignment="1">
      <alignment horizontal="right" vertical="top"/>
    </xf>
    <xf numFmtId="3" fontId="93" fillId="12" borderId="0" xfId="1324" applyNumberFormat="1" applyFont="1" applyFill="1" applyBorder="1" applyAlignment="1">
      <alignment horizontal="center" wrapText="1"/>
    </xf>
    <xf numFmtId="191" fontId="19" fillId="0" borderId="0" xfId="1401" applyNumberFormat="1" applyFont="1" applyFill="1" applyBorder="1" applyAlignment="1">
      <alignment horizontal="right" wrapText="1"/>
    </xf>
    <xf numFmtId="4" fontId="19" fillId="2" borderId="0" xfId="1445" applyNumberFormat="1" applyFont="1" applyFill="1" applyBorder="1" applyAlignment="1">
      <alignment horizontal="left" wrapText="1"/>
    </xf>
    <xf numFmtId="4" fontId="19" fillId="2" borderId="0" xfId="1454" applyNumberFormat="1" applyFont="1" applyFill="1" applyBorder="1" applyAlignment="1">
      <alignment horizontal="left" wrapText="1"/>
    </xf>
    <xf numFmtId="0" fontId="19" fillId="2" borderId="0" xfId="1445" applyFont="1" applyFill="1" applyAlignment="1"/>
    <xf numFmtId="4" fontId="19" fillId="0" borderId="0" xfId="465" applyNumberFormat="1" applyFont="1" applyFill="1" applyBorder="1" applyAlignment="1">
      <alignment horizontal="left" wrapText="1"/>
    </xf>
    <xf numFmtId="4" fontId="19" fillId="0" borderId="0" xfId="1328" applyNumberFormat="1" applyFont="1" applyBorder="1" applyAlignment="1">
      <alignment horizontal="left" vertical="top" wrapText="1"/>
    </xf>
    <xf numFmtId="4" fontId="19" fillId="0" borderId="0" xfId="1328" applyNumberFormat="1" applyFont="1" applyBorder="1" applyAlignment="1">
      <alignment horizontal="left" vertical="top" wrapText="1" indent="1"/>
    </xf>
    <xf numFmtId="4" fontId="19" fillId="0" borderId="0" xfId="1328" applyNumberFormat="1" applyFont="1" applyBorder="1" applyAlignment="1">
      <alignment horizontal="left" vertical="top" wrapText="1" indent="2"/>
    </xf>
    <xf numFmtId="4" fontId="23" fillId="0" borderId="0" xfId="1324" applyNumberFormat="1" applyFont="1" applyBorder="1" applyAlignment="1">
      <alignment horizontal="left" vertical="top" wrapText="1"/>
    </xf>
    <xf numFmtId="4" fontId="19" fillId="0" borderId="0" xfId="1324" applyNumberFormat="1" applyFont="1" applyBorder="1" applyAlignment="1">
      <alignment horizontal="left" wrapText="1"/>
    </xf>
    <xf numFmtId="1" fontId="19" fillId="0" borderId="0" xfId="1324" applyNumberFormat="1" applyFont="1" applyBorder="1" applyAlignment="1">
      <alignment horizontal="right"/>
    </xf>
    <xf numFmtId="170" fontId="43" fillId="0" borderId="0" xfId="564" applyNumberFormat="1" applyFont="1" applyFill="1" applyBorder="1" applyAlignment="1">
      <alignment horizontal="right"/>
    </xf>
    <xf numFmtId="4" fontId="19" fillId="0" borderId="0" xfId="463" applyNumberFormat="1" applyFont="1" applyProtection="1"/>
    <xf numFmtId="170" fontId="56" fillId="0" borderId="0" xfId="1685" applyFont="1" applyProtection="1"/>
    <xf numFmtId="170" fontId="43" fillId="0" borderId="0" xfId="1685" applyFont="1" applyProtection="1"/>
    <xf numFmtId="0" fontId="0" fillId="3" borderId="0" xfId="0" applyFill="1"/>
    <xf numFmtId="172" fontId="92" fillId="3" borderId="0" xfId="1339" applyNumberFormat="1" applyFont="1" applyFill="1" applyBorder="1" applyAlignment="1"/>
    <xf numFmtId="172" fontId="26" fillId="3" borderId="0" xfId="1339" applyNumberFormat="1" applyFont="1" applyFill="1" applyBorder="1" applyAlignment="1"/>
    <xf numFmtId="0" fontId="55" fillId="3" borderId="0" xfId="1707" applyFont="1" applyFill="1" applyBorder="1" applyAlignment="1">
      <alignment horizontal="right"/>
    </xf>
    <xf numFmtId="170" fontId="40" fillId="0" borderId="0" xfId="1685" applyFont="1" applyBorder="1" applyAlignment="1" applyProtection="1"/>
    <xf numFmtId="170" fontId="56" fillId="0" borderId="0" xfId="1685" applyFont="1" applyBorder="1" applyProtection="1"/>
    <xf numFmtId="170" fontId="22" fillId="0" borderId="0" xfId="1685" applyFont="1" applyBorder="1" applyAlignment="1" applyProtection="1"/>
    <xf numFmtId="170" fontId="22" fillId="0" borderId="0" xfId="1685" applyFont="1" applyBorder="1" applyAlignment="1" applyProtection="1"/>
    <xf numFmtId="170" fontId="40" fillId="0" borderId="0" xfId="1685" applyFont="1" applyBorder="1" applyAlignment="1" applyProtection="1"/>
    <xf numFmtId="170" fontId="93" fillId="12" borderId="0" xfId="1685" applyFont="1" applyFill="1" applyBorder="1" applyAlignment="1" applyProtection="1">
      <alignment horizontal="left"/>
    </xf>
    <xf numFmtId="170" fontId="93" fillId="12" borderId="0" xfId="1685" applyFont="1" applyFill="1" applyBorder="1" applyProtection="1"/>
    <xf numFmtId="170" fontId="93" fillId="12" borderId="0" xfId="1684" applyFont="1" applyFill="1" applyBorder="1" applyAlignment="1" applyProtection="1">
      <protection locked="0"/>
    </xf>
    <xf numFmtId="170" fontId="93" fillId="12" borderId="0" xfId="1685" applyFont="1" applyFill="1" applyBorder="1" applyAlignment="1" applyProtection="1">
      <protection locked="0"/>
    </xf>
    <xf numFmtId="170" fontId="93" fillId="12" borderId="0" xfId="1684" applyFont="1" applyFill="1" applyBorder="1" applyAlignment="1" applyProtection="1">
      <alignment horizontal="right"/>
    </xf>
    <xf numFmtId="4" fontId="93" fillId="12" borderId="0" xfId="0" applyNumberFormat="1" applyFont="1" applyFill="1" applyBorder="1" applyAlignment="1">
      <alignment horizontal="right"/>
    </xf>
    <xf numFmtId="170" fontId="93" fillId="12" borderId="0" xfId="1685" applyFont="1" applyFill="1" applyBorder="1" applyAlignment="1" applyProtection="1">
      <alignment horizontal="right" wrapText="1"/>
    </xf>
    <xf numFmtId="170" fontId="93" fillId="12" borderId="0" xfId="1685" applyFont="1" applyFill="1" applyBorder="1" applyAlignment="1" applyProtection="1">
      <alignment horizontal="right"/>
    </xf>
    <xf numFmtId="170" fontId="109" fillId="12" borderId="0" xfId="1685" applyFont="1" applyFill="1" applyBorder="1" applyProtection="1"/>
    <xf numFmtId="170" fontId="93" fillId="12" borderId="0" xfId="1685" applyFont="1" applyFill="1" applyBorder="1" applyAlignment="1" applyProtection="1">
      <alignment horizontal="right"/>
    </xf>
    <xf numFmtId="4" fontId="93" fillId="12" borderId="0" xfId="0" applyNumberFormat="1" applyFont="1" applyFill="1" applyBorder="1" applyAlignment="1">
      <alignment horizontal="right"/>
    </xf>
    <xf numFmtId="170" fontId="93" fillId="12" borderId="0" xfId="1668" applyFont="1" applyFill="1" applyBorder="1" applyProtection="1"/>
    <xf numFmtId="170" fontId="56" fillId="0" borderId="0" xfId="1685" applyFont="1" applyBorder="1" applyAlignment="1" applyProtection="1">
      <alignment horizontal="left"/>
    </xf>
    <xf numFmtId="170" fontId="56" fillId="0" borderId="0" xfId="1685" applyFont="1" applyBorder="1" applyProtection="1"/>
    <xf numFmtId="170" fontId="29" fillId="0" borderId="0" xfId="1685" applyFont="1" applyBorder="1" applyProtection="1"/>
    <xf numFmtId="170" fontId="43" fillId="0" borderId="0" xfId="1685" applyFont="1" applyAlignment="1" applyProtection="1">
      <alignment horizontal="left"/>
    </xf>
    <xf numFmtId="172" fontId="43" fillId="0" borderId="0" xfId="1684" applyNumberFormat="1" applyFont="1" applyFill="1" applyBorder="1" applyAlignment="1" applyProtection="1">
      <alignment horizontal="right" wrapText="1"/>
      <protection locked="0"/>
    </xf>
    <xf numFmtId="172" fontId="43" fillId="0" borderId="0" xfId="1685" applyNumberFormat="1" applyFont="1" applyBorder="1" applyProtection="1"/>
    <xf numFmtId="172" fontId="43" fillId="0" borderId="0" xfId="1685" applyNumberFormat="1" applyFont="1" applyAlignment="1" applyProtection="1"/>
    <xf numFmtId="182" fontId="19" fillId="3" borderId="0" xfId="0" applyNumberFormat="1" applyFont="1" applyFill="1" applyAlignment="1">
      <alignment horizontal="right"/>
    </xf>
    <xf numFmtId="172" fontId="23" fillId="0" borderId="0" xfId="1339" applyNumberFormat="1" applyFont="1" applyFill="1" applyBorder="1"/>
    <xf numFmtId="170" fontId="29" fillId="0" borderId="0" xfId="1685" applyFont="1" applyAlignment="1" applyProtection="1">
      <alignment horizontal="left"/>
    </xf>
    <xf numFmtId="172" fontId="43" fillId="0" borderId="0" xfId="1684" applyNumberFormat="1" applyFont="1" applyBorder="1" applyAlignment="1" applyProtection="1">
      <alignment horizontal="right" wrapText="1"/>
      <protection locked="0"/>
    </xf>
    <xf numFmtId="170" fontId="43" fillId="0" borderId="0" xfId="1685" applyFont="1" applyBorder="1" applyProtection="1"/>
    <xf numFmtId="172" fontId="43" fillId="0" borderId="0" xfId="1685" applyNumberFormat="1" applyFont="1" applyFill="1" applyProtection="1"/>
    <xf numFmtId="0" fontId="43" fillId="0" borderId="0" xfId="1668" applyNumberFormat="1" applyFont="1" applyBorder="1" applyAlignment="1" applyProtection="1">
      <alignment horizontal="left" wrapText="1"/>
    </xf>
    <xf numFmtId="172" fontId="37" fillId="0" borderId="0" xfId="1684" applyNumberFormat="1" applyFont="1" applyFill="1" applyBorder="1" applyAlignment="1" applyProtection="1">
      <alignment horizontal="right" wrapText="1"/>
      <protection locked="0"/>
    </xf>
    <xf numFmtId="182" fontId="43" fillId="0" borderId="0" xfId="1685" applyNumberFormat="1" applyFont="1" applyProtection="1"/>
    <xf numFmtId="170" fontId="93" fillId="12" borderId="0" xfId="1685" applyFont="1" applyFill="1" applyAlignment="1" applyProtection="1">
      <alignment horizontal="left"/>
    </xf>
    <xf numFmtId="172" fontId="93" fillId="12" borderId="0" xfId="1684" applyNumberFormat="1" applyFont="1" applyFill="1" applyBorder="1" applyAlignment="1" applyProtection="1">
      <alignment horizontal="right" wrapText="1"/>
      <protection locked="0"/>
    </xf>
    <xf numFmtId="182" fontId="93" fillId="12" borderId="0" xfId="1685" applyNumberFormat="1" applyFont="1" applyFill="1" applyProtection="1"/>
    <xf numFmtId="182" fontId="93" fillId="12" borderId="0" xfId="0" applyNumberFormat="1" applyFont="1" applyFill="1" applyAlignment="1">
      <alignment horizontal="right"/>
    </xf>
    <xf numFmtId="0" fontId="43" fillId="0" borderId="0" xfId="1668" applyNumberFormat="1" applyFont="1" applyBorder="1" applyAlignment="1" applyProtection="1">
      <alignment horizontal="left" wrapText="1" indent="2"/>
    </xf>
    <xf numFmtId="182" fontId="43" fillId="0" borderId="0" xfId="1684" applyNumberFormat="1" applyFont="1" applyFill="1" applyBorder="1" applyAlignment="1" applyProtection="1">
      <alignment horizontal="right" wrapText="1"/>
      <protection locked="0"/>
    </xf>
    <xf numFmtId="172" fontId="19" fillId="0" borderId="0" xfId="1339" applyNumberFormat="1" applyFont="1" applyFill="1" applyBorder="1"/>
    <xf numFmtId="182" fontId="43" fillId="0" borderId="0" xfId="1685" applyNumberFormat="1" applyFont="1" applyBorder="1" applyProtection="1"/>
    <xf numFmtId="1" fontId="43" fillId="0" borderId="0" xfId="1685" applyNumberFormat="1" applyFont="1" applyBorder="1" applyProtection="1"/>
    <xf numFmtId="170" fontId="43" fillId="3" borderId="0" xfId="1684" applyFont="1" applyFill="1" applyBorder="1" applyAlignment="1" applyProtection="1">
      <alignment horizontal="left"/>
    </xf>
    <xf numFmtId="170" fontId="56" fillId="3" borderId="0" xfId="1684" applyFont="1" applyFill="1" applyBorder="1" applyAlignment="1" applyProtection="1">
      <alignment horizontal="left"/>
    </xf>
    <xf numFmtId="170" fontId="56" fillId="3" borderId="0" xfId="1684" applyFont="1" applyFill="1" applyBorder="1" applyAlignment="1" applyProtection="1">
      <alignment horizontal="right"/>
    </xf>
    <xf numFmtId="4" fontId="0" fillId="3" borderId="0" xfId="0" applyNumberFormat="1" applyFill="1"/>
    <xf numFmtId="170" fontId="43" fillId="0" borderId="0" xfId="1685" applyFont="1" applyFill="1" applyBorder="1" applyProtection="1"/>
    <xf numFmtId="170" fontId="49" fillId="0" borderId="0" xfId="1685" applyFont="1" applyBorder="1" applyAlignment="1" applyProtection="1">
      <alignment horizontal="center"/>
    </xf>
    <xf numFmtId="170" fontId="19" fillId="0" borderId="0" xfId="1685" applyFont="1" applyFill="1" applyBorder="1" applyProtection="1"/>
    <xf numFmtId="170" fontId="19" fillId="0" borderId="0" xfId="1685" applyFont="1" applyFill="1" applyProtection="1"/>
    <xf numFmtId="182" fontId="43" fillId="0" borderId="0" xfId="1685" applyNumberFormat="1" applyFont="1" applyBorder="1" applyAlignment="1" applyProtection="1">
      <alignment horizontal="right"/>
    </xf>
    <xf numFmtId="170" fontId="43" fillId="0" borderId="0" xfId="1685" applyFont="1" applyAlignment="1" applyProtection="1">
      <alignment vertical="center"/>
    </xf>
    <xf numFmtId="182" fontId="43" fillId="0" borderId="0" xfId="1685" applyNumberFormat="1" applyFont="1" applyAlignment="1" applyProtection="1">
      <alignment horizontal="right" vertical="center"/>
    </xf>
    <xf numFmtId="1" fontId="43" fillId="0" borderId="0" xfId="1685" applyNumberFormat="1" applyFont="1" applyProtection="1"/>
    <xf numFmtId="182" fontId="43" fillId="0" borderId="0" xfId="1685" applyNumberFormat="1" applyFont="1" applyAlignment="1" applyProtection="1">
      <alignment horizontal="right"/>
    </xf>
    <xf numFmtId="1" fontId="43" fillId="0" borderId="0" xfId="1685" applyNumberFormat="1" applyFont="1" applyAlignment="1" applyProtection="1">
      <alignment horizontal="right"/>
    </xf>
    <xf numFmtId="1" fontId="43" fillId="0" borderId="0" xfId="1685" applyNumberFormat="1" applyFont="1" applyAlignment="1" applyProtection="1">
      <alignment horizontal="left"/>
    </xf>
    <xf numFmtId="1" fontId="43" fillId="0" borderId="0" xfId="1685" applyNumberFormat="1" applyFont="1" applyAlignment="1" applyProtection="1"/>
    <xf numFmtId="172" fontId="25" fillId="3" borderId="0" xfId="1339" applyNumberFormat="1" applyFont="1" applyFill="1" applyBorder="1" applyAlignment="1"/>
    <xf numFmtId="0" fontId="0" fillId="3" borderId="0" xfId="0" applyFont="1" applyFill="1"/>
    <xf numFmtId="0" fontId="20" fillId="3" borderId="0" xfId="0" applyFont="1" applyFill="1" applyBorder="1" applyAlignment="1"/>
    <xf numFmtId="0" fontId="0" fillId="3" borderId="0" xfId="0" applyFont="1" applyFill="1" applyBorder="1"/>
    <xf numFmtId="0" fontId="0" fillId="3" borderId="0" xfId="0" applyFill="1" applyBorder="1"/>
    <xf numFmtId="0" fontId="0" fillId="3" borderId="0" xfId="0" applyFill="1" applyBorder="1"/>
    <xf numFmtId="49" fontId="93" fillId="12" borderId="0" xfId="1340" applyNumberFormat="1" applyFont="1" applyFill="1" applyBorder="1" applyAlignment="1">
      <alignment horizontal="left"/>
    </xf>
    <xf numFmtId="172" fontId="93" fillId="12" borderId="0" xfId="1340" applyNumberFormat="1" applyFont="1" applyFill="1" applyBorder="1" applyAlignment="1">
      <alignment horizontal="right"/>
    </xf>
    <xf numFmtId="49" fontId="93" fillId="12" borderId="0" xfId="1340" applyNumberFormat="1" applyFont="1" applyFill="1" applyBorder="1" applyAlignment="1">
      <alignment horizontal="right"/>
    </xf>
    <xf numFmtId="0" fontId="93" fillId="12" borderId="0" xfId="0" applyFont="1" applyFill="1" applyBorder="1"/>
    <xf numFmtId="0" fontId="110" fillId="17" borderId="0" xfId="0" applyFont="1" applyFill="1" applyBorder="1"/>
    <xf numFmtId="172" fontId="19" fillId="3" borderId="0" xfId="1340" applyNumberFormat="1" applyFont="1" applyFill="1" applyBorder="1" applyAlignment="1">
      <alignment horizontal="left" wrapText="1"/>
    </xf>
    <xf numFmtId="172" fontId="19" fillId="3" borderId="0" xfId="1340" applyNumberFormat="1" applyFont="1" applyFill="1" applyBorder="1" applyAlignment="1">
      <alignment horizontal="right"/>
    </xf>
    <xf numFmtId="172" fontId="19" fillId="0" borderId="0" xfId="0" applyNumberFormat="1" applyFont="1" applyBorder="1"/>
    <xf numFmtId="0" fontId="111" fillId="0" borderId="0" xfId="0" applyFont="1"/>
    <xf numFmtId="172" fontId="19" fillId="3" borderId="0" xfId="1340" applyNumberFormat="1" applyFont="1" applyFill="1" applyBorder="1" applyAlignment="1">
      <alignment wrapText="1"/>
    </xf>
    <xf numFmtId="172" fontId="19" fillId="3" borderId="0" xfId="0" applyNumberFormat="1" applyFont="1" applyFill="1"/>
    <xf numFmtId="172" fontId="19" fillId="0" borderId="0" xfId="0" applyNumberFormat="1" applyFont="1" applyFill="1"/>
    <xf numFmtId="3" fontId="19" fillId="3" borderId="0" xfId="0" applyNumberFormat="1" applyFont="1" applyFill="1"/>
    <xf numFmtId="170" fontId="93" fillId="12" borderId="0" xfId="1667" applyFont="1" applyFill="1" applyBorder="1" applyProtection="1"/>
    <xf numFmtId="1" fontId="93" fillId="12" borderId="0" xfId="1686" applyNumberFormat="1" applyFont="1" applyFill="1" applyBorder="1" applyAlignment="1" applyProtection="1"/>
    <xf numFmtId="170" fontId="19" fillId="3" borderId="0" xfId="1667" applyFont="1" applyFill="1" applyBorder="1" applyProtection="1"/>
    <xf numFmtId="1" fontId="43" fillId="3" borderId="0" xfId="1686" applyNumberFormat="1" applyFont="1" applyFill="1" applyBorder="1" applyAlignment="1" applyProtection="1"/>
    <xf numFmtId="0" fontId="0" fillId="3" borderId="0" xfId="0" applyFill="1" applyBorder="1"/>
    <xf numFmtId="0" fontId="93" fillId="12" borderId="0" xfId="1668" applyNumberFormat="1" applyFont="1" applyFill="1" applyBorder="1" applyAlignment="1" applyProtection="1">
      <alignment horizontal="left" wrapText="1"/>
    </xf>
    <xf numFmtId="0" fontId="112" fillId="12" borderId="0" xfId="0" applyFont="1" applyFill="1"/>
    <xf numFmtId="172" fontId="102" fillId="12" borderId="0" xfId="0" applyNumberFormat="1" applyFont="1" applyFill="1"/>
    <xf numFmtId="0" fontId="43" fillId="3" borderId="0" xfId="1668" applyNumberFormat="1" applyFont="1" applyFill="1" applyBorder="1" applyAlignment="1" applyProtection="1">
      <alignment horizontal="left" wrapText="1" indent="1"/>
    </xf>
    <xf numFmtId="172" fontId="25" fillId="0" borderId="0" xfId="1339" applyNumberFormat="1" applyFont="1" applyFill="1" applyBorder="1" applyAlignment="1"/>
    <xf numFmtId="172" fontId="88" fillId="0" borderId="0" xfId="1339" applyNumberFormat="1" applyFont="1" applyBorder="1"/>
    <xf numFmtId="172" fontId="88" fillId="16" borderId="0" xfId="1339" applyNumberFormat="1" applyFont="1" applyFill="1" applyBorder="1"/>
    <xf numFmtId="172" fontId="88" fillId="0" borderId="0" xfId="1339" applyNumberFormat="1" applyFont="1" applyBorder="1" applyAlignment="1">
      <alignment horizontal="center"/>
    </xf>
    <xf numFmtId="172" fontId="88" fillId="0" borderId="0" xfId="1339" applyNumberFormat="1" applyFont="1" applyBorder="1" applyAlignment="1">
      <alignment horizontal="left" indent="3"/>
    </xf>
    <xf numFmtId="172" fontId="26" fillId="0" borderId="0" xfId="1339" applyNumberFormat="1" applyFont="1" applyBorder="1"/>
    <xf numFmtId="172" fontId="92" fillId="0" borderId="0" xfId="1339" applyNumberFormat="1" applyFont="1" applyFill="1" applyBorder="1" applyAlignment="1"/>
    <xf numFmtId="172" fontId="26" fillId="0" borderId="0" xfId="1339" applyNumberFormat="1" applyFont="1" applyFill="1" applyBorder="1" applyAlignment="1"/>
    <xf numFmtId="172" fontId="27" fillId="0" borderId="25" xfId="1707" applyNumberFormat="1" applyFont="1" applyBorder="1" applyAlignment="1">
      <alignment horizontal="center"/>
    </xf>
    <xf numFmtId="172" fontId="24" fillId="0" borderId="25" xfId="1707" applyNumberFormat="1" applyFont="1" applyBorder="1"/>
    <xf numFmtId="172" fontId="25" fillId="0" borderId="25" xfId="1339" applyNumberFormat="1" applyFont="1" applyFill="1" applyBorder="1" applyAlignment="1"/>
    <xf numFmtId="172" fontId="20" fillId="0" borderId="0" xfId="1339" applyNumberFormat="1" applyFont="1" applyBorder="1" applyAlignment="1"/>
    <xf numFmtId="172" fontId="25" fillId="0" borderId="0" xfId="1339" applyNumberFormat="1" applyFont="1" applyBorder="1"/>
    <xf numFmtId="172" fontId="40" fillId="0" borderId="0" xfId="1339" applyNumberFormat="1" applyFont="1" applyBorder="1" applyAlignment="1"/>
    <xf numFmtId="49" fontId="93" fillId="12" borderId="0" xfId="1339" applyNumberFormat="1" applyFont="1" applyFill="1" applyBorder="1" applyAlignment="1">
      <alignment horizontal="left"/>
    </xf>
    <xf numFmtId="49" fontId="93" fillId="12" borderId="0" xfId="1339" applyNumberFormat="1" applyFont="1" applyFill="1" applyBorder="1" applyAlignment="1">
      <alignment horizontal="right"/>
    </xf>
    <xf numFmtId="172" fontId="19" fillId="0" borderId="0" xfId="1339" applyNumberFormat="1" applyFont="1" applyFill="1" applyBorder="1" applyAlignment="1">
      <alignment horizontal="right"/>
    </xf>
    <xf numFmtId="172" fontId="19" fillId="0" borderId="0" xfId="1339" applyNumberFormat="1" applyFont="1" applyFill="1" applyBorder="1" applyAlignment="1">
      <alignment horizontal="right" vertical="center"/>
    </xf>
    <xf numFmtId="172" fontId="93" fillId="12" borderId="0" xfId="1339" applyNumberFormat="1" applyFont="1" applyFill="1" applyBorder="1" applyAlignment="1">
      <alignment horizontal="left"/>
    </xf>
    <xf numFmtId="172" fontId="93" fillId="12" borderId="0" xfId="1339" applyNumberFormat="1" applyFont="1" applyFill="1" applyBorder="1" applyAlignment="1">
      <alignment horizontal="right"/>
    </xf>
    <xf numFmtId="172" fontId="93" fillId="3" borderId="0" xfId="1339" applyNumberFormat="1" applyFont="1" applyFill="1" applyBorder="1" applyAlignment="1">
      <alignment horizontal="left"/>
    </xf>
    <xf numFmtId="172" fontId="93" fillId="3" borderId="0" xfId="1339" applyNumberFormat="1" applyFont="1" applyFill="1" applyBorder="1" applyAlignment="1">
      <alignment horizontal="right"/>
    </xf>
    <xf numFmtId="172" fontId="93" fillId="12" borderId="0" xfId="1339" applyNumberFormat="1" applyFont="1" applyFill="1" applyBorder="1" applyAlignment="1">
      <alignment horizontal="left" indent="1"/>
    </xf>
    <xf numFmtId="172" fontId="93" fillId="3" borderId="0" xfId="1339" applyNumberFormat="1" applyFont="1" applyFill="1" applyBorder="1" applyAlignment="1">
      <alignment horizontal="left" indent="1"/>
    </xf>
    <xf numFmtId="172" fontId="93" fillId="12" borderId="0" xfId="1339" applyNumberFormat="1" applyFont="1" applyFill="1" applyBorder="1" applyAlignment="1">
      <alignment horizontal="left" indent="2"/>
    </xf>
    <xf numFmtId="172" fontId="19" fillId="0" borderId="0" xfId="1339" applyNumberFormat="1" applyFont="1" applyFill="1" applyBorder="1" applyAlignment="1">
      <alignment horizontal="left" indent="3"/>
    </xf>
    <xf numFmtId="172" fontId="19" fillId="0" borderId="0" xfId="1339" applyNumberFormat="1" applyFont="1" applyFill="1" applyBorder="1" applyAlignment="1">
      <alignment horizontal="right"/>
    </xf>
    <xf numFmtId="172" fontId="19" fillId="0" borderId="0" xfId="1340" applyNumberFormat="1" applyFont="1" applyFill="1" applyBorder="1" applyAlignment="1">
      <alignment horizontal="right"/>
    </xf>
    <xf numFmtId="172" fontId="19" fillId="0" borderId="0" xfId="1339" applyNumberFormat="1" applyFont="1" applyFill="1" applyBorder="1" applyAlignment="1">
      <alignment horizontal="left" indent="4"/>
    </xf>
    <xf numFmtId="172" fontId="19" fillId="0" borderId="0" xfId="1339" applyNumberFormat="1" applyFont="1" applyFill="1" applyBorder="1" applyAlignment="1">
      <alignment horizontal="left" indent="5"/>
    </xf>
    <xf numFmtId="172" fontId="19" fillId="0" borderId="0" xfId="1339" applyNumberFormat="1" applyFont="1" applyFill="1" applyBorder="1" applyAlignment="1">
      <alignment horizontal="left" indent="2"/>
    </xf>
    <xf numFmtId="172" fontId="19" fillId="0" borderId="0" xfId="1339" applyNumberFormat="1" applyFont="1" applyBorder="1" applyAlignment="1">
      <alignment horizontal="left" wrapText="1" indent="3"/>
    </xf>
    <xf numFmtId="172" fontId="19" fillId="0" borderId="26" xfId="1339" applyNumberFormat="1" applyFont="1" applyFill="1" applyBorder="1" applyAlignment="1">
      <alignment horizontal="right"/>
    </xf>
    <xf numFmtId="172" fontId="19" fillId="0" borderId="27" xfId="1339" applyNumberFormat="1" applyFont="1" applyFill="1" applyBorder="1" applyAlignment="1">
      <alignment horizontal="right"/>
    </xf>
    <xf numFmtId="172" fontId="19" fillId="0" borderId="25" xfId="1339" applyNumberFormat="1" applyFont="1" applyFill="1" applyBorder="1" applyAlignment="1">
      <alignment horizontal="right"/>
    </xf>
    <xf numFmtId="170" fontId="19" fillId="3" borderId="0" xfId="1667" applyFont="1" applyFill="1"/>
    <xf numFmtId="170" fontId="19" fillId="3" borderId="0" xfId="1667" applyFont="1" applyFill="1" applyBorder="1" applyAlignment="1">
      <alignment wrapText="1"/>
    </xf>
    <xf numFmtId="0" fontId="21" fillId="0" borderId="0" xfId="1310" applyFont="1" applyBorder="1" applyAlignment="1" applyProtection="1">
      <alignment horizontal="left"/>
      <protection locked="0"/>
    </xf>
    <xf numFmtId="0" fontId="21" fillId="0" borderId="0" xfId="1310" applyFont="1" applyBorder="1" applyAlignment="1" applyProtection="1">
      <alignment horizontal="left" wrapText="1"/>
      <protection locked="0"/>
    </xf>
    <xf numFmtId="0" fontId="113" fillId="0" borderId="0" xfId="1310" applyFont="1" applyAlignment="1"/>
    <xf numFmtId="172" fontId="26" fillId="0" borderId="0" xfId="1339" applyNumberFormat="1" applyFont="1" applyFill="1" applyBorder="1" applyAlignment="1">
      <alignment vertical="center"/>
    </xf>
    <xf numFmtId="172" fontId="19" fillId="0" borderId="0" xfId="1339" applyNumberFormat="1" applyFont="1" applyBorder="1"/>
    <xf numFmtId="172" fontId="20" fillId="0" borderId="0" xfId="1339" applyNumberFormat="1" applyFont="1" applyFill="1" applyBorder="1" applyAlignment="1">
      <alignment vertical="center"/>
    </xf>
    <xf numFmtId="172" fontId="114" fillId="0" borderId="0" xfId="1339" applyNumberFormat="1" applyFont="1" applyFill="1" applyBorder="1" applyAlignment="1">
      <alignment vertical="center"/>
    </xf>
    <xf numFmtId="172" fontId="88" fillId="0" borderId="0" xfId="1339" applyNumberFormat="1" applyFont="1" applyBorder="1" applyAlignment="1">
      <alignment horizontal="left"/>
    </xf>
    <xf numFmtId="0" fontId="43" fillId="0" borderId="0" xfId="1310" applyFont="1" applyBorder="1" applyAlignment="1" applyProtection="1">
      <alignment horizontal="left" wrapText="1"/>
      <protection locked="0"/>
    </xf>
    <xf numFmtId="0" fontId="43" fillId="0" borderId="0" xfId="1310" applyFont="1" applyBorder="1" applyAlignment="1" applyProtection="1">
      <alignment horizontal="left"/>
      <protection locked="0"/>
    </xf>
    <xf numFmtId="172" fontId="26" fillId="0" borderId="0" xfId="1339" applyNumberFormat="1" applyFont="1" applyBorder="1" applyAlignment="1">
      <alignment horizontal="right"/>
    </xf>
    <xf numFmtId="49" fontId="19" fillId="0" borderId="0" xfId="1339" applyNumberFormat="1" applyFont="1" applyFill="1" applyBorder="1" applyAlignment="1">
      <alignment horizontal="right"/>
    </xf>
    <xf numFmtId="172" fontId="23" fillId="0" borderId="0" xfId="1339" applyNumberFormat="1" applyFont="1" applyBorder="1"/>
    <xf numFmtId="49" fontId="19" fillId="0" borderId="0" xfId="1339" applyNumberFormat="1" applyFont="1" applyFill="1" applyBorder="1" applyAlignment="1"/>
    <xf numFmtId="172" fontId="23" fillId="0" borderId="0" xfId="1339" applyNumberFormat="1" applyFont="1" applyBorder="1" applyAlignment="1">
      <alignment vertical="center"/>
    </xf>
    <xf numFmtId="172" fontId="23" fillId="16" borderId="0" xfId="1339" applyNumberFormat="1" applyFont="1" applyFill="1" applyBorder="1" applyAlignment="1">
      <alignment vertical="center"/>
    </xf>
    <xf numFmtId="172" fontId="19" fillId="0" borderId="0" xfId="1339" applyNumberFormat="1" applyFont="1" applyBorder="1" applyAlignment="1">
      <alignment horizontal="left" indent="3"/>
    </xf>
    <xf numFmtId="4" fontId="43" fillId="0" borderId="0" xfId="1310" applyNumberFormat="1" applyFont="1" applyBorder="1" applyAlignment="1">
      <alignment horizontal="right" wrapText="1"/>
    </xf>
    <xf numFmtId="4" fontId="30" fillId="0" borderId="0" xfId="1310" applyNumberFormat="1" applyFont="1" applyBorder="1" applyAlignment="1">
      <alignment horizontal="right" wrapText="1"/>
    </xf>
    <xf numFmtId="172" fontId="23" fillId="0" borderId="0" xfId="1339" applyNumberFormat="1" applyFont="1" applyBorder="1" applyAlignment="1">
      <alignment horizontal="center"/>
    </xf>
    <xf numFmtId="0" fontId="115" fillId="0" borderId="0" xfId="1310" applyFont="1" applyBorder="1" applyAlignment="1"/>
    <xf numFmtId="0" fontId="115" fillId="0" borderId="0" xfId="1310" applyFont="1" applyAlignment="1"/>
    <xf numFmtId="172" fontId="49" fillId="0" borderId="0" xfId="1707" applyNumberFormat="1" applyFont="1" applyBorder="1" applyAlignment="1">
      <alignment horizontal="right"/>
    </xf>
    <xf numFmtId="1" fontId="19" fillId="0" borderId="0" xfId="1339" applyNumberFormat="1" applyFont="1" applyFill="1" applyBorder="1" applyAlignment="1">
      <alignment horizontal="right"/>
    </xf>
    <xf numFmtId="172" fontId="23" fillId="0" borderId="0" xfId="1339" applyNumberFormat="1" applyFont="1" applyFill="1" applyBorder="1" applyAlignment="1">
      <alignment horizontal="right"/>
    </xf>
    <xf numFmtId="172" fontId="23" fillId="16" borderId="0" xfId="1339" applyNumberFormat="1" applyFont="1" applyFill="1" applyBorder="1" applyAlignment="1">
      <alignment horizontal="right"/>
    </xf>
    <xf numFmtId="172" fontId="26" fillId="0" borderId="0" xfId="1339" applyNumberFormat="1" applyFont="1" applyBorder="1" applyAlignment="1">
      <alignment horizontal="left" indent="3"/>
    </xf>
    <xf numFmtId="170" fontId="14" fillId="0" borderId="0" xfId="1668" applyFont="1"/>
    <xf numFmtId="170" fontId="19" fillId="0" borderId="0" xfId="1668" applyFont="1"/>
    <xf numFmtId="170" fontId="19" fillId="0" borderId="0" xfId="1668" applyFont="1" applyFill="1"/>
    <xf numFmtId="170" fontId="23" fillId="0" borderId="0" xfId="1668" applyFont="1" applyFill="1"/>
    <xf numFmtId="4" fontId="0" fillId="0" borderId="0" xfId="463" applyNumberFormat="1" applyFont="1"/>
    <xf numFmtId="0" fontId="20" fillId="0" borderId="0" xfId="1668" applyNumberFormat="1" applyFont="1" applyBorder="1" applyAlignment="1" applyProtection="1">
      <alignment horizontal="left"/>
      <protection locked="0"/>
    </xf>
    <xf numFmtId="0" fontId="16" fillId="0" borderId="0" xfId="1668" applyNumberFormat="1" applyFont="1" applyBorder="1" applyAlignment="1" applyProtection="1">
      <protection locked="0"/>
    </xf>
    <xf numFmtId="0" fontId="53" fillId="0" borderId="0" xfId="1668" applyNumberFormat="1" applyFont="1" applyBorder="1" applyAlignment="1" applyProtection="1">
      <alignment wrapText="1"/>
      <protection locked="0"/>
    </xf>
    <xf numFmtId="170" fontId="19" fillId="0" borderId="0" xfId="1668" applyFont="1" applyBorder="1" applyAlignment="1" applyProtection="1">
      <alignment horizontal="left"/>
      <protection locked="0"/>
    </xf>
    <xf numFmtId="170" fontId="19" fillId="0" borderId="0" xfId="1668" applyFont="1" applyBorder="1"/>
    <xf numFmtId="170" fontId="19" fillId="0" borderId="0" xfId="1685" applyFont="1" applyBorder="1" applyAlignment="1">
      <alignment horizontal="right"/>
    </xf>
    <xf numFmtId="170" fontId="19" fillId="0" borderId="0" xfId="1668" applyFont="1" applyBorder="1"/>
    <xf numFmtId="170" fontId="19" fillId="0" borderId="0" xfId="1668" applyFont="1" applyFill="1" applyBorder="1"/>
    <xf numFmtId="170" fontId="19" fillId="0" borderId="0" xfId="1668" applyFont="1" applyFill="1" applyBorder="1"/>
    <xf numFmtId="170" fontId="93" fillId="12" borderId="0" xfId="1668" applyFont="1" applyFill="1" applyBorder="1"/>
    <xf numFmtId="170" fontId="93" fillId="12" borderId="0" xfId="1668" applyFont="1" applyFill="1" applyBorder="1"/>
    <xf numFmtId="170" fontId="93" fillId="12" borderId="0" xfId="1668" applyFont="1" applyFill="1" applyBorder="1" applyAlignment="1"/>
    <xf numFmtId="170" fontId="19" fillId="0" borderId="0" xfId="1668" applyFont="1" applyFill="1" applyBorder="1" applyAlignment="1" applyProtection="1">
      <alignment horizontal="left"/>
      <protection locked="0"/>
    </xf>
    <xf numFmtId="170" fontId="48" fillId="0" borderId="0" xfId="1668" applyFont="1" applyFill="1" applyBorder="1"/>
    <xf numFmtId="170" fontId="48" fillId="0" borderId="0" xfId="1668" applyFont="1" applyFill="1" applyBorder="1"/>
    <xf numFmtId="170" fontId="19" fillId="0" borderId="0" xfId="1668" applyFont="1" applyFill="1" applyBorder="1" applyAlignment="1" applyProtection="1">
      <alignment horizontal="left"/>
      <protection locked="0"/>
    </xf>
    <xf numFmtId="170" fontId="19" fillId="0" borderId="0" xfId="1668" applyFont="1" applyFill="1" applyBorder="1"/>
    <xf numFmtId="170" fontId="93" fillId="12" borderId="0" xfId="1668" applyFont="1" applyFill="1" applyBorder="1" applyAlignment="1" applyProtection="1">
      <alignment horizontal="left"/>
      <protection locked="0"/>
    </xf>
    <xf numFmtId="170" fontId="93" fillId="12" borderId="0" xfId="1668" applyFont="1" applyFill="1"/>
    <xf numFmtId="182" fontId="93" fillId="12" borderId="0" xfId="1668" applyNumberFormat="1" applyFont="1" applyFill="1"/>
    <xf numFmtId="172" fontId="93" fillId="12" borderId="0" xfId="1668" applyNumberFormat="1" applyFont="1" applyFill="1" applyAlignment="1">
      <alignment horizontal="right"/>
    </xf>
    <xf numFmtId="172" fontId="23" fillId="0" borderId="0" xfId="1668" applyNumberFormat="1" applyFont="1" applyFill="1" applyBorder="1" applyAlignment="1">
      <alignment horizontal="right"/>
    </xf>
    <xf numFmtId="182" fontId="23" fillId="0" borderId="0" xfId="1668" applyNumberFormat="1" applyFont="1" applyFill="1" applyBorder="1"/>
    <xf numFmtId="182" fontId="23" fillId="0" borderId="0" xfId="1668" applyNumberFormat="1" applyFont="1" applyFill="1"/>
    <xf numFmtId="172" fontId="23" fillId="0" borderId="0" xfId="1668" applyNumberFormat="1" applyFont="1" applyFill="1" applyAlignment="1">
      <alignment horizontal="right"/>
    </xf>
    <xf numFmtId="172" fontId="19" fillId="0" borderId="0" xfId="1668" applyNumberFormat="1" applyFont="1" applyBorder="1"/>
    <xf numFmtId="170" fontId="19" fillId="0" borderId="0" xfId="1668" applyFont="1" applyFill="1" applyBorder="1" applyAlignment="1" applyProtection="1">
      <alignment horizontal="left" indent="1"/>
      <protection locked="0"/>
    </xf>
    <xf numFmtId="172" fontId="19" fillId="0" borderId="0" xfId="465" applyNumberFormat="1" applyFont="1"/>
    <xf numFmtId="172" fontId="19" fillId="0" borderId="0" xfId="1668" applyNumberFormat="1" applyFont="1"/>
    <xf numFmtId="1" fontId="19" fillId="0" borderId="0" xfId="465" applyNumberFormat="1" applyFont="1"/>
    <xf numFmtId="4" fontId="19" fillId="0" borderId="0" xfId="463" applyNumberFormat="1" applyFont="1"/>
    <xf numFmtId="187" fontId="19" fillId="0" borderId="0" xfId="1685" applyNumberFormat="1" applyFont="1" applyBorder="1" applyAlignment="1" applyProtection="1">
      <alignment horizontal="right"/>
      <protection locked="0"/>
    </xf>
    <xf numFmtId="187" fontId="19" fillId="0" borderId="0" xfId="1685" applyNumberFormat="1" applyFont="1" applyBorder="1" applyAlignment="1">
      <alignment vertical="center"/>
    </xf>
    <xf numFmtId="170" fontId="19" fillId="0" borderId="25" xfId="1668" applyFont="1" applyBorder="1"/>
    <xf numFmtId="170" fontId="26" fillId="0" borderId="0" xfId="1668" applyFont="1" applyBorder="1"/>
    <xf numFmtId="172" fontId="116" fillId="0" borderId="0" xfId="1310" applyNumberFormat="1" applyFont="1" applyBorder="1" applyAlignment="1"/>
    <xf numFmtId="170" fontId="14" fillId="0" borderId="0" xfId="1668" applyFont="1" applyBorder="1"/>
    <xf numFmtId="170" fontId="23" fillId="0" borderId="0" xfId="1668" applyFont="1" applyBorder="1"/>
    <xf numFmtId="170" fontId="19" fillId="0" borderId="20" xfId="1668" applyFont="1" applyBorder="1"/>
    <xf numFmtId="170" fontId="19" fillId="11" borderId="0" xfId="1668" applyFont="1" applyFill="1" applyBorder="1"/>
    <xf numFmtId="170" fontId="19" fillId="11" borderId="0" xfId="1668" applyFont="1" applyFill="1" applyBorder="1" applyAlignment="1">
      <alignment horizontal="right" wrapText="1"/>
    </xf>
    <xf numFmtId="170" fontId="19" fillId="11" borderId="0" xfId="1685" applyFont="1" applyFill="1" applyBorder="1" applyAlignment="1" applyProtection="1">
      <alignment horizontal="right"/>
    </xf>
    <xf numFmtId="170" fontId="19" fillId="11" borderId="0" xfId="1685" applyFont="1" applyFill="1" applyBorder="1" applyAlignment="1" applyProtection="1">
      <alignment horizontal="right"/>
      <protection locked="0"/>
    </xf>
    <xf numFmtId="172" fontId="23" fillId="0" borderId="0" xfId="1668" applyNumberFormat="1" applyFont="1" applyFill="1"/>
    <xf numFmtId="172" fontId="0" fillId="0" borderId="0" xfId="463" applyNumberFormat="1" applyFont="1"/>
    <xf numFmtId="4" fontId="19" fillId="0" borderId="0" xfId="463" applyNumberFormat="1" applyFont="1" applyBorder="1"/>
    <xf numFmtId="170" fontId="19" fillId="11" borderId="0" xfId="1685" applyFont="1" applyFill="1" applyBorder="1" applyAlignment="1">
      <alignment horizontal="right"/>
    </xf>
    <xf numFmtId="4" fontId="20" fillId="0" borderId="0" xfId="463" applyNumberFormat="1" applyFont="1"/>
    <xf numFmtId="172" fontId="19" fillId="0" borderId="0" xfId="1671" applyNumberFormat="1" applyFont="1" applyBorder="1"/>
    <xf numFmtId="172" fontId="19" fillId="0" borderId="0" xfId="1689" applyNumberFormat="1" applyFont="1" applyBorder="1"/>
    <xf numFmtId="172" fontId="19" fillId="3" borderId="0" xfId="1670" applyNumberFormat="1" applyFont="1" applyFill="1" applyBorder="1"/>
    <xf numFmtId="172" fontId="19" fillId="0" borderId="0" xfId="1670" applyNumberFormat="1" applyFont="1" applyBorder="1"/>
    <xf numFmtId="172" fontId="27" fillId="0" borderId="29" xfId="1707" applyNumberFormat="1" applyFont="1" applyBorder="1" applyAlignment="1">
      <alignment horizontal="center"/>
    </xf>
    <xf numFmtId="172" fontId="27" fillId="0" borderId="30" xfId="1707" applyNumberFormat="1" applyFont="1" applyBorder="1" applyAlignment="1">
      <alignment horizontal="center"/>
    </xf>
    <xf numFmtId="172" fontId="27" fillId="0" borderId="31" xfId="1707" applyNumberFormat="1" applyFont="1" applyBorder="1" applyAlignment="1">
      <alignment horizontal="center"/>
    </xf>
    <xf numFmtId="172" fontId="19" fillId="0" borderId="0" xfId="1671" applyNumberFormat="1" applyFont="1" applyBorder="1" applyAlignment="1" applyProtection="1">
      <alignment horizontal="left"/>
      <protection locked="0"/>
    </xf>
    <xf numFmtId="172" fontId="19" fillId="0" borderId="0" xfId="1690" applyNumberFormat="1" applyFont="1" applyBorder="1" applyAlignment="1">
      <alignment horizontal="right"/>
    </xf>
    <xf numFmtId="172" fontId="19" fillId="0" borderId="0" xfId="1671" applyNumberFormat="1" applyFont="1" applyFill="1" applyBorder="1"/>
    <xf numFmtId="172" fontId="19" fillId="0" borderId="0" xfId="1690" applyNumberFormat="1" applyFont="1" applyFill="1" applyBorder="1" applyAlignment="1">
      <alignment horizontal="right"/>
    </xf>
    <xf numFmtId="172" fontId="19" fillId="0" borderId="0" xfId="1690" applyNumberFormat="1" applyFont="1" applyFill="1" applyBorder="1" applyAlignment="1" applyProtection="1">
      <alignment horizontal="right"/>
      <protection locked="0"/>
    </xf>
    <xf numFmtId="172" fontId="19" fillId="0" borderId="0" xfId="1671" applyNumberFormat="1" applyFont="1" applyFill="1" applyBorder="1" applyProtection="1"/>
    <xf numFmtId="172" fontId="19" fillId="0" borderId="0" xfId="1690" applyNumberFormat="1" applyFont="1" applyFill="1" applyBorder="1" applyAlignment="1" applyProtection="1">
      <alignment horizontal="right"/>
    </xf>
    <xf numFmtId="172" fontId="117" fillId="0" borderId="0" xfId="1690" applyNumberFormat="1" applyFont="1" applyFill="1" applyBorder="1" applyAlignment="1" applyProtection="1">
      <alignment horizontal="right"/>
    </xf>
    <xf numFmtId="172" fontId="117" fillId="0" borderId="0" xfId="1690" applyNumberFormat="1" applyFont="1" applyFill="1" applyBorder="1" applyAlignment="1">
      <alignment horizontal="right"/>
    </xf>
    <xf numFmtId="172" fontId="19" fillId="0" borderId="0" xfId="1671" applyNumberFormat="1" applyFont="1" applyFill="1" applyBorder="1" applyAlignment="1" applyProtection="1">
      <alignment horizontal="left"/>
      <protection locked="0"/>
    </xf>
    <xf numFmtId="172" fontId="48" fillId="0" borderId="0" xfId="1671" applyNumberFormat="1" applyFont="1" applyFill="1" applyBorder="1"/>
    <xf numFmtId="172" fontId="48" fillId="0" borderId="0" xfId="1671" applyNumberFormat="1" applyFont="1" applyBorder="1"/>
    <xf numFmtId="172" fontId="23" fillId="0" borderId="0" xfId="1671" applyNumberFormat="1" applyFont="1" applyBorder="1" applyAlignment="1" applyProtection="1">
      <alignment horizontal="left" wrapText="1"/>
      <protection locked="0"/>
    </xf>
    <xf numFmtId="172" fontId="23" fillId="0" borderId="0" xfId="1690" applyNumberFormat="1" applyFont="1" applyBorder="1" applyAlignment="1">
      <alignment horizontal="right" wrapText="1"/>
    </xf>
    <xf numFmtId="172" fontId="23" fillId="0" borderId="0" xfId="1671" applyNumberFormat="1" applyFont="1" applyBorder="1" applyAlignment="1">
      <alignment horizontal="right" wrapText="1"/>
    </xf>
    <xf numFmtId="172" fontId="19" fillId="0" borderId="0" xfId="1671" applyNumberFormat="1" applyFont="1" applyBorder="1" applyAlignment="1" applyProtection="1">
      <alignment horizontal="left" wrapText="1" indent="1"/>
      <protection locked="0"/>
    </xf>
    <xf numFmtId="172" fontId="19" fillId="0" borderId="0" xfId="1690" applyNumberFormat="1" applyFont="1" applyBorder="1" applyAlignment="1">
      <alignment horizontal="right" wrapText="1"/>
    </xf>
    <xf numFmtId="172" fontId="19" fillId="0" borderId="32" xfId="1671" applyNumberFormat="1" applyFont="1" applyBorder="1" applyAlignment="1" applyProtection="1">
      <alignment horizontal="left" wrapText="1" indent="1"/>
      <protection locked="0"/>
    </xf>
    <xf numFmtId="172" fontId="19" fillId="0" borderId="33" xfId="1671" applyNumberFormat="1" applyFont="1" applyBorder="1" applyAlignment="1" applyProtection="1">
      <alignment horizontal="left"/>
      <protection locked="0"/>
    </xf>
    <xf numFmtId="172" fontId="19" fillId="0" borderId="0" xfId="1690" applyNumberFormat="1" applyFont="1" applyBorder="1"/>
    <xf numFmtId="172" fontId="19" fillId="0" borderId="0" xfId="1690" applyNumberFormat="1" applyFont="1" applyBorder="1" applyAlignment="1" applyProtection="1">
      <alignment horizontal="right"/>
      <protection locked="0"/>
    </xf>
    <xf numFmtId="172" fontId="19" fillId="0" borderId="0" xfId="1690" applyNumberFormat="1" applyFont="1" applyBorder="1" applyAlignment="1">
      <alignment vertical="center"/>
    </xf>
    <xf numFmtId="172" fontId="19" fillId="0" borderId="0" xfId="1690" applyNumberFormat="1" applyFont="1" applyBorder="1" applyAlignment="1">
      <alignment horizontal="right" vertical="center"/>
    </xf>
    <xf numFmtId="172" fontId="19" fillId="0" borderId="34" xfId="1671" applyNumberFormat="1" applyFont="1" applyBorder="1"/>
    <xf numFmtId="172" fontId="19" fillId="0" borderId="0" xfId="1257" applyNumberFormat="1" applyFont="1" applyBorder="1"/>
    <xf numFmtId="172" fontId="19" fillId="0" borderId="35" xfId="1690" applyNumberFormat="1" applyFont="1" applyBorder="1"/>
    <xf numFmtId="172" fontId="26" fillId="0" borderId="0" xfId="1690" applyNumberFormat="1" applyFont="1" applyBorder="1"/>
    <xf numFmtId="172" fontId="26" fillId="0" borderId="0" xfId="1671" applyNumberFormat="1" applyFont="1" applyBorder="1"/>
    <xf numFmtId="170" fontId="23" fillId="3" borderId="0" xfId="1685" applyFont="1" applyFill="1" applyBorder="1" applyAlignment="1" applyProtection="1">
      <alignment horizontal="left"/>
      <protection locked="0"/>
    </xf>
    <xf numFmtId="170" fontId="23" fillId="3" borderId="0" xfId="1685" applyFont="1" applyFill="1" applyBorder="1"/>
    <xf numFmtId="170" fontId="19" fillId="0" borderId="0" xfId="1685" applyFont="1" applyFill="1" applyBorder="1"/>
    <xf numFmtId="170" fontId="93" fillId="12" borderId="0" xfId="1685" applyFont="1" applyFill="1" applyBorder="1" applyAlignment="1" applyProtection="1">
      <alignment horizontal="left"/>
      <protection locked="0"/>
    </xf>
    <xf numFmtId="170" fontId="93" fillId="12" borderId="0" xfId="1685" applyFont="1" applyFill="1" applyBorder="1" applyAlignment="1" applyProtection="1">
      <alignment horizontal="right" wrapText="1"/>
      <protection locked="0"/>
    </xf>
    <xf numFmtId="170" fontId="48" fillId="0" borderId="0" xfId="1685" applyFont="1" applyFill="1" applyBorder="1" applyAlignment="1" applyProtection="1">
      <alignment horizontal="left"/>
      <protection locked="0"/>
    </xf>
    <xf numFmtId="170" fontId="48" fillId="0" borderId="0" xfId="1685" applyFont="1" applyFill="1" applyBorder="1" applyAlignment="1" applyProtection="1">
      <alignment horizontal="right"/>
      <protection locked="0"/>
    </xf>
    <xf numFmtId="170" fontId="19" fillId="0" borderId="0" xfId="1685" applyFont="1" applyBorder="1"/>
    <xf numFmtId="170" fontId="19" fillId="0" borderId="0" xfId="1668" applyFont="1" applyBorder="1"/>
    <xf numFmtId="0" fontId="19" fillId="0" borderId="0" xfId="1668" applyNumberFormat="1" applyFont="1" applyBorder="1" applyAlignment="1" applyProtection="1">
      <alignment horizontal="left" wrapText="1" indent="1"/>
      <protection locked="0"/>
    </xf>
    <xf numFmtId="4" fontId="19" fillId="0" borderId="0" xfId="1685" applyNumberFormat="1" applyFont="1" applyBorder="1" applyAlignment="1">
      <alignment horizontal="right" wrapText="1"/>
    </xf>
    <xf numFmtId="172" fontId="19" fillId="0" borderId="0" xfId="1685" applyNumberFormat="1" applyFont="1" applyBorder="1" applyAlignment="1" applyProtection="1">
      <alignment horizontal="right" wrapText="1"/>
      <protection locked="0"/>
    </xf>
    <xf numFmtId="0" fontId="19" fillId="0" borderId="0" xfId="1668" applyNumberFormat="1" applyFont="1" applyBorder="1" applyAlignment="1" applyProtection="1">
      <alignment horizontal="left" wrapText="1" indent="2"/>
      <protection locked="0"/>
    </xf>
    <xf numFmtId="0" fontId="19" fillId="0" borderId="0" xfId="1668" applyNumberFormat="1" applyFont="1" applyBorder="1" applyAlignment="1" applyProtection="1">
      <alignment horizontal="left" wrapText="1" indent="3"/>
      <protection locked="0"/>
    </xf>
    <xf numFmtId="4" fontId="19" fillId="0" borderId="0" xfId="1685" applyNumberFormat="1" applyFont="1" applyBorder="1" applyAlignment="1" applyProtection="1">
      <alignment horizontal="right" wrapText="1"/>
      <protection locked="0"/>
    </xf>
    <xf numFmtId="0" fontId="19" fillId="0" borderId="0" xfId="1668" applyNumberFormat="1" applyFont="1" applyBorder="1" applyAlignment="1" applyProtection="1">
      <alignment horizontal="left" wrapText="1"/>
      <protection locked="0"/>
    </xf>
    <xf numFmtId="4" fontId="19" fillId="0" borderId="0" xfId="1685" applyNumberFormat="1" applyFont="1" applyBorder="1" applyAlignment="1" applyProtection="1">
      <alignment horizontal="right" wrapText="1"/>
    </xf>
    <xf numFmtId="4" fontId="19" fillId="0" borderId="0" xfId="1668" applyNumberFormat="1" applyFont="1" applyBorder="1" applyAlignment="1" applyProtection="1">
      <alignment horizontal="right" wrapText="1"/>
      <protection locked="0"/>
    </xf>
    <xf numFmtId="170" fontId="19" fillId="0" borderId="26" xfId="1668" applyFont="1" applyBorder="1" applyAlignment="1" applyProtection="1">
      <alignment horizontal="left"/>
      <protection locked="0"/>
    </xf>
    <xf numFmtId="2" fontId="19" fillId="0" borderId="0" xfId="1668" applyNumberFormat="1" applyFont="1" applyBorder="1" applyAlignment="1" applyProtection="1">
      <alignment horizontal="left"/>
    </xf>
    <xf numFmtId="172" fontId="118" fillId="0" borderId="0" xfId="1362" applyNumberFormat="1" applyFont="1" applyBorder="1" applyAlignment="1">
      <alignment horizontal="center"/>
    </xf>
    <xf numFmtId="172" fontId="19" fillId="0" borderId="0" xfId="1671" applyNumberFormat="1" applyFont="1" applyBorder="1" applyAlignment="1">
      <alignment horizontal="center"/>
    </xf>
    <xf numFmtId="176" fontId="19" fillId="11" borderId="20" xfId="1667" applyNumberFormat="1" applyFont="1" applyFill="1" applyBorder="1"/>
    <xf numFmtId="176" fontId="48" fillId="11" borderId="20" xfId="1667" applyNumberFormat="1" applyFont="1" applyFill="1" applyBorder="1"/>
    <xf numFmtId="182" fontId="45" fillId="0" borderId="0" xfId="1362" applyNumberFormat="1" applyFont="1" applyBorder="1" applyAlignment="1">
      <alignment horizontal="center"/>
    </xf>
    <xf numFmtId="182" fontId="118" fillId="0" borderId="0" xfId="1362" applyNumberFormat="1" applyFont="1" applyBorder="1" applyAlignment="1">
      <alignment horizontal="center"/>
    </xf>
    <xf numFmtId="170" fontId="19" fillId="11" borderId="0" xfId="1684" applyNumberFormat="1" applyFont="1" applyFill="1" applyBorder="1" applyAlignment="1">
      <alignment horizontal="right"/>
    </xf>
    <xf numFmtId="170" fontId="19" fillId="11" borderId="0" xfId="1684" applyNumberFormat="1" applyFont="1" applyFill="1" applyBorder="1" applyAlignment="1" applyProtection="1">
      <alignment horizontal="right"/>
      <protection locked="0"/>
    </xf>
    <xf numFmtId="170" fontId="19" fillId="11" borderId="0" xfId="1684" applyNumberFormat="1" applyFont="1" applyFill="1" applyBorder="1" applyAlignment="1" applyProtection="1">
      <alignment horizontal="right"/>
    </xf>
    <xf numFmtId="170" fontId="19" fillId="0" borderId="0" xfId="1667" applyNumberFormat="1" applyFont="1" applyBorder="1"/>
    <xf numFmtId="170" fontId="48" fillId="0" borderId="0" xfId="1667" applyNumberFormat="1" applyFont="1" applyBorder="1"/>
    <xf numFmtId="172" fontId="23" fillId="0" borderId="0" xfId="1684" applyNumberFormat="1" applyFont="1" applyBorder="1" applyAlignment="1">
      <alignment horizontal="right" wrapText="1"/>
    </xf>
    <xf numFmtId="172" fontId="23" fillId="0" borderId="0" xfId="1667" applyNumberFormat="1" applyFont="1" applyBorder="1" applyAlignment="1">
      <alignment horizontal="right" wrapText="1"/>
    </xf>
    <xf numFmtId="172" fontId="53" fillId="0" borderId="0" xfId="1689" applyNumberFormat="1" applyFont="1" applyBorder="1" applyAlignment="1" applyProtection="1">
      <alignment horizontal="left"/>
      <protection locked="0"/>
    </xf>
    <xf numFmtId="3" fontId="19" fillId="0" borderId="0" xfId="1671" applyNumberFormat="1" applyFont="1" applyBorder="1"/>
    <xf numFmtId="0" fontId="24" fillId="0" borderId="0" xfId="1707" applyFont="1" applyBorder="1"/>
    <xf numFmtId="0" fontId="0" fillId="0" borderId="0" xfId="1707" applyFont="1" applyBorder="1"/>
    <xf numFmtId="0" fontId="20" fillId="0" borderId="0" xfId="1707" applyFont="1" applyFill="1" applyBorder="1" applyAlignment="1">
      <alignment horizontal="right"/>
    </xf>
    <xf numFmtId="0" fontId="24" fillId="0" borderId="26" xfId="1707" applyFont="1" applyBorder="1"/>
    <xf numFmtId="0" fontId="24" fillId="0" borderId="0" xfId="1707" applyFont="1" applyBorder="1"/>
    <xf numFmtId="0" fontId="24" fillId="0" borderId="27" xfId="1707" applyFont="1" applyBorder="1"/>
    <xf numFmtId="0" fontId="24" fillId="0" borderId="25" xfId="1707" applyFont="1" applyBorder="1"/>
    <xf numFmtId="170" fontId="16" fillId="0" borderId="0" xfId="1668" applyFont="1" applyBorder="1"/>
    <xf numFmtId="170" fontId="53" fillId="0" borderId="0" xfId="1668" applyFont="1" applyBorder="1" applyAlignment="1" applyProtection="1">
      <alignment horizontal="left"/>
      <protection locked="0"/>
    </xf>
    <xf numFmtId="170" fontId="23" fillId="0" borderId="0" xfId="1668" applyFont="1" applyBorder="1" applyAlignment="1" applyProtection="1">
      <alignment horizontal="left"/>
      <protection locked="0"/>
    </xf>
    <xf numFmtId="170" fontId="93" fillId="12" borderId="0" xfId="1668" applyFont="1" applyFill="1" applyBorder="1" applyAlignment="1">
      <alignment horizontal="right"/>
    </xf>
    <xf numFmtId="170" fontId="93" fillId="12" borderId="0" xfId="1668" applyFont="1" applyFill="1" applyBorder="1" applyAlignment="1" applyProtection="1">
      <alignment horizontal="right"/>
    </xf>
    <xf numFmtId="170" fontId="93" fillId="12" borderId="0" xfId="1668" applyFont="1" applyFill="1" applyBorder="1" applyAlignment="1" applyProtection="1">
      <alignment horizontal="right"/>
      <protection locked="0"/>
    </xf>
    <xf numFmtId="170" fontId="19" fillId="0" borderId="0" xfId="1668" applyFont="1" applyFill="1" applyBorder="1"/>
    <xf numFmtId="0" fontId="93" fillId="12" borderId="0" xfId="1668" applyNumberFormat="1" applyFont="1" applyFill="1" applyBorder="1" applyAlignment="1" applyProtection="1">
      <alignment horizontal="left" wrapText="1"/>
      <protection locked="0"/>
    </xf>
    <xf numFmtId="172" fontId="93" fillId="12" borderId="0" xfId="1668" applyNumberFormat="1" applyFont="1" applyFill="1" applyBorder="1"/>
    <xf numFmtId="172" fontId="93" fillId="12" borderId="0" xfId="1668" applyNumberFormat="1" applyFont="1" applyFill="1" applyBorder="1" applyAlignment="1" applyProtection="1">
      <alignment horizontal="right" wrapText="1"/>
    </xf>
    <xf numFmtId="0" fontId="43" fillId="0" borderId="0" xfId="1698" applyNumberFormat="1" applyFont="1" applyBorder="1" applyAlignment="1" applyProtection="1">
      <alignment horizontal="left" wrapText="1" indent="1"/>
      <protection locked="0"/>
    </xf>
    <xf numFmtId="182" fontId="31" fillId="0" borderId="0" xfId="5" applyNumberFormat="1" applyFont="1" applyBorder="1" applyAlignment="1">
      <alignment horizontal="right"/>
    </xf>
    <xf numFmtId="182" fontId="31" fillId="0" borderId="0" xfId="1362" applyNumberFormat="1" applyFont="1" applyFill="1" applyBorder="1" applyAlignment="1">
      <alignment horizontal="right"/>
    </xf>
    <xf numFmtId="182" fontId="31" fillId="0" borderId="0" xfId="1362" applyNumberFormat="1" applyFont="1" applyBorder="1" applyAlignment="1">
      <alignment horizontal="right"/>
    </xf>
    <xf numFmtId="170" fontId="19" fillId="0" borderId="0" xfId="1685" applyFont="1" applyBorder="1"/>
    <xf numFmtId="170" fontId="23" fillId="0" borderId="0" xfId="1685" applyFont="1" applyBorder="1"/>
    <xf numFmtId="0" fontId="32" fillId="0" borderId="0" xfId="1362" applyFont="1" applyBorder="1" applyAlignment="1">
      <alignment horizontal="center"/>
    </xf>
    <xf numFmtId="175" fontId="19" fillId="0" borderId="0" xfId="1685" applyNumberFormat="1" applyFont="1" applyBorder="1" applyAlignment="1">
      <alignment horizontal="right"/>
    </xf>
    <xf numFmtId="2" fontId="32" fillId="0" borderId="0" xfId="1362" applyNumberFormat="1" applyFont="1" applyFill="1" applyBorder="1" applyAlignment="1">
      <alignment horizontal="center"/>
    </xf>
    <xf numFmtId="170" fontId="93" fillId="12" borderId="0" xfId="1685" applyFont="1" applyFill="1" applyBorder="1"/>
    <xf numFmtId="0" fontId="110" fillId="12" borderId="0" xfId="0" applyFont="1" applyFill="1" applyBorder="1"/>
    <xf numFmtId="0" fontId="93" fillId="12" borderId="0" xfId="1362" applyFont="1" applyFill="1" applyBorder="1" applyAlignment="1">
      <alignment horizontal="center"/>
    </xf>
    <xf numFmtId="182" fontId="93" fillId="12" borderId="0" xfId="1668" applyNumberFormat="1" applyFont="1" applyFill="1" applyBorder="1" applyAlignment="1">
      <alignment horizontal="right"/>
    </xf>
    <xf numFmtId="182" fontId="93" fillId="12" borderId="0" xfId="1668" applyNumberFormat="1" applyFont="1" applyFill="1" applyBorder="1" applyAlignment="1" applyProtection="1">
      <alignment horizontal="right"/>
      <protection locked="0"/>
    </xf>
    <xf numFmtId="0" fontId="93" fillId="12" borderId="0" xfId="0" applyFont="1" applyFill="1" applyBorder="1" applyAlignment="1">
      <alignment horizontal="right"/>
    </xf>
    <xf numFmtId="170" fontId="19" fillId="0" borderId="0" xfId="1685" applyFont="1" applyFill="1" applyBorder="1"/>
    <xf numFmtId="0" fontId="0" fillId="0" borderId="0" xfId="0" applyBorder="1"/>
    <xf numFmtId="170" fontId="19" fillId="0" borderId="0" xfId="1668" applyFont="1" applyFill="1" applyBorder="1"/>
    <xf numFmtId="170" fontId="19" fillId="0" borderId="0" xfId="1668" applyFont="1" applyFill="1" applyBorder="1" applyAlignment="1" applyProtection="1">
      <alignment horizontal="left"/>
    </xf>
    <xf numFmtId="170" fontId="19" fillId="0" borderId="0" xfId="1685" applyFont="1" applyFill="1" applyBorder="1"/>
    <xf numFmtId="0" fontId="0" fillId="0" borderId="0" xfId="0" applyBorder="1"/>
    <xf numFmtId="170" fontId="19" fillId="0" borderId="0" xfId="1668" applyFont="1" applyBorder="1" applyAlignment="1" applyProtection="1">
      <alignment horizontal="left"/>
    </xf>
    <xf numFmtId="0" fontId="112" fillId="12" borderId="0" xfId="0" applyFont="1" applyFill="1" applyBorder="1"/>
    <xf numFmtId="0" fontId="0" fillId="0" borderId="0" xfId="0" applyBorder="1"/>
    <xf numFmtId="0" fontId="43" fillId="0" borderId="0" xfId="1698" applyNumberFormat="1" applyFont="1" applyBorder="1" applyAlignment="1" applyProtection="1">
      <alignment horizontal="left" wrapText="1" indent="1"/>
      <protection locked="0"/>
    </xf>
    <xf numFmtId="182" fontId="31" fillId="0" borderId="0" xfId="1362" applyNumberFormat="1" applyFont="1" applyFill="1" applyBorder="1" applyAlignment="1">
      <alignment horizontal="right"/>
    </xf>
    <xf numFmtId="170" fontId="79" fillId="0" borderId="25" xfId="1668" applyFont="1" applyBorder="1"/>
    <xf numFmtId="0" fontId="0" fillId="0" borderId="0" xfId="0" applyFont="1" applyAlignment="1">
      <alignment vertical="top"/>
    </xf>
    <xf numFmtId="4" fontId="14" fillId="0" borderId="0" xfId="0" applyNumberFormat="1" applyFont="1" applyAlignment="1" applyProtection="1"/>
    <xf numFmtId="4" fontId="19" fillId="0" borderId="0" xfId="0" applyNumberFormat="1" applyFont="1" applyAlignment="1" applyProtection="1"/>
    <xf numFmtId="4" fontId="99" fillId="0" borderId="0" xfId="0" applyNumberFormat="1" applyFont="1" applyAlignment="1" applyProtection="1"/>
    <xf numFmtId="4" fontId="14" fillId="0" borderId="25" xfId="0" applyNumberFormat="1" applyFont="1" applyBorder="1" applyAlignment="1" applyProtection="1"/>
    <xf numFmtId="4" fontId="14" fillId="0" borderId="25" xfId="0" applyNumberFormat="1" applyFont="1" applyBorder="1" applyAlignment="1" applyProtection="1"/>
    <xf numFmtId="170" fontId="56" fillId="0" borderId="0" xfId="1668" applyFont="1" applyBorder="1" applyAlignment="1" applyProtection="1">
      <alignment horizontal="left"/>
    </xf>
    <xf numFmtId="170" fontId="29" fillId="0" borderId="0" xfId="1668" applyFont="1" applyBorder="1" applyAlignment="1" applyProtection="1"/>
    <xf numFmtId="4" fontId="19" fillId="0" borderId="0" xfId="0" applyNumberFormat="1" applyFont="1" applyBorder="1" applyAlignment="1" applyProtection="1"/>
    <xf numFmtId="170" fontId="93" fillId="12" borderId="0" xfId="1668" applyFont="1" applyFill="1" applyBorder="1" applyAlignment="1" applyProtection="1">
      <alignment horizontal="left"/>
    </xf>
    <xf numFmtId="170" fontId="102" fillId="12" borderId="0" xfId="1668" applyNumberFormat="1" applyFont="1" applyFill="1" applyBorder="1" applyAlignment="1" applyProtection="1">
      <alignment horizontal="right"/>
    </xf>
    <xf numFmtId="170" fontId="43" fillId="0" borderId="0" xfId="1668" applyNumberFormat="1" applyFont="1" applyBorder="1" applyAlignment="1" applyProtection="1">
      <alignment horizontal="right"/>
    </xf>
    <xf numFmtId="3" fontId="43" fillId="0" borderId="0" xfId="1667" applyNumberFormat="1" applyFont="1" applyBorder="1" applyAlignment="1" applyProtection="1">
      <alignment horizontal="right"/>
    </xf>
    <xf numFmtId="3" fontId="19" fillId="0" borderId="0" xfId="0" applyNumberFormat="1" applyFont="1" applyAlignment="1" applyProtection="1"/>
    <xf numFmtId="3" fontId="19" fillId="0" borderId="0" xfId="1461" applyNumberFormat="1" applyFont="1" applyBorder="1" applyAlignment="1" applyProtection="1">
      <alignment horizontal="right"/>
    </xf>
    <xf numFmtId="1" fontId="19" fillId="3" borderId="0" xfId="0" applyNumberFormat="1" applyFont="1" applyFill="1" applyBorder="1" applyAlignment="1" applyProtection="1">
      <alignment horizontal="right" wrapText="1"/>
    </xf>
    <xf numFmtId="3" fontId="19" fillId="0" borderId="0" xfId="1461" applyNumberFormat="1" applyFont="1" applyBorder="1" applyAlignment="1" applyProtection="1"/>
    <xf numFmtId="3" fontId="19" fillId="0" borderId="0" xfId="0" applyNumberFormat="1" applyFont="1" applyBorder="1" applyAlignment="1" applyProtection="1">
      <alignment horizontal="right" wrapText="1"/>
    </xf>
    <xf numFmtId="172" fontId="19" fillId="0" borderId="0" xfId="0" applyNumberFormat="1" applyFont="1" applyBorder="1" applyAlignment="1" applyProtection="1">
      <alignment horizontal="right" wrapText="1"/>
    </xf>
    <xf numFmtId="172" fontId="19" fillId="0" borderId="0" xfId="0" applyNumberFormat="1" applyFont="1" applyAlignment="1" applyProtection="1"/>
    <xf numFmtId="1" fontId="43" fillId="0" borderId="0" xfId="1667" applyNumberFormat="1" applyFont="1" applyBorder="1" applyAlignment="1" applyProtection="1">
      <alignment horizontal="right"/>
    </xf>
    <xf numFmtId="3" fontId="19" fillId="0" borderId="0" xfId="0" applyNumberFormat="1" applyFont="1" applyFill="1" applyBorder="1" applyAlignment="1" applyProtection="1">
      <alignment horizontal="right" wrapText="1"/>
    </xf>
    <xf numFmtId="176" fontId="93" fillId="12" borderId="0" xfId="1693" applyFont="1" applyFill="1" applyBorder="1" applyAlignment="1" applyProtection="1">
      <alignment horizontal="left"/>
    </xf>
    <xf numFmtId="176" fontId="102" fillId="12" borderId="0" xfId="1693" applyFont="1" applyFill="1" applyBorder="1" applyAlignment="1" applyProtection="1">
      <alignment horizontal="right"/>
    </xf>
    <xf numFmtId="3" fontId="102" fillId="12" borderId="0" xfId="1461" applyNumberFormat="1" applyFont="1" applyFill="1" applyBorder="1" applyAlignment="1" applyProtection="1"/>
    <xf numFmtId="4" fontId="102" fillId="12" borderId="0" xfId="0" applyNumberFormat="1" applyFont="1" applyFill="1" applyAlignment="1" applyProtection="1"/>
    <xf numFmtId="3" fontId="102" fillId="12" borderId="0" xfId="0" applyNumberFormat="1" applyFont="1" applyFill="1" applyAlignment="1" applyProtection="1"/>
    <xf numFmtId="0" fontId="19" fillId="0" borderId="0" xfId="0" applyNumberFormat="1" applyFont="1" applyFill="1" applyBorder="1" applyAlignment="1">
      <alignment horizontal="left" wrapText="1" indent="1"/>
    </xf>
    <xf numFmtId="4" fontId="19" fillId="0" borderId="0" xfId="0" applyNumberFormat="1" applyFont="1" applyBorder="1" applyAlignment="1" applyProtection="1">
      <alignment horizontal="right"/>
    </xf>
    <xf numFmtId="4" fontId="99" fillId="0" borderId="0" xfId="0" applyNumberFormat="1" applyFont="1" applyBorder="1" applyAlignment="1" applyProtection="1"/>
    <xf numFmtId="4" fontId="37" fillId="0" borderId="0" xfId="0" applyNumberFormat="1" applyFont="1" applyBorder="1" applyAlignment="1" applyProtection="1"/>
    <xf numFmtId="4" fontId="99" fillId="0" borderId="25" xfId="0" applyNumberFormat="1" applyFont="1" applyBorder="1" applyAlignment="1" applyProtection="1"/>
    <xf numFmtId="4" fontId="99" fillId="0" borderId="25" xfId="0" applyNumberFormat="1" applyFont="1" applyBorder="1" applyAlignment="1" applyProtection="1"/>
    <xf numFmtId="4" fontId="0" fillId="0" borderId="0" xfId="0" applyNumberFormat="1" applyAlignment="1">
      <alignment vertical="top"/>
    </xf>
    <xf numFmtId="4" fontId="19" fillId="0" borderId="0" xfId="0" applyNumberFormat="1" applyFont="1" applyBorder="1" applyAlignment="1" applyProtection="1">
      <alignment horizontal="left" wrapText="1"/>
    </xf>
    <xf numFmtId="0" fontId="24" fillId="0" borderId="0" xfId="1708" applyFont="1" applyBorder="1"/>
    <xf numFmtId="0" fontId="14" fillId="0" borderId="0" xfId="465" applyFont="1"/>
    <xf numFmtId="0" fontId="18" fillId="0" borderId="0" xfId="465" applyFont="1"/>
    <xf numFmtId="0" fontId="0" fillId="0" borderId="0" xfId="1708" applyFont="1" applyBorder="1"/>
    <xf numFmtId="0" fontId="20" fillId="0" borderId="0" xfId="1708" applyFont="1" applyFill="1" applyBorder="1" applyAlignment="1">
      <alignment horizontal="right"/>
    </xf>
    <xf numFmtId="0" fontId="24" fillId="0" borderId="25" xfId="1708" applyFont="1" applyBorder="1"/>
    <xf numFmtId="0" fontId="40" fillId="0" borderId="0" xfId="465" applyFont="1"/>
    <xf numFmtId="0" fontId="19" fillId="0" borderId="0" xfId="465" applyFont="1" applyBorder="1"/>
    <xf numFmtId="0" fontId="19" fillId="0" borderId="0" xfId="465" applyFont="1" applyBorder="1" applyAlignment="1">
      <alignment horizontal="right"/>
    </xf>
    <xf numFmtId="0" fontId="93" fillId="12" borderId="0" xfId="465" applyFont="1" applyFill="1" applyBorder="1" applyAlignment="1">
      <alignment horizontal="left"/>
    </xf>
    <xf numFmtId="0" fontId="93" fillId="12" borderId="0" xfId="1324" applyFont="1" applyFill="1" applyBorder="1" applyAlignment="1">
      <alignment horizontal="right"/>
    </xf>
    <xf numFmtId="0" fontId="19" fillId="0" borderId="0" xfId="1324" applyFont="1" applyFill="1" applyBorder="1" applyAlignment="1">
      <alignment horizontal="center"/>
    </xf>
    <xf numFmtId="0" fontId="93" fillId="12" borderId="0" xfId="1687" applyNumberFormat="1" applyFont="1" applyFill="1" applyBorder="1" applyAlignment="1" applyProtection="1">
      <alignment horizontal="left" wrapText="1"/>
    </xf>
    <xf numFmtId="172" fontId="93" fillId="12" borderId="0" xfId="465" applyNumberFormat="1" applyFont="1" applyFill="1" applyBorder="1" applyProtection="1"/>
    <xf numFmtId="170" fontId="93" fillId="12" borderId="0" xfId="1684" applyFont="1" applyFill="1" applyBorder="1" applyAlignment="1">
      <alignment horizontal="right"/>
    </xf>
    <xf numFmtId="0" fontId="93" fillId="3" borderId="0" xfId="1687" applyNumberFormat="1" applyFont="1" applyFill="1" applyBorder="1" applyAlignment="1" applyProtection="1">
      <alignment horizontal="left" wrapText="1"/>
    </xf>
    <xf numFmtId="172" fontId="93" fillId="3" borderId="0" xfId="465" applyNumberFormat="1" applyFont="1" applyFill="1" applyProtection="1"/>
    <xf numFmtId="187" fontId="43" fillId="0" borderId="0" xfId="1684" applyNumberFormat="1" applyFont="1" applyAlignment="1">
      <alignment horizontal="right"/>
    </xf>
    <xf numFmtId="0" fontId="43" fillId="0" borderId="0" xfId="558" applyNumberFormat="1" applyFont="1" applyBorder="1" applyAlignment="1" applyProtection="1">
      <alignment horizontal="left" wrapText="1" indent="2"/>
    </xf>
    <xf numFmtId="182" fontId="19" fillId="0" borderId="0" xfId="558" applyNumberFormat="1" applyFont="1" applyBorder="1" applyAlignment="1" applyProtection="1">
      <alignment horizontal="right" wrapText="1"/>
    </xf>
    <xf numFmtId="172" fontId="19" fillId="0" borderId="0" xfId="558" applyNumberFormat="1" applyFont="1" applyBorder="1" applyAlignment="1" applyProtection="1">
      <alignment horizontal="right" wrapText="1"/>
    </xf>
    <xf numFmtId="172" fontId="99" fillId="0" borderId="0" xfId="558" applyNumberFormat="1" applyFont="1" applyBorder="1" applyAlignment="1" applyProtection="1">
      <alignment horizontal="right" wrapText="1"/>
    </xf>
    <xf numFmtId="182" fontId="93" fillId="12" borderId="0" xfId="1684" applyNumberFormat="1" applyFont="1" applyFill="1" applyBorder="1" applyAlignment="1" applyProtection="1">
      <alignment horizontal="right" wrapText="1"/>
    </xf>
    <xf numFmtId="172" fontId="93" fillId="12" borderId="0" xfId="465" applyNumberFormat="1" applyFont="1" applyFill="1" applyProtection="1"/>
    <xf numFmtId="182" fontId="93" fillId="3" borderId="0" xfId="1684" applyNumberFormat="1" applyFont="1" applyFill="1" applyAlignment="1" applyProtection="1">
      <alignment horizontal="right" wrapText="1"/>
    </xf>
    <xf numFmtId="187" fontId="93" fillId="12" borderId="0" xfId="1684" applyNumberFormat="1" applyFont="1" applyFill="1" applyAlignment="1" applyProtection="1">
      <protection locked="0"/>
    </xf>
    <xf numFmtId="182" fontId="23" fillId="0" borderId="0" xfId="465" applyNumberFormat="1" applyFont="1"/>
    <xf numFmtId="172" fontId="23" fillId="0" borderId="0" xfId="465" applyNumberFormat="1" applyFont="1" applyFill="1" applyProtection="1"/>
    <xf numFmtId="0" fontId="43" fillId="0" borderId="0" xfId="558" applyNumberFormat="1" applyFont="1" applyBorder="1" applyAlignment="1" applyProtection="1">
      <alignment horizontal="left" wrapText="1" indent="1"/>
    </xf>
    <xf numFmtId="187" fontId="43" fillId="0" borderId="0" xfId="1684" applyNumberFormat="1" applyFont="1" applyAlignment="1" applyProtection="1">
      <protection locked="0"/>
    </xf>
    <xf numFmtId="172" fontId="23" fillId="0" borderId="0" xfId="558" applyNumberFormat="1" applyFont="1" applyBorder="1" applyAlignment="1" applyProtection="1">
      <alignment horizontal="right" wrapText="1"/>
    </xf>
    <xf numFmtId="170" fontId="43" fillId="0" borderId="0" xfId="558" applyFont="1" applyBorder="1" applyAlignment="1" applyProtection="1">
      <alignment horizontal="left" indent="1"/>
      <protection locked="0"/>
    </xf>
    <xf numFmtId="187" fontId="43" fillId="0" borderId="0" xfId="1684" applyNumberFormat="1" applyFont="1" applyBorder="1" applyAlignment="1">
      <alignment horizontal="right"/>
    </xf>
    <xf numFmtId="170" fontId="29" fillId="0" borderId="25" xfId="558" applyFont="1" applyBorder="1" applyAlignment="1" applyProtection="1">
      <alignment horizontal="left"/>
      <protection locked="0"/>
    </xf>
    <xf numFmtId="170" fontId="43" fillId="0" borderId="25" xfId="558" applyFont="1" applyBorder="1" applyAlignment="1" applyProtection="1">
      <alignment horizontal="right"/>
      <protection locked="0"/>
    </xf>
    <xf numFmtId="170" fontId="43" fillId="0" borderId="25" xfId="558" applyFont="1" applyFill="1" applyBorder="1" applyAlignment="1" applyProtection="1">
      <alignment horizontal="right"/>
      <protection locked="0"/>
    </xf>
    <xf numFmtId="0" fontId="19" fillId="0" borderId="0" xfId="1340" applyFont="1" applyFill="1" applyBorder="1" applyAlignment="1">
      <alignment horizontal="left"/>
    </xf>
    <xf numFmtId="170" fontId="29" fillId="0" borderId="0" xfId="1684" applyFont="1" applyBorder="1" applyAlignment="1" applyProtection="1">
      <alignment horizontal="right"/>
      <protection locked="0"/>
    </xf>
    <xf numFmtId="175" fontId="43" fillId="0" borderId="0" xfId="558" applyNumberFormat="1" applyFont="1" applyAlignment="1" applyProtection="1">
      <alignment horizontal="center"/>
      <protection locked="0"/>
    </xf>
    <xf numFmtId="170" fontId="29" fillId="0" borderId="0" xfId="1684" applyFont="1" applyAlignment="1" applyProtection="1">
      <alignment horizontal="right"/>
      <protection locked="0"/>
    </xf>
    <xf numFmtId="0" fontId="119" fillId="0" borderId="0" xfId="465" applyFont="1" applyAlignment="1">
      <alignment horizontal="center"/>
    </xf>
    <xf numFmtId="0" fontId="29" fillId="0" borderId="0" xfId="465" applyFont="1" applyBorder="1"/>
    <xf numFmtId="170" fontId="29" fillId="0" borderId="0" xfId="558" applyFont="1" applyBorder="1"/>
    <xf numFmtId="0" fontId="23" fillId="0" borderId="0" xfId="465" applyFont="1" applyBorder="1" applyAlignment="1">
      <alignment horizontal="right"/>
    </xf>
    <xf numFmtId="0" fontId="17" fillId="0" borderId="0" xfId="465" applyFont="1" applyFill="1" applyBorder="1" applyAlignment="1">
      <alignment horizontal="center"/>
    </xf>
    <xf numFmtId="0" fontId="40" fillId="0" borderId="0" xfId="465" applyFont="1" applyFill="1" applyBorder="1" applyAlignment="1">
      <alignment horizontal="center"/>
    </xf>
    <xf numFmtId="0" fontId="78" fillId="0" borderId="0" xfId="465" applyFont="1" applyFill="1" applyBorder="1" applyAlignment="1"/>
    <xf numFmtId="170" fontId="43" fillId="0" borderId="0" xfId="1684" applyFont="1" applyAlignment="1"/>
    <xf numFmtId="0" fontId="49" fillId="0" borderId="0" xfId="465" applyFont="1" applyFill="1" applyBorder="1" applyAlignment="1">
      <alignment horizontal="center"/>
    </xf>
    <xf numFmtId="0" fontId="19" fillId="0" borderId="0" xfId="465" applyFont="1" applyAlignment="1"/>
    <xf numFmtId="0" fontId="27" fillId="0" borderId="0" xfId="1708" applyFont="1" applyFill="1" applyBorder="1" applyAlignment="1">
      <alignment horizontal="right"/>
    </xf>
    <xf numFmtId="176" fontId="43" fillId="0" borderId="0" xfId="1684" applyNumberFormat="1" applyFont="1" applyBorder="1"/>
    <xf numFmtId="0" fontId="19" fillId="0" borderId="0" xfId="1324" applyFont="1" applyFill="1" applyBorder="1" applyAlignment="1">
      <alignment horizontal="right"/>
    </xf>
    <xf numFmtId="170" fontId="29" fillId="0" borderId="0" xfId="1684" applyFont="1" applyBorder="1" applyAlignment="1" applyProtection="1">
      <alignment horizontal="center"/>
      <protection locked="0"/>
    </xf>
    <xf numFmtId="182" fontId="29" fillId="0" borderId="0" xfId="1684" applyNumberFormat="1" applyFont="1" applyBorder="1" applyAlignment="1">
      <alignment horizontal="right"/>
    </xf>
    <xf numFmtId="172" fontId="23" fillId="16" borderId="0" xfId="465" applyNumberFormat="1" applyFont="1" applyFill="1" applyProtection="1"/>
    <xf numFmtId="0" fontId="40" fillId="0" borderId="0" xfId="465" applyFont="1" applyFill="1" applyBorder="1" applyAlignment="1"/>
    <xf numFmtId="0" fontId="26" fillId="0" borderId="0" xfId="465" applyFont="1" applyFill="1" applyBorder="1" applyAlignment="1"/>
    <xf numFmtId="182" fontId="29" fillId="0" borderId="0" xfId="465" applyNumberFormat="1" applyFont="1" applyFill="1" applyBorder="1" applyAlignment="1">
      <alignment wrapText="1"/>
    </xf>
    <xf numFmtId="170" fontId="43" fillId="0" borderId="0" xfId="558" applyFont="1" applyFill="1" applyBorder="1" applyAlignment="1" applyProtection="1">
      <alignment horizontal="right"/>
      <protection locked="0"/>
    </xf>
    <xf numFmtId="0" fontId="18" fillId="0" borderId="0" xfId="465" applyFont="1" applyFill="1" applyBorder="1" applyAlignment="1"/>
    <xf numFmtId="0" fontId="16" fillId="0" borderId="0" xfId="465" applyFont="1" applyAlignment="1">
      <alignment horizontal="right"/>
    </xf>
    <xf numFmtId="0" fontId="23" fillId="0" borderId="0" xfId="465" applyFont="1" applyAlignment="1">
      <alignment horizontal="right"/>
    </xf>
    <xf numFmtId="170" fontId="43" fillId="0" borderId="0" xfId="1684" applyFont="1" applyBorder="1" applyAlignment="1">
      <alignment horizontal="right"/>
    </xf>
    <xf numFmtId="170" fontId="29" fillId="0" borderId="0" xfId="1684" applyFont="1" applyBorder="1" applyAlignment="1">
      <alignment horizontal="right"/>
    </xf>
    <xf numFmtId="172" fontId="43" fillId="0" borderId="0" xfId="1684" applyNumberFormat="1" applyFont="1" applyBorder="1" applyAlignment="1">
      <alignment horizontal="right"/>
    </xf>
    <xf numFmtId="172" fontId="43" fillId="0" borderId="0" xfId="1684" applyNumberFormat="1" applyFont="1" applyBorder="1" applyAlignment="1" applyProtection="1">
      <alignment horizontal="right"/>
      <protection locked="0"/>
    </xf>
    <xf numFmtId="172" fontId="19" fillId="0" borderId="0" xfId="1684" applyNumberFormat="1" applyFont="1" applyBorder="1" applyAlignment="1" applyProtection="1">
      <protection locked="0"/>
    </xf>
    <xf numFmtId="172" fontId="43" fillId="0" borderId="0" xfId="1684" applyNumberFormat="1" applyFont="1" applyBorder="1" applyAlignment="1" applyProtection="1">
      <protection locked="0"/>
    </xf>
    <xf numFmtId="0" fontId="78" fillId="0" borderId="0" xfId="14" applyNumberFormat="1" applyFont="1" applyBorder="1" applyAlignment="1" applyProtection="1">
      <alignment horizontal="right"/>
    </xf>
    <xf numFmtId="170" fontId="29" fillId="0" borderId="0" xfId="1684" applyFont="1" applyAlignment="1" applyProtection="1">
      <alignment horizontal="center"/>
      <protection locked="0"/>
    </xf>
    <xf numFmtId="170" fontId="63" fillId="0" borderId="0" xfId="1684" applyFont="1" applyBorder="1" applyAlignment="1">
      <alignment horizontal="right"/>
    </xf>
    <xf numFmtId="0" fontId="28" fillId="0" borderId="0" xfId="1339" applyFont="1" applyFill="1" applyBorder="1"/>
    <xf numFmtId="0" fontId="26" fillId="0" borderId="0" xfId="1339" applyFont="1" applyFill="1" applyBorder="1"/>
    <xf numFmtId="0" fontId="19" fillId="0" borderId="0" xfId="1339" applyFont="1" applyFill="1" applyBorder="1"/>
    <xf numFmtId="0" fontId="19" fillId="0" borderId="0" xfId="1339" applyFont="1" applyFill="1" applyBorder="1" applyAlignment="1">
      <alignment wrapText="1"/>
    </xf>
    <xf numFmtId="0" fontId="23" fillId="0" borderId="0" xfId="1339" applyFont="1" applyFill="1" applyBorder="1"/>
    <xf numFmtId="0" fontId="58" fillId="0" borderId="0" xfId="1339" applyFont="1" applyFill="1" applyBorder="1"/>
    <xf numFmtId="0" fontId="0" fillId="0" borderId="0" xfId="1339" applyFont="1" applyFill="1" applyBorder="1"/>
    <xf numFmtId="0" fontId="88" fillId="0" borderId="0" xfId="1339" applyFont="1" applyFill="1" applyBorder="1"/>
    <xf numFmtId="4" fontId="44" fillId="0" borderId="0" xfId="1258" applyNumberFormat="1" applyFont="1" applyFill="1" applyBorder="1" applyProtection="1">
      <protection locked="0"/>
    </xf>
    <xf numFmtId="0" fontId="20" fillId="0" borderId="0" xfId="1339" applyFont="1" applyFill="1" applyBorder="1" applyAlignment="1"/>
    <xf numFmtId="181" fontId="26" fillId="0" borderId="0" xfId="1339" applyNumberFormat="1" applyFont="1" applyFill="1" applyBorder="1"/>
    <xf numFmtId="0" fontId="40" fillId="0" borderId="0" xfId="1339" applyFont="1" applyFill="1" applyBorder="1" applyAlignment="1"/>
    <xf numFmtId="181" fontId="19" fillId="0" borderId="0" xfId="1339" applyNumberFormat="1" applyFont="1" applyFill="1" applyBorder="1"/>
    <xf numFmtId="0" fontId="93" fillId="12" borderId="0" xfId="1339" applyFont="1" applyFill="1" applyBorder="1"/>
    <xf numFmtId="0" fontId="93" fillId="12" borderId="0" xfId="1339" applyFont="1" applyFill="1" applyBorder="1" applyAlignment="1">
      <alignment wrapText="1"/>
    </xf>
    <xf numFmtId="1" fontId="93" fillId="12" borderId="0" xfId="1339" applyNumberFormat="1" applyFont="1" applyFill="1" applyBorder="1" applyAlignment="1">
      <alignment horizontal="right" wrapText="1"/>
    </xf>
    <xf numFmtId="1" fontId="93" fillId="12" borderId="0" xfId="1339" applyNumberFormat="1" applyFont="1" applyFill="1" applyBorder="1" applyAlignment="1">
      <alignment wrapText="1"/>
    </xf>
    <xf numFmtId="1" fontId="93" fillId="12" borderId="0" xfId="1339" applyNumberFormat="1" applyFont="1" applyFill="1" applyBorder="1" applyAlignment="1">
      <alignment horizontal="right" wrapText="1"/>
    </xf>
    <xf numFmtId="2" fontId="19" fillId="0" borderId="0" xfId="1339" applyNumberFormat="1" applyFont="1" applyFill="1" applyBorder="1" applyAlignment="1">
      <alignment horizontal="right" wrapText="1"/>
    </xf>
    <xf numFmtId="182" fontId="93" fillId="12" borderId="0" xfId="1339" applyNumberFormat="1" applyFont="1" applyFill="1" applyBorder="1"/>
    <xf numFmtId="172" fontId="93" fillId="12" borderId="0" xfId="1339" applyNumberFormat="1" applyFont="1" applyFill="1" applyBorder="1"/>
    <xf numFmtId="1" fontId="93" fillId="12" borderId="0" xfId="1339" applyNumberFormat="1" applyFont="1" applyFill="1" applyBorder="1"/>
    <xf numFmtId="0" fontId="19" fillId="0" borderId="0" xfId="1339" applyFont="1" applyFill="1" applyBorder="1" applyAlignment="1">
      <alignment horizontal="right"/>
    </xf>
    <xf numFmtId="0" fontId="19" fillId="0" borderId="0" xfId="1339" applyFont="1" applyFill="1" applyBorder="1" applyAlignment="1">
      <alignment horizontal="left"/>
    </xf>
    <xf numFmtId="0" fontId="19" fillId="0" borderId="25" xfId="1339" applyFont="1" applyFill="1" applyBorder="1"/>
    <xf numFmtId="0" fontId="26" fillId="0" borderId="0" xfId="1339" applyFont="1" applyFill="1" applyBorder="1" applyAlignment="1">
      <alignment vertical="center"/>
    </xf>
    <xf numFmtId="181" fontId="19" fillId="0" borderId="0" xfId="1339" applyNumberFormat="1" applyFont="1" applyFill="1" applyBorder="1" applyAlignment="1">
      <alignment horizontal="right"/>
    </xf>
    <xf numFmtId="0" fontId="19" fillId="0" borderId="0" xfId="1339" applyFont="1" applyFill="1" applyBorder="1" applyAlignment="1">
      <alignment horizontal="center" wrapText="1"/>
    </xf>
    <xf numFmtId="0" fontId="19" fillId="0" borderId="0" xfId="0" applyFont="1" applyBorder="1" applyAlignment="1">
      <alignment horizontal="left"/>
    </xf>
    <xf numFmtId="181" fontId="19" fillId="0" borderId="0" xfId="1339" applyNumberFormat="1" applyFont="1" applyFill="1" applyBorder="1" applyAlignment="1">
      <alignment horizontal="right" wrapText="1"/>
    </xf>
    <xf numFmtId="0" fontId="19" fillId="0" borderId="0" xfId="0" applyFont="1" applyBorder="1" applyAlignment="1">
      <alignment horizontal="left" indent="2"/>
    </xf>
    <xf numFmtId="0" fontId="19" fillId="0" borderId="0" xfId="1339" applyFont="1" applyFill="1" applyBorder="1" applyAlignment="1">
      <alignment horizontal="left" indent="1"/>
    </xf>
    <xf numFmtId="181" fontId="19" fillId="0" borderId="0" xfId="0" applyNumberFormat="1" applyFont="1" applyBorder="1" applyAlignment="1"/>
    <xf numFmtId="0" fontId="19" fillId="0" borderId="0" xfId="1339" applyFont="1" applyFill="1" applyBorder="1" applyAlignment="1">
      <alignment horizontal="left" wrapText="1" indent="1"/>
    </xf>
    <xf numFmtId="0" fontId="19" fillId="0" borderId="0" xfId="1339" applyFont="1" applyFill="1" applyBorder="1" applyAlignment="1">
      <alignment horizontal="center"/>
    </xf>
    <xf numFmtId="181" fontId="19" fillId="0" borderId="0" xfId="1339" applyNumberFormat="1" applyFont="1" applyFill="1" applyBorder="1" applyAlignment="1">
      <alignment horizontal="left" indent="1"/>
    </xf>
    <xf numFmtId="0" fontId="19" fillId="0" borderId="0" xfId="1339" applyFont="1" applyFill="1" applyBorder="1" applyAlignment="1">
      <alignment vertical="center"/>
    </xf>
    <xf numFmtId="0" fontId="121" fillId="0" borderId="0" xfId="1339" applyFont="1" applyFill="1" applyBorder="1"/>
    <xf numFmtId="180" fontId="19" fillId="0" borderId="0" xfId="1339" applyNumberFormat="1" applyFont="1" applyFill="1" applyBorder="1"/>
    <xf numFmtId="0" fontId="19" fillId="0" borderId="0" xfId="1339" applyFont="1" applyFill="1" applyBorder="1" applyAlignment="1">
      <alignment horizontal="right" wrapText="1"/>
    </xf>
    <xf numFmtId="181" fontId="19" fillId="0" borderId="0" xfId="1339" applyNumberFormat="1" applyFont="1" applyFill="1" applyBorder="1" applyAlignment="1">
      <alignment horizontal="right" wrapText="1" indent="1"/>
    </xf>
    <xf numFmtId="172" fontId="19" fillId="0" borderId="0" xfId="1339" applyNumberFormat="1" applyFont="1" applyFill="1" applyBorder="1" applyAlignment="1">
      <alignment horizontal="right" indent="1"/>
    </xf>
    <xf numFmtId="172" fontId="19" fillId="0" borderId="0" xfId="1339" applyNumberFormat="1" applyFont="1" applyFill="1" applyBorder="1" applyAlignment="1">
      <alignment horizontal="left" indent="1"/>
    </xf>
    <xf numFmtId="172" fontId="19" fillId="0" borderId="0" xfId="1340" applyNumberFormat="1" applyFont="1" applyFill="1" applyBorder="1" applyAlignment="1">
      <alignment horizontal="right" indent="1"/>
    </xf>
    <xf numFmtId="172" fontId="19" fillId="0" borderId="0" xfId="1340" applyNumberFormat="1" applyFont="1" applyFill="1" applyBorder="1" applyAlignment="1">
      <alignment horizontal="left" indent="1"/>
    </xf>
    <xf numFmtId="0" fontId="19" fillId="0" borderId="0" xfId="1706" applyFont="1"/>
    <xf numFmtId="0" fontId="55" fillId="0" borderId="0" xfId="1706" applyFont="1" applyAlignment="1"/>
    <xf numFmtId="0" fontId="19" fillId="0" borderId="25" xfId="1706" applyFont="1" applyBorder="1"/>
    <xf numFmtId="0" fontId="20" fillId="0" borderId="0" xfId="1706" applyFont="1" applyBorder="1" applyAlignment="1">
      <alignment horizontal="left"/>
    </xf>
    <xf numFmtId="0" fontId="17" fillId="0" borderId="0" xfId="1706" applyFont="1" applyBorder="1" applyAlignment="1">
      <alignment horizontal="left"/>
    </xf>
    <xf numFmtId="0" fontId="23" fillId="0" borderId="0" xfId="1706" applyFont="1" applyBorder="1" applyAlignment="1">
      <alignment horizontal="left"/>
    </xf>
    <xf numFmtId="0" fontId="45" fillId="0" borderId="0" xfId="1706" applyFont="1" applyBorder="1" applyAlignment="1">
      <alignment horizontal="left"/>
    </xf>
    <xf numFmtId="0" fontId="19" fillId="0" borderId="0" xfId="1706" applyFont="1" applyBorder="1" applyAlignment="1">
      <alignment horizontal="center"/>
    </xf>
    <xf numFmtId="173" fontId="93" fillId="12" borderId="0" xfId="1724" applyNumberFormat="1" applyFont="1" applyFill="1" applyBorder="1" applyAlignment="1" applyProtection="1">
      <alignment horizontal="left"/>
    </xf>
    <xf numFmtId="0" fontId="93" fillId="12" borderId="0" xfId="1706" applyFont="1" applyFill="1" applyBorder="1" applyAlignment="1">
      <alignment horizontal="right"/>
    </xf>
    <xf numFmtId="0" fontId="93" fillId="12" borderId="0" xfId="1706" applyFont="1" applyFill="1" applyBorder="1"/>
    <xf numFmtId="3" fontId="23" fillId="0" borderId="0" xfId="1259" applyNumberFormat="1" applyFont="1" applyProtection="1">
      <protection locked="0"/>
    </xf>
    <xf numFmtId="0" fontId="44" fillId="0" borderId="0" xfId="1706" applyFont="1" applyBorder="1"/>
    <xf numFmtId="4" fontId="19" fillId="0" borderId="25" xfId="1337" applyNumberFormat="1" applyFont="1" applyFill="1" applyBorder="1" applyAlignment="1">
      <alignment horizontal="left"/>
    </xf>
    <xf numFmtId="4" fontId="44" fillId="0" borderId="25" xfId="1337" applyNumberFormat="1" applyFont="1" applyFill="1" applyBorder="1" applyAlignment="1">
      <alignment horizontal="left"/>
    </xf>
    <xf numFmtId="0" fontId="44" fillId="0" borderId="25" xfId="1706" applyFont="1" applyBorder="1"/>
    <xf numFmtId="0" fontId="99" fillId="0" borderId="0" xfId="1706" applyFont="1"/>
    <xf numFmtId="4" fontId="19" fillId="0" borderId="0" xfId="1337" applyNumberFormat="1" applyFont="1" applyFill="1" applyBorder="1" applyAlignment="1">
      <alignment horizontal="left"/>
    </xf>
    <xf numFmtId="0" fontId="20" fillId="0" borderId="0" xfId="1478" applyFont="1" applyFill="1" applyBorder="1" applyAlignment="1">
      <alignment horizontal="right"/>
    </xf>
    <xf numFmtId="0" fontId="17" fillId="0" borderId="0" xfId="1337" applyFont="1" applyBorder="1" applyAlignment="1">
      <alignment horizontal="center"/>
    </xf>
    <xf numFmtId="0" fontId="23" fillId="0" borderId="0" xfId="1478" applyFont="1" applyBorder="1"/>
    <xf numFmtId="0" fontId="0" fillId="0" borderId="0" xfId="1478" applyFont="1" applyFill="1" applyBorder="1" applyAlignment="1">
      <alignment horizontal="right"/>
    </xf>
    <xf numFmtId="0" fontId="49" fillId="0" borderId="0" xfId="1706" applyFont="1" applyBorder="1" applyAlignment="1">
      <alignment horizontal="center"/>
    </xf>
    <xf numFmtId="0" fontId="19" fillId="0" borderId="0" xfId="1478" applyFont="1" applyBorder="1"/>
    <xf numFmtId="172" fontId="19" fillId="0" borderId="0" xfId="1706" applyNumberFormat="1" applyFont="1"/>
    <xf numFmtId="0" fontId="78" fillId="0" borderId="0" xfId="1706" applyFont="1" applyFill="1" applyBorder="1" applyAlignment="1">
      <alignment horizontal="center"/>
    </xf>
    <xf numFmtId="0" fontId="23" fillId="0" borderId="0" xfId="1708" applyFont="1" applyFill="1" applyBorder="1" applyAlignment="1">
      <alignment horizontal="right"/>
    </xf>
    <xf numFmtId="172" fontId="49" fillId="0" borderId="0" xfId="1337" applyNumberFormat="1" applyFont="1" applyBorder="1" applyAlignment="1"/>
    <xf numFmtId="172" fontId="20" fillId="0" borderId="0" xfId="631" applyNumberFormat="1" applyFont="1" applyFill="1" applyBorder="1"/>
    <xf numFmtId="172" fontId="0" fillId="0" borderId="0" xfId="631" applyNumberFormat="1" applyFont="1" applyFill="1" applyBorder="1"/>
    <xf numFmtId="182" fontId="19" fillId="0" borderId="0" xfId="1706" applyNumberFormat="1" applyFont="1"/>
    <xf numFmtId="0" fontId="24" fillId="0" borderId="0" xfId="1707" applyFont="1" applyFill="1" applyBorder="1"/>
    <xf numFmtId="0" fontId="25" fillId="0" borderId="0" xfId="0" applyFont="1" applyFill="1" applyBorder="1"/>
    <xf numFmtId="4" fontId="116" fillId="0" borderId="0" xfId="463" applyNumberFormat="1" applyFont="1"/>
    <xf numFmtId="170" fontId="44" fillId="0" borderId="0" xfId="1678" applyNumberFormat="1" applyFont="1" applyProtection="1"/>
    <xf numFmtId="170" fontId="45" fillId="0" borderId="0" xfId="1678" applyNumberFormat="1" applyFont="1" applyProtection="1"/>
    <xf numFmtId="170" fontId="45" fillId="16" borderId="0" xfId="1678" applyNumberFormat="1" applyFont="1" applyFill="1" applyProtection="1"/>
    <xf numFmtId="4" fontId="45" fillId="0" borderId="0" xfId="463" applyNumberFormat="1" applyFont="1"/>
    <xf numFmtId="4" fontId="44" fillId="0" borderId="0" xfId="463" applyNumberFormat="1" applyFont="1"/>
    <xf numFmtId="4" fontId="44" fillId="0" borderId="0" xfId="463" applyNumberFormat="1" applyFont="1" applyAlignment="1">
      <alignment horizontal="right"/>
    </xf>
    <xf numFmtId="0" fontId="27" fillId="0" borderId="29" xfId="1707" applyFont="1" applyFill="1" applyBorder="1" applyAlignment="1">
      <alignment horizontal="center"/>
    </xf>
    <xf numFmtId="0" fontId="27" fillId="0" borderId="30" xfId="1707" applyFont="1" applyFill="1" applyBorder="1" applyAlignment="1">
      <alignment horizontal="center"/>
    </xf>
    <xf numFmtId="0" fontId="27" fillId="0" borderId="31" xfId="1707" applyFont="1" applyFill="1" applyBorder="1" applyAlignment="1">
      <alignment horizontal="center"/>
    </xf>
    <xf numFmtId="172" fontId="20" fillId="0" borderId="0" xfId="1339" applyNumberFormat="1" applyFont="1" applyFill="1" applyBorder="1" applyAlignment="1"/>
    <xf numFmtId="170" fontId="23" fillId="0" borderId="0" xfId="1678" applyNumberFormat="1" applyFont="1" applyAlignment="1" applyProtection="1">
      <alignment horizontal="right"/>
      <protection locked="0"/>
    </xf>
    <xf numFmtId="172" fontId="40" fillId="0" borderId="0" xfId="1339" applyNumberFormat="1" applyFont="1" applyFill="1" applyBorder="1" applyAlignment="1"/>
    <xf numFmtId="170" fontId="29" fillId="0" borderId="0" xfId="1678" applyNumberFormat="1" applyFont="1" applyAlignment="1" applyProtection="1">
      <alignment horizontal="right"/>
      <protection locked="0"/>
    </xf>
    <xf numFmtId="170" fontId="30" fillId="0" borderId="0" xfId="1678" applyNumberFormat="1" applyFont="1" applyBorder="1" applyAlignment="1" applyProtection="1">
      <alignment horizontal="left"/>
      <protection locked="0"/>
    </xf>
    <xf numFmtId="170" fontId="30" fillId="0" borderId="0" xfId="1678" applyNumberFormat="1" applyFont="1" applyBorder="1" applyAlignment="1" applyProtection="1">
      <alignment horizontal="right"/>
      <protection locked="0"/>
    </xf>
    <xf numFmtId="4" fontId="19" fillId="0" borderId="0" xfId="397" applyFont="1" applyAlignment="1">
      <alignment horizontal="right"/>
    </xf>
    <xf numFmtId="4" fontId="93" fillId="12" borderId="0" xfId="463" applyNumberFormat="1" applyFont="1" applyFill="1" applyBorder="1" applyAlignment="1">
      <alignment horizontal="left"/>
    </xf>
    <xf numFmtId="4" fontId="93" fillId="12" borderId="0" xfId="463" applyNumberFormat="1" applyFont="1" applyFill="1" applyBorder="1" applyAlignment="1">
      <alignment horizontal="right"/>
    </xf>
    <xf numFmtId="1" fontId="93" fillId="12" borderId="0" xfId="465" applyNumberFormat="1" applyFont="1" applyFill="1" applyBorder="1" applyAlignment="1">
      <alignment horizontal="right"/>
    </xf>
    <xf numFmtId="170" fontId="43" fillId="0" borderId="0" xfId="25" applyNumberFormat="1" applyFont="1" applyFill="1" applyBorder="1" applyAlignment="1" applyProtection="1">
      <alignment horizontal="left"/>
    </xf>
    <xf numFmtId="170" fontId="43" fillId="0" borderId="0" xfId="25" applyNumberFormat="1" applyFont="1" applyFill="1" applyBorder="1" applyAlignment="1" applyProtection="1">
      <alignment horizontal="right"/>
    </xf>
    <xf numFmtId="170" fontId="43" fillId="0" borderId="0" xfId="1691" applyNumberFormat="1" applyFont="1" applyFill="1" applyBorder="1" applyAlignment="1" applyProtection="1">
      <alignment horizontal="right"/>
    </xf>
    <xf numFmtId="0" fontId="27" fillId="0" borderId="0" xfId="1707" applyFont="1" applyFill="1" applyBorder="1" applyAlignment="1">
      <alignment horizontal="center"/>
    </xf>
    <xf numFmtId="170" fontId="93" fillId="12" borderId="0" xfId="1691" applyNumberFormat="1" applyFont="1" applyFill="1" applyBorder="1" applyProtection="1"/>
    <xf numFmtId="4" fontId="93" fillId="12" borderId="0" xfId="25" applyNumberFormat="1" applyFont="1" applyFill="1" applyBorder="1" applyAlignment="1" applyProtection="1">
      <alignment horizontal="right" wrapText="1"/>
    </xf>
    <xf numFmtId="2" fontId="93" fillId="12" borderId="0" xfId="1680" applyNumberFormat="1" applyFont="1" applyFill="1" applyProtection="1"/>
    <xf numFmtId="4" fontId="93" fillId="12" borderId="0" xfId="0" applyNumberFormat="1" applyFont="1" applyFill="1"/>
    <xf numFmtId="170" fontId="93" fillId="3" borderId="0" xfId="1691" applyNumberFormat="1" applyFont="1" applyFill="1" applyBorder="1" applyProtection="1"/>
    <xf numFmtId="4" fontId="93" fillId="3" borderId="0" xfId="25" applyNumberFormat="1" applyFont="1" applyFill="1" applyBorder="1" applyAlignment="1" applyProtection="1">
      <alignment horizontal="right" wrapText="1"/>
    </xf>
    <xf numFmtId="2" fontId="93" fillId="3" borderId="0" xfId="1680" applyNumberFormat="1" applyFont="1" applyFill="1" applyProtection="1"/>
    <xf numFmtId="4" fontId="93" fillId="3" borderId="0" xfId="0" applyNumberFormat="1" applyFont="1" applyFill="1"/>
    <xf numFmtId="0" fontId="93" fillId="12" borderId="0" xfId="465" applyNumberFormat="1" applyFont="1" applyFill="1" applyBorder="1" applyAlignment="1">
      <alignment horizontal="left" wrapText="1"/>
    </xf>
    <xf numFmtId="4" fontId="93" fillId="17" borderId="0" xfId="463" applyNumberFormat="1" applyFont="1" applyFill="1" applyBorder="1" applyAlignment="1">
      <alignment horizontal="right" wrapText="1"/>
    </xf>
    <xf numFmtId="4" fontId="102" fillId="17" borderId="0" xfId="1128" applyNumberFormat="1" applyFont="1" applyFill="1" applyAlignment="1">
      <alignment horizontal="right"/>
    </xf>
    <xf numFmtId="0" fontId="19" fillId="0" borderId="0" xfId="465" applyNumberFormat="1" applyFont="1" applyFill="1" applyBorder="1" applyAlignment="1">
      <alignment horizontal="left" wrapText="1" indent="1"/>
    </xf>
    <xf numFmtId="4" fontId="19" fillId="0" borderId="0" xfId="463" applyNumberFormat="1" applyFont="1" applyFill="1" applyBorder="1" applyAlignment="1">
      <alignment horizontal="right" wrapText="1" indent="1"/>
    </xf>
    <xf numFmtId="4" fontId="19" fillId="0" borderId="0" xfId="1128" applyNumberFormat="1" applyFont="1" applyAlignment="1">
      <alignment horizontal="right"/>
    </xf>
    <xf numFmtId="4" fontId="93" fillId="12" borderId="0" xfId="463" applyNumberFormat="1" applyFont="1" applyFill="1" applyBorder="1" applyAlignment="1">
      <alignment horizontal="right" wrapText="1" indent="1"/>
    </xf>
    <xf numFmtId="4" fontId="102" fillId="12" borderId="0" xfId="1128" applyNumberFormat="1" applyFont="1" applyFill="1" applyAlignment="1">
      <alignment horizontal="right"/>
    </xf>
    <xf numFmtId="4" fontId="93" fillId="12" borderId="0" xfId="463" applyNumberFormat="1" applyFont="1" applyFill="1" applyBorder="1" applyAlignment="1">
      <alignment horizontal="right" wrapText="1" indent="3"/>
    </xf>
    <xf numFmtId="4" fontId="93" fillId="12" borderId="0" xfId="463" applyNumberFormat="1" applyFont="1" applyFill="1"/>
    <xf numFmtId="0" fontId="19" fillId="0" borderId="0" xfId="465" applyNumberFormat="1" applyFont="1" applyFill="1" applyBorder="1" applyAlignment="1">
      <alignment horizontal="left" wrapText="1" indent="3"/>
    </xf>
    <xf numFmtId="4" fontId="19" fillId="0" borderId="0" xfId="1128" applyNumberFormat="1" applyFont="1" applyBorder="1" applyAlignment="1">
      <alignment horizontal="right" wrapText="1"/>
    </xf>
    <xf numFmtId="4" fontId="19" fillId="0" borderId="0" xfId="465" applyNumberFormat="1" applyFont="1" applyAlignment="1">
      <alignment horizontal="right"/>
    </xf>
    <xf numFmtId="4" fontId="23" fillId="0" borderId="0" xfId="463" applyNumberFormat="1" applyFont="1" applyFill="1" applyBorder="1" applyAlignment="1">
      <alignment horizontal="right" wrapText="1" indent="1"/>
    </xf>
    <xf numFmtId="4" fontId="102" fillId="12" borderId="0" xfId="465" applyNumberFormat="1" applyFont="1" applyFill="1" applyBorder="1" applyAlignment="1">
      <alignment horizontal="right"/>
    </xf>
    <xf numFmtId="4" fontId="102" fillId="12" borderId="0" xfId="1128" applyNumberFormat="1" applyFont="1" applyFill="1" applyBorder="1" applyAlignment="1">
      <alignment horizontal="right" wrapText="1"/>
    </xf>
    <xf numFmtId="4" fontId="44" fillId="0" borderId="0" xfId="463" applyNumberFormat="1" applyFont="1" applyBorder="1"/>
    <xf numFmtId="4" fontId="44" fillId="0" borderId="0" xfId="463" applyNumberFormat="1" applyFont="1" applyBorder="1" applyAlignment="1">
      <alignment horizontal="right"/>
    </xf>
    <xf numFmtId="0" fontId="19" fillId="0" borderId="25" xfId="463" applyNumberFormat="1" applyFont="1" applyBorder="1" applyAlignment="1">
      <alignment horizontal="left"/>
    </xf>
    <xf numFmtId="4" fontId="44" fillId="0" borderId="25" xfId="463" applyNumberFormat="1" applyFont="1" applyBorder="1" applyAlignment="1">
      <alignment horizontal="right"/>
    </xf>
    <xf numFmtId="4" fontId="19" fillId="0" borderId="25" xfId="397" applyFont="1" applyBorder="1" applyAlignment="1">
      <alignment horizontal="right"/>
    </xf>
    <xf numFmtId="4" fontId="44" fillId="0" borderId="25" xfId="463" applyNumberFormat="1" applyFont="1" applyBorder="1"/>
    <xf numFmtId="4" fontId="44" fillId="0" borderId="0" xfId="463" applyNumberFormat="1" applyFont="1" applyBorder="1"/>
    <xf numFmtId="1" fontId="93" fillId="12" borderId="0" xfId="463" applyNumberFormat="1" applyFont="1" applyFill="1" applyBorder="1" applyAlignment="1">
      <alignment horizontal="right"/>
    </xf>
    <xf numFmtId="1" fontId="43" fillId="0" borderId="0" xfId="25" applyNumberFormat="1" applyFont="1" applyFill="1" applyBorder="1" applyAlignment="1" applyProtection="1">
      <alignment horizontal="right"/>
    </xf>
    <xf numFmtId="170" fontId="43" fillId="0" borderId="0" xfId="25" applyNumberFormat="1" applyFont="1" applyBorder="1" applyProtection="1"/>
    <xf numFmtId="170" fontId="43" fillId="0" borderId="0" xfId="25" applyNumberFormat="1" applyFont="1" applyBorder="1" applyAlignment="1" applyProtection="1">
      <alignment horizontal="right"/>
    </xf>
    <xf numFmtId="4" fontId="93" fillId="12" borderId="0" xfId="463" applyNumberFormat="1" applyFont="1" applyFill="1" applyBorder="1" applyAlignment="1"/>
    <xf numFmtId="4" fontId="93" fillId="12" borderId="0" xfId="1677" applyNumberFormat="1" applyFont="1" applyFill="1" applyBorder="1" applyAlignment="1" applyProtection="1">
      <alignment horizontal="right" wrapText="1"/>
    </xf>
    <xf numFmtId="4" fontId="93" fillId="12" borderId="0" xfId="1679" applyNumberFormat="1" applyFont="1" applyFill="1" applyBorder="1" applyAlignment="1" applyProtection="1">
      <alignment horizontal="right" wrapText="1"/>
    </xf>
    <xf numFmtId="4" fontId="93" fillId="3" borderId="0" xfId="463" applyNumberFormat="1" applyFont="1" applyFill="1" applyBorder="1" applyAlignment="1"/>
    <xf numFmtId="4" fontId="93" fillId="3" borderId="0" xfId="1677" applyNumberFormat="1" applyFont="1" applyFill="1" applyBorder="1" applyAlignment="1" applyProtection="1">
      <alignment horizontal="right" wrapText="1"/>
    </xf>
    <xf numFmtId="4" fontId="93" fillId="3" borderId="0" xfId="1679" applyNumberFormat="1" applyFont="1" applyFill="1" applyBorder="1" applyAlignment="1" applyProtection="1">
      <alignment horizontal="right" wrapText="1"/>
    </xf>
    <xf numFmtId="197" fontId="122" fillId="3" borderId="0" xfId="1678" applyNumberFormat="1" applyFont="1" applyFill="1" applyAlignment="1" applyProtection="1">
      <alignment horizontal="right"/>
    </xf>
    <xf numFmtId="0" fontId="93" fillId="12" borderId="0" xfId="463" applyNumberFormat="1" applyFont="1" applyFill="1" applyBorder="1" applyAlignment="1">
      <alignment horizontal="left" wrapText="1" indent="1"/>
    </xf>
    <xf numFmtId="4" fontId="93" fillId="12" borderId="0" xfId="463" applyNumberFormat="1" applyFont="1" applyFill="1" applyBorder="1" applyAlignment="1">
      <alignment horizontal="right" wrapText="1"/>
    </xf>
    <xf numFmtId="4" fontId="102" fillId="12" borderId="0" xfId="465" applyNumberFormat="1" applyFont="1" applyFill="1" applyBorder="1" applyAlignment="1">
      <alignment horizontal="right" wrapText="1"/>
    </xf>
    <xf numFmtId="4" fontId="122" fillId="12" borderId="0" xfId="463" applyNumberFormat="1" applyFont="1" applyFill="1" applyAlignment="1">
      <alignment horizontal="right"/>
    </xf>
    <xf numFmtId="0" fontId="19" fillId="0" borderId="0" xfId="463" applyNumberFormat="1" applyFont="1" applyFill="1" applyBorder="1" applyAlignment="1">
      <alignment horizontal="left" wrapText="1" indent="2"/>
    </xf>
    <xf numFmtId="4" fontId="19" fillId="0" borderId="0" xfId="465" applyNumberFormat="1" applyFont="1" applyBorder="1" applyAlignment="1">
      <alignment horizontal="right" wrapText="1"/>
    </xf>
    <xf numFmtId="4" fontId="93" fillId="12" borderId="0" xfId="465" applyNumberFormat="1" applyFont="1" applyFill="1" applyBorder="1" applyAlignment="1">
      <alignment horizontal="right" wrapText="1"/>
    </xf>
    <xf numFmtId="4" fontId="93" fillId="12" borderId="0" xfId="0" applyNumberFormat="1" applyFont="1" applyFill="1" applyBorder="1" applyAlignment="1">
      <alignment horizontal="right" wrapText="1"/>
    </xf>
    <xf numFmtId="4" fontId="102" fillId="12" borderId="25" xfId="465" applyNumberFormat="1" applyFont="1" applyFill="1" applyBorder="1" applyAlignment="1">
      <alignment horizontal="right" wrapText="1"/>
    </xf>
    <xf numFmtId="4" fontId="93" fillId="12" borderId="25" xfId="0" applyNumberFormat="1" applyFont="1" applyFill="1" applyBorder="1" applyAlignment="1">
      <alignment horizontal="right" wrapText="1"/>
    </xf>
    <xf numFmtId="4" fontId="102" fillId="12" borderId="25" xfId="0" applyNumberFormat="1" applyFont="1" applyFill="1" applyBorder="1" applyAlignment="1">
      <alignment horizontal="right" wrapText="1"/>
    </xf>
    <xf numFmtId="4" fontId="122" fillId="12" borderId="28" xfId="463" applyNumberFormat="1" applyFont="1" applyFill="1" applyBorder="1" applyAlignment="1">
      <alignment horizontal="right"/>
    </xf>
    <xf numFmtId="4" fontId="44" fillId="0" borderId="25" xfId="463" applyNumberFormat="1" applyFont="1" applyBorder="1"/>
    <xf numFmtId="4" fontId="44" fillId="0" borderId="25" xfId="463" applyNumberFormat="1" applyFont="1" applyBorder="1" applyAlignment="1">
      <alignment horizontal="right"/>
    </xf>
    <xf numFmtId="4" fontId="44" fillId="0" borderId="29" xfId="463" applyNumberFormat="1" applyFont="1" applyBorder="1" applyAlignment="1">
      <alignment horizontal="right"/>
    </xf>
    <xf numFmtId="4" fontId="44" fillId="0" borderId="30" xfId="463" applyNumberFormat="1" applyFont="1" applyBorder="1" applyAlignment="1">
      <alignment horizontal="right"/>
    </xf>
    <xf numFmtId="0" fontId="19" fillId="0" borderId="0" xfId="463" applyNumberFormat="1" applyFont="1" applyAlignment="1">
      <alignment horizontal="left"/>
    </xf>
    <xf numFmtId="4" fontId="113" fillId="0" borderId="0" xfId="463" applyNumberFormat="1" applyFont="1" applyAlignment="1">
      <alignment horizontal="right"/>
    </xf>
    <xf numFmtId="4" fontId="113" fillId="0" borderId="0" xfId="463" applyNumberFormat="1" applyFont="1"/>
    <xf numFmtId="4" fontId="44" fillId="0" borderId="26" xfId="463" applyNumberFormat="1" applyFont="1" applyBorder="1" applyAlignment="1">
      <alignment horizontal="right"/>
    </xf>
    <xf numFmtId="197" fontId="45" fillId="0" borderId="0" xfId="1678" applyNumberFormat="1" applyFont="1" applyProtection="1"/>
    <xf numFmtId="197" fontId="45" fillId="16" borderId="0" xfId="1678" applyNumberFormat="1" applyFont="1" applyFill="1" applyProtection="1"/>
    <xf numFmtId="0" fontId="24" fillId="0" borderId="0" xfId="1708" applyFont="1" applyFill="1" applyBorder="1"/>
    <xf numFmtId="173" fontId="45" fillId="0" borderId="0" xfId="1718" applyNumberFormat="1" applyFont="1" applyFill="1" applyBorder="1" applyProtection="1"/>
    <xf numFmtId="173" fontId="44" fillId="0" borderId="0" xfId="1717" applyNumberFormat="1" applyFont="1" applyFill="1" applyBorder="1" applyProtection="1"/>
    <xf numFmtId="4" fontId="19" fillId="0" borderId="0" xfId="1712" applyFont="1"/>
    <xf numFmtId="170" fontId="19" fillId="0" borderId="0" xfId="1676" applyFont="1" applyProtection="1"/>
    <xf numFmtId="173" fontId="44" fillId="0" borderId="0" xfId="1718" applyNumberFormat="1" applyFont="1" applyFill="1" applyBorder="1" applyProtection="1"/>
    <xf numFmtId="173" fontId="44" fillId="0" borderId="0" xfId="1718" applyNumberFormat="1" applyFont="1" applyFill="1" applyBorder="1" applyAlignment="1" applyProtection="1"/>
    <xf numFmtId="0" fontId="24" fillId="0" borderId="0" xfId="0" applyFont="1" applyFill="1"/>
    <xf numFmtId="0" fontId="0" fillId="0" borderId="0" xfId="1708" applyFont="1" applyFill="1" applyBorder="1"/>
    <xf numFmtId="0" fontId="26" fillId="0" borderId="0" xfId="0" applyFont="1" applyFill="1" applyBorder="1"/>
    <xf numFmtId="172" fontId="20" fillId="0" borderId="0" xfId="1340" applyNumberFormat="1" applyFont="1" applyFill="1" applyBorder="1" applyAlignment="1"/>
    <xf numFmtId="4" fontId="53" fillId="0" borderId="0" xfId="1519" applyFont="1" applyBorder="1" applyAlignment="1" applyProtection="1">
      <alignment horizontal="right"/>
    </xf>
    <xf numFmtId="4" fontId="48" fillId="0" borderId="0" xfId="1519" applyFont="1" applyBorder="1" applyAlignment="1" applyProtection="1">
      <alignment horizontal="left"/>
    </xf>
    <xf numFmtId="4" fontId="48" fillId="0" borderId="0" xfId="1519" applyFont="1" applyBorder="1" applyAlignment="1" applyProtection="1">
      <alignment horizontal="right"/>
    </xf>
    <xf numFmtId="176" fontId="93" fillId="12" borderId="0" xfId="1695" applyNumberFormat="1" applyFont="1" applyFill="1" applyBorder="1" applyAlignment="1" applyProtection="1">
      <alignment horizontal="left"/>
    </xf>
    <xf numFmtId="176" fontId="93" fillId="12" borderId="0" xfId="1695" applyNumberFormat="1" applyFont="1" applyFill="1" applyBorder="1" applyAlignment="1" applyProtection="1">
      <alignment horizontal="right"/>
    </xf>
    <xf numFmtId="176" fontId="93" fillId="12" borderId="0" xfId="1695" applyNumberFormat="1" applyFont="1" applyFill="1" applyBorder="1" applyAlignment="1" applyProtection="1">
      <alignment horizontal="center"/>
    </xf>
    <xf numFmtId="176" fontId="93" fillId="12" borderId="0" xfId="1695" applyNumberFormat="1" applyFont="1" applyFill="1" applyBorder="1" applyAlignment="1" applyProtection="1">
      <alignment horizontal="right"/>
    </xf>
    <xf numFmtId="176" fontId="43" fillId="0" borderId="0" xfId="1695" applyNumberFormat="1" applyFont="1" applyFill="1" applyBorder="1" applyAlignment="1" applyProtection="1">
      <alignment horizontal="left"/>
    </xf>
    <xf numFmtId="176" fontId="43" fillId="0" borderId="0" xfId="1695" applyNumberFormat="1" applyFont="1" applyFill="1" applyBorder="1" applyAlignment="1" applyProtection="1">
      <alignment horizontal="right"/>
    </xf>
    <xf numFmtId="176" fontId="43" fillId="0" borderId="0" xfId="1695" applyNumberFormat="1" applyFont="1" applyFill="1" applyBorder="1" applyAlignment="1" applyProtection="1">
      <alignment horizontal="left"/>
    </xf>
    <xf numFmtId="176" fontId="43" fillId="0" borderId="0" xfId="1695" applyNumberFormat="1" applyFont="1" applyFill="1" applyBorder="1" applyAlignment="1" applyProtection="1">
      <alignment horizontal="right"/>
    </xf>
    <xf numFmtId="4" fontId="19" fillId="0" borderId="0" xfId="1519" applyFont="1" applyBorder="1" applyAlignment="1" applyProtection="1">
      <alignment horizontal="right"/>
    </xf>
    <xf numFmtId="0" fontId="19" fillId="0" borderId="0" xfId="0" applyFont="1" applyBorder="1" applyAlignment="1">
      <alignment horizontal="right"/>
    </xf>
    <xf numFmtId="4" fontId="19" fillId="0" borderId="0" xfId="465" applyNumberFormat="1" applyFont="1" applyFill="1" applyBorder="1" applyAlignment="1">
      <alignment horizontal="right" vertical="top" wrapText="1"/>
    </xf>
    <xf numFmtId="0" fontId="43" fillId="0" borderId="0" xfId="1245" applyNumberFormat="1" applyFont="1" applyBorder="1" applyAlignment="1" applyProtection="1">
      <alignment horizontal="left" wrapText="1" indent="1"/>
      <protection locked="0"/>
    </xf>
    <xf numFmtId="0" fontId="43" fillId="0" borderId="0" xfId="1245" applyNumberFormat="1" applyFont="1" applyBorder="1" applyAlignment="1" applyProtection="1">
      <alignment horizontal="left" wrapText="1"/>
      <protection locked="0"/>
    </xf>
    <xf numFmtId="3" fontId="19" fillId="0" borderId="0" xfId="465" applyNumberFormat="1" applyFont="1" applyFill="1" applyBorder="1" applyAlignment="1">
      <alignment horizontal="right" vertical="top" wrapText="1"/>
    </xf>
    <xf numFmtId="1" fontId="43" fillId="0" borderId="26" xfId="1245" applyNumberFormat="1" applyFont="1" applyBorder="1" applyAlignment="1" applyProtection="1">
      <protection locked="0"/>
    </xf>
    <xf numFmtId="1" fontId="43" fillId="0" borderId="0" xfId="1245" applyNumberFormat="1" applyFont="1" applyBorder="1" applyAlignment="1" applyProtection="1">
      <protection locked="0"/>
    </xf>
    <xf numFmtId="1" fontId="43" fillId="0" borderId="25" xfId="1245" applyNumberFormat="1" applyFont="1" applyBorder="1" applyAlignment="1" applyProtection="1">
      <protection locked="0"/>
    </xf>
    <xf numFmtId="0" fontId="19" fillId="0" borderId="25" xfId="0" applyFont="1" applyBorder="1" applyAlignment="1">
      <alignment horizontal="right"/>
    </xf>
    <xf numFmtId="0" fontId="31" fillId="18" borderId="30" xfId="0" applyFont="1" applyFill="1" applyBorder="1" applyAlignment="1">
      <alignment horizontal="left" indent="1"/>
    </xf>
    <xf numFmtId="0" fontId="15" fillId="18" borderId="30" xfId="1707" applyFont="1" applyFill="1" applyBorder="1" applyAlignment="1"/>
    <xf numFmtId="0" fontId="55" fillId="18" borderId="30" xfId="1707" applyFont="1" applyFill="1" applyBorder="1" applyAlignment="1"/>
    <xf numFmtId="173" fontId="44" fillId="0" borderId="30" xfId="1717" applyNumberFormat="1" applyFont="1" applyFill="1" applyBorder="1" applyProtection="1"/>
    <xf numFmtId="0" fontId="55" fillId="18" borderId="0" xfId="1707" applyFont="1" applyFill="1" applyBorder="1" applyAlignment="1">
      <alignment horizontal="right"/>
    </xf>
    <xf numFmtId="0" fontId="15" fillId="18" borderId="0" xfId="1707" applyFont="1" applyFill="1" applyBorder="1" applyAlignment="1">
      <alignment horizontal="right"/>
    </xf>
    <xf numFmtId="173" fontId="93" fillId="12" borderId="0" xfId="1719" applyFont="1" applyFill="1" applyBorder="1" applyAlignment="1" applyProtection="1">
      <alignment horizontal="center"/>
    </xf>
    <xf numFmtId="173" fontId="93" fillId="12" borderId="0" xfId="1719" applyFont="1" applyFill="1" applyBorder="1" applyAlignment="1" applyProtection="1">
      <alignment horizontal="right"/>
    </xf>
    <xf numFmtId="0" fontId="93" fillId="12" borderId="0" xfId="1694" applyNumberFormat="1" applyFont="1" applyFill="1" applyBorder="1" applyAlignment="1" applyProtection="1">
      <alignment horizontal="right"/>
    </xf>
    <xf numFmtId="170" fontId="93" fillId="12" borderId="0" xfId="378" applyFont="1" applyFill="1" applyBorder="1" applyAlignment="1" applyProtection="1">
      <alignment horizontal="right"/>
    </xf>
    <xf numFmtId="170" fontId="68" fillId="0" borderId="0" xfId="378" applyFont="1" applyFill="1" applyBorder="1" applyAlignment="1" applyProtection="1">
      <alignment horizontal="right"/>
    </xf>
    <xf numFmtId="4" fontId="19" fillId="0" borderId="0" xfId="1712" applyFont="1" applyBorder="1" applyProtection="1"/>
    <xf numFmtId="4" fontId="48" fillId="0" borderId="0" xfId="1712" applyFont="1" applyBorder="1" applyAlignment="1" applyProtection="1">
      <alignment horizontal="right"/>
    </xf>
    <xf numFmtId="4" fontId="29" fillId="0" borderId="0" xfId="465" applyNumberFormat="1" applyFont="1" applyFill="1" applyBorder="1" applyAlignment="1">
      <alignment horizontal="right" wrapText="1"/>
    </xf>
    <xf numFmtId="4" fontId="43" fillId="0" borderId="0" xfId="465" applyNumberFormat="1" applyFont="1" applyFill="1" applyBorder="1" applyAlignment="1">
      <alignment horizontal="right" vertical="top" wrapText="1"/>
    </xf>
    <xf numFmtId="4" fontId="19" fillId="0" borderId="0" xfId="1712" applyFont="1" applyBorder="1" applyAlignment="1" applyProtection="1">
      <alignment wrapText="1"/>
    </xf>
    <xf numFmtId="188" fontId="19" fillId="0" borderId="0" xfId="1712" applyNumberFormat="1" applyFont="1" applyFill="1" applyBorder="1" applyAlignment="1" applyProtection="1">
      <alignment horizontal="right"/>
    </xf>
    <xf numFmtId="4" fontId="19" fillId="0" borderId="0" xfId="1712" applyFont="1" applyBorder="1"/>
    <xf numFmtId="0" fontId="19" fillId="0" borderId="0" xfId="1712" applyNumberFormat="1" applyFont="1" applyBorder="1" applyAlignment="1"/>
    <xf numFmtId="4" fontId="19" fillId="0" borderId="0" xfId="1712" applyFont="1" applyAlignment="1">
      <alignment wrapText="1"/>
    </xf>
    <xf numFmtId="170" fontId="19" fillId="0" borderId="0" xfId="1714" applyNumberFormat="1" applyFont="1" applyAlignment="1"/>
    <xf numFmtId="4" fontId="19" fillId="0" borderId="0" xfId="1712" applyFont="1" applyAlignment="1">
      <alignment horizontal="justify" wrapText="1"/>
    </xf>
    <xf numFmtId="0" fontId="19" fillId="0" borderId="0" xfId="1712" applyNumberFormat="1" applyFont="1" applyBorder="1" applyAlignment="1">
      <alignment horizontal="left"/>
    </xf>
    <xf numFmtId="4" fontId="19" fillId="0" borderId="0" xfId="1712" applyFont="1" applyAlignment="1">
      <alignment horizontal="right"/>
    </xf>
    <xf numFmtId="0" fontId="55" fillId="0" borderId="30" xfId="1708" applyFont="1" applyFill="1" applyBorder="1" applyAlignment="1">
      <alignment horizontal="right"/>
    </xf>
    <xf numFmtId="0" fontId="14" fillId="0" borderId="0" xfId="1707" applyFont="1" applyFill="1" applyBorder="1"/>
    <xf numFmtId="0" fontId="14" fillId="0" borderId="0" xfId="0" applyFont="1" applyFill="1" applyBorder="1"/>
    <xf numFmtId="173" fontId="18" fillId="0" borderId="0" xfId="1717" applyNumberFormat="1" applyFont="1" applyFill="1" applyBorder="1" applyProtection="1"/>
    <xf numFmtId="173" fontId="14" fillId="0" borderId="0" xfId="1717" applyNumberFormat="1" applyFont="1" applyFill="1" applyBorder="1" applyProtection="1"/>
    <xf numFmtId="172" fontId="23" fillId="0" borderId="0" xfId="1339" applyNumberFormat="1" applyFont="1" applyFill="1" applyBorder="1" applyAlignment="1"/>
    <xf numFmtId="172" fontId="18" fillId="0" borderId="0" xfId="1339" applyNumberFormat="1" applyFont="1" applyFill="1" applyBorder="1" applyAlignment="1"/>
    <xf numFmtId="173" fontId="19" fillId="0" borderId="0" xfId="1717" applyNumberFormat="1" applyFont="1" applyFill="1" applyBorder="1" applyProtection="1"/>
    <xf numFmtId="0" fontId="14" fillId="0" borderId="0" xfId="0" applyFont="1" applyFill="1"/>
    <xf numFmtId="0" fontId="16" fillId="0" borderId="0" xfId="1707" applyFont="1" applyFill="1" applyBorder="1" applyAlignment="1">
      <alignment horizontal="center"/>
    </xf>
    <xf numFmtId="0" fontId="27" fillId="0" borderId="0" xfId="1708" applyFont="1" applyFill="1" applyBorder="1" applyAlignment="1">
      <alignment horizontal="center"/>
    </xf>
    <xf numFmtId="0" fontId="55" fillId="0" borderId="0" xfId="1708" applyFont="1" applyFill="1" applyBorder="1" applyAlignment="1">
      <alignment horizontal="center"/>
    </xf>
    <xf numFmtId="0" fontId="14" fillId="0" borderId="25" xfId="0" applyFont="1" applyFill="1" applyBorder="1"/>
    <xf numFmtId="172" fontId="17" fillId="0" borderId="0" xfId="1339" applyNumberFormat="1" applyFont="1" applyFill="1" applyBorder="1" applyAlignment="1">
      <alignment horizontal="left" wrapText="1"/>
    </xf>
    <xf numFmtId="172" fontId="22" fillId="0" borderId="0" xfId="1339" applyNumberFormat="1" applyFont="1" applyFill="1" applyBorder="1" applyAlignment="1">
      <alignment horizontal="left" wrapText="1" indent="1"/>
    </xf>
    <xf numFmtId="172" fontId="22" fillId="0" borderId="0" xfId="1339" applyNumberFormat="1" applyFont="1" applyFill="1" applyBorder="1" applyAlignment="1">
      <alignment horizontal="left" wrapText="1"/>
    </xf>
    <xf numFmtId="172" fontId="49" fillId="0" borderId="0" xfId="1339" applyNumberFormat="1" applyFont="1" applyFill="1" applyBorder="1" applyAlignment="1">
      <alignment horizontal="left" wrapText="1"/>
    </xf>
    <xf numFmtId="170" fontId="68" fillId="0" borderId="0" xfId="1682" applyNumberFormat="1" applyFont="1" applyFill="1" applyBorder="1" applyAlignment="1" applyProtection="1">
      <alignment horizontal="left"/>
    </xf>
    <xf numFmtId="170" fontId="53" fillId="0" borderId="0" xfId="1682" applyNumberFormat="1" applyFont="1" applyFill="1" applyBorder="1" applyProtection="1"/>
    <xf numFmtId="170" fontId="43" fillId="0" borderId="0" xfId="1682" applyNumberFormat="1" applyFont="1" applyFill="1" applyBorder="1" applyAlignment="1" applyProtection="1">
      <alignment horizontal="right"/>
    </xf>
    <xf numFmtId="0" fontId="19" fillId="0" borderId="0" xfId="1707" applyFont="1" applyFill="1" applyBorder="1"/>
    <xf numFmtId="176" fontId="93" fillId="12" borderId="0" xfId="963" applyNumberFormat="1" applyFont="1" applyFill="1" applyBorder="1" applyAlignment="1" applyProtection="1">
      <alignment horizontal="left"/>
    </xf>
    <xf numFmtId="1" fontId="93" fillId="12" borderId="0" xfId="963" applyNumberFormat="1" applyFont="1" applyFill="1" applyBorder="1" applyAlignment="1" applyProtection="1">
      <alignment horizontal="right"/>
    </xf>
    <xf numFmtId="176" fontId="43" fillId="0" borderId="0" xfId="963" applyNumberFormat="1" applyFont="1" applyFill="1" applyBorder="1" applyAlignment="1" applyProtection="1">
      <alignment horizontal="left"/>
    </xf>
    <xf numFmtId="170" fontId="56" fillId="0" borderId="0" xfId="1682" applyNumberFormat="1" applyFont="1" applyFill="1" applyBorder="1" applyProtection="1"/>
    <xf numFmtId="0" fontId="43" fillId="0" borderId="0" xfId="1682" applyNumberFormat="1" applyFont="1" applyFill="1" applyBorder="1" applyAlignment="1" applyProtection="1">
      <alignment horizontal="left" wrapText="1"/>
    </xf>
    <xf numFmtId="176" fontId="43" fillId="0" borderId="0" xfId="1696" applyNumberFormat="1" applyFont="1" applyBorder="1" applyAlignment="1" applyProtection="1">
      <alignment horizontal="left"/>
    </xf>
    <xf numFmtId="176" fontId="68" fillId="0" borderId="0" xfId="963" applyNumberFormat="1" applyFont="1" applyFill="1" applyBorder="1" applyAlignment="1" applyProtection="1">
      <alignment horizontal="left"/>
    </xf>
    <xf numFmtId="170" fontId="68" fillId="0" borderId="0" xfId="963" applyNumberFormat="1" applyFont="1" applyFill="1" applyBorder="1" applyAlignment="1" applyProtection="1">
      <alignment horizontal="center"/>
    </xf>
    <xf numFmtId="176" fontId="68" fillId="0" borderId="27" xfId="963" applyNumberFormat="1" applyFont="1" applyFill="1" applyBorder="1" applyAlignment="1" applyProtection="1">
      <alignment horizontal="left"/>
    </xf>
    <xf numFmtId="170" fontId="68" fillId="0" borderId="25" xfId="963" applyNumberFormat="1" applyFont="1" applyFill="1" applyBorder="1" applyAlignment="1" applyProtection="1">
      <alignment horizontal="center"/>
    </xf>
    <xf numFmtId="170" fontId="56" fillId="0" borderId="25" xfId="1682" applyNumberFormat="1" applyFont="1" applyFill="1" applyBorder="1" applyProtection="1"/>
    <xf numFmtId="0" fontId="79" fillId="0" borderId="0" xfId="985" applyNumberFormat="1" applyFont="1" applyFill="1" applyBorder="1" applyAlignment="1" applyProtection="1">
      <alignment horizontal="left"/>
    </xf>
    <xf numFmtId="0" fontId="19" fillId="0" borderId="0" xfId="985" applyNumberFormat="1" applyFont="1" applyFill="1" applyBorder="1" applyAlignment="1" applyProtection="1">
      <alignment horizontal="left"/>
    </xf>
    <xf numFmtId="176" fontId="43" fillId="0" borderId="0" xfId="963" applyNumberFormat="1" applyFont="1" applyFill="1" applyBorder="1" applyProtection="1"/>
    <xf numFmtId="170" fontId="23" fillId="0" borderId="0" xfId="1682" applyNumberFormat="1" applyFont="1" applyFill="1" applyBorder="1" applyProtection="1"/>
    <xf numFmtId="170" fontId="43" fillId="0" borderId="0" xfId="1682" applyNumberFormat="1" applyFont="1" applyFill="1" applyBorder="1" applyAlignment="1" applyProtection="1">
      <alignment horizontal="left"/>
    </xf>
    <xf numFmtId="1" fontId="93" fillId="12" borderId="0" xfId="963" applyNumberFormat="1" applyFont="1" applyFill="1" applyBorder="1" applyProtection="1"/>
    <xf numFmtId="170" fontId="43" fillId="0" borderId="0" xfId="1682" applyNumberFormat="1" applyFont="1" applyFill="1" applyBorder="1" applyProtection="1"/>
    <xf numFmtId="172" fontId="19" fillId="0" borderId="0" xfId="1339" applyNumberFormat="1" applyFont="1" applyFill="1" applyBorder="1" applyAlignment="1">
      <alignment horizontal="center"/>
    </xf>
    <xf numFmtId="170" fontId="19" fillId="0" borderId="0" xfId="1682" applyNumberFormat="1" applyFont="1" applyFill="1" applyBorder="1" applyProtection="1"/>
    <xf numFmtId="170" fontId="19" fillId="0" borderId="25" xfId="1682" applyNumberFormat="1" applyFont="1" applyFill="1" applyBorder="1" applyProtection="1"/>
    <xf numFmtId="170" fontId="19" fillId="0" borderId="0" xfId="1682" applyNumberFormat="1" applyFont="1" applyFill="1" applyProtection="1"/>
    <xf numFmtId="197" fontId="43" fillId="0" borderId="0" xfId="963" applyNumberFormat="1" applyFont="1" applyFill="1" applyBorder="1" applyProtection="1"/>
    <xf numFmtId="170" fontId="48" fillId="0" borderId="0" xfId="1682" applyNumberFormat="1" applyFont="1" applyFill="1" applyBorder="1" applyProtection="1"/>
    <xf numFmtId="170" fontId="48" fillId="0" borderId="0" xfId="1682" applyNumberFormat="1" applyFont="1" applyFill="1" applyBorder="1" applyAlignment="1" applyProtection="1">
      <alignment horizontal="left"/>
    </xf>
    <xf numFmtId="172" fontId="19" fillId="0" borderId="0" xfId="1339" applyNumberFormat="1" applyFont="1" applyFill="1" applyBorder="1" applyAlignment="1">
      <alignment horizontal="right" indent="2"/>
    </xf>
    <xf numFmtId="3" fontId="19" fillId="0" borderId="0" xfId="1339" applyNumberFormat="1" applyFont="1" applyFill="1" applyBorder="1" applyAlignment="1"/>
    <xf numFmtId="0" fontId="93" fillId="12" borderId="0" xfId="963" applyNumberFormat="1" applyFont="1" applyFill="1" applyBorder="1" applyAlignment="1" applyProtection="1">
      <alignment horizontal="right"/>
    </xf>
    <xf numFmtId="172" fontId="19" fillId="0" borderId="0" xfId="1717" applyNumberFormat="1" applyFont="1" applyFill="1" applyBorder="1" applyProtection="1"/>
    <xf numFmtId="172" fontId="19" fillId="0" borderId="0" xfId="1339" applyNumberFormat="1" applyFont="1" applyFill="1" applyBorder="1" applyAlignment="1">
      <alignment wrapText="1"/>
    </xf>
    <xf numFmtId="0" fontId="43" fillId="0" borderId="0" xfId="963" applyNumberFormat="1" applyFont="1" applyFill="1" applyBorder="1" applyAlignment="1" applyProtection="1">
      <alignment horizontal="left" wrapText="1"/>
    </xf>
    <xf numFmtId="172" fontId="19" fillId="0" borderId="0" xfId="1717" applyNumberFormat="1" applyFont="1" applyFill="1" applyBorder="1" applyAlignment="1" applyProtection="1">
      <alignment horizontal="right"/>
    </xf>
    <xf numFmtId="173" fontId="19" fillId="0" borderId="0" xfId="1717" applyNumberFormat="1" applyFont="1" applyFill="1" applyBorder="1" applyAlignment="1" applyProtection="1">
      <alignment horizontal="right"/>
    </xf>
    <xf numFmtId="0" fontId="43" fillId="0" borderId="0" xfId="869" applyNumberFormat="1" applyFont="1" applyBorder="1" applyAlignment="1" applyProtection="1">
      <alignment horizontal="left" wrapText="1"/>
    </xf>
    <xf numFmtId="176" fontId="19" fillId="0" borderId="0" xfId="1683" applyNumberFormat="1" applyFont="1" applyAlignment="1" applyProtection="1">
      <alignment horizontal="right"/>
    </xf>
    <xf numFmtId="172" fontId="19" fillId="0" borderId="0" xfId="1683" applyNumberFormat="1" applyFont="1" applyAlignment="1" applyProtection="1">
      <alignment horizontal="right"/>
    </xf>
    <xf numFmtId="172" fontId="43" fillId="0" borderId="0" xfId="963" applyNumberFormat="1" applyFont="1" applyFill="1" applyBorder="1" applyAlignment="1" applyProtection="1">
      <alignment horizontal="left"/>
    </xf>
    <xf numFmtId="170" fontId="43" fillId="0" borderId="27" xfId="1682" applyNumberFormat="1" applyFont="1" applyFill="1" applyBorder="1" applyAlignment="1" applyProtection="1">
      <alignment horizontal="left"/>
    </xf>
    <xf numFmtId="170" fontId="43" fillId="0" borderId="25" xfId="1682" applyNumberFormat="1" applyFont="1" applyFill="1" applyBorder="1" applyAlignment="1" applyProtection="1">
      <alignment horizontal="left"/>
    </xf>
    <xf numFmtId="172" fontId="123" fillId="0" borderId="0" xfId="1339" applyNumberFormat="1" applyFont="1" applyFill="1" applyBorder="1" applyAlignment="1">
      <alignment horizontal="center"/>
    </xf>
    <xf numFmtId="172" fontId="52" fillId="0" borderId="0" xfId="1339" applyNumberFormat="1" applyFont="1" applyFill="1" applyBorder="1" applyAlignment="1"/>
    <xf numFmtId="172" fontId="19" fillId="0" borderId="0" xfId="1339" applyNumberFormat="1" applyFont="1" applyFill="1"/>
    <xf numFmtId="1" fontId="19" fillId="0" borderId="0" xfId="1339" applyNumberFormat="1" applyFont="1" applyFill="1" applyBorder="1" applyAlignment="1"/>
    <xf numFmtId="1" fontId="19" fillId="0" borderId="0" xfId="1339" applyNumberFormat="1" applyFont="1" applyFill="1" applyBorder="1"/>
    <xf numFmtId="1" fontId="19" fillId="0" borderId="0" xfId="1339" applyNumberFormat="1" applyFont="1" applyFill="1"/>
    <xf numFmtId="2" fontId="19" fillId="0" borderId="0" xfId="985" applyNumberFormat="1" applyFont="1" applyFill="1" applyBorder="1" applyAlignment="1" applyProtection="1">
      <alignment horizontal="left"/>
    </xf>
    <xf numFmtId="170" fontId="29" fillId="0" borderId="0" xfId="1682" applyNumberFormat="1" applyFont="1" applyFill="1" applyBorder="1" applyAlignment="1" applyProtection="1">
      <alignment horizontal="left"/>
    </xf>
    <xf numFmtId="176" fontId="56" fillId="0" borderId="0" xfId="963" applyNumberFormat="1" applyFont="1" applyFill="1" applyBorder="1" applyAlignment="1" applyProtection="1">
      <alignment horizontal="left"/>
    </xf>
    <xf numFmtId="170" fontId="56" fillId="0" borderId="0" xfId="963" applyNumberFormat="1" applyFont="1" applyFill="1" applyBorder="1" applyAlignment="1" applyProtection="1">
      <alignment horizontal="center"/>
    </xf>
    <xf numFmtId="182" fontId="43" fillId="0" borderId="0" xfId="1682" applyNumberFormat="1" applyFont="1" applyFill="1" applyBorder="1" applyAlignment="1" applyProtection="1">
      <alignment horizontal="center"/>
    </xf>
    <xf numFmtId="170" fontId="43" fillId="0" borderId="0" xfId="1682" applyNumberFormat="1" applyFont="1" applyFill="1" applyProtection="1"/>
    <xf numFmtId="49" fontId="43" fillId="0" borderId="0" xfId="1682" applyNumberFormat="1" applyFont="1" applyFill="1" applyBorder="1" applyProtection="1"/>
    <xf numFmtId="0" fontId="25" fillId="0" borderId="0" xfId="465" applyFont="1" applyFill="1" applyBorder="1"/>
    <xf numFmtId="173" fontId="116" fillId="0" borderId="0" xfId="1718" applyNumberFormat="1" applyFont="1" applyFill="1" applyBorder="1" applyProtection="1"/>
    <xf numFmtId="172" fontId="18" fillId="0" borderId="0" xfId="1340" applyNumberFormat="1" applyFont="1" applyFill="1" applyBorder="1" applyAlignment="1"/>
    <xf numFmtId="172" fontId="19" fillId="0" borderId="0" xfId="1340" applyNumberFormat="1" applyFont="1" applyFill="1" applyBorder="1" applyAlignment="1">
      <alignment vertical="center"/>
    </xf>
    <xf numFmtId="173" fontId="44" fillId="0" borderId="0" xfId="1718" applyNumberFormat="1" applyFont="1" applyFill="1" applyBorder="1" applyAlignment="1" applyProtection="1">
      <alignment horizontal="right"/>
    </xf>
    <xf numFmtId="0" fontId="27" fillId="0" borderId="29" xfId="1708" applyFont="1" applyFill="1" applyBorder="1" applyAlignment="1">
      <alignment horizontal="center"/>
    </xf>
    <xf numFmtId="0" fontId="27" fillId="0" borderId="30" xfId="1708" applyFont="1" applyFill="1" applyBorder="1" applyAlignment="1">
      <alignment horizontal="center"/>
    </xf>
    <xf numFmtId="0" fontId="55" fillId="0" borderId="30" xfId="1708" applyFont="1" applyFill="1" applyBorder="1" applyAlignment="1">
      <alignment horizontal="center"/>
    </xf>
    <xf numFmtId="0" fontId="55" fillId="0" borderId="31" xfId="1708" applyFont="1" applyFill="1" applyBorder="1" applyAlignment="1">
      <alignment horizontal="center"/>
    </xf>
    <xf numFmtId="0" fontId="25" fillId="0" borderId="25" xfId="465" applyFont="1" applyFill="1" applyBorder="1"/>
    <xf numFmtId="172" fontId="49" fillId="0" borderId="0" xfId="1340" applyNumberFormat="1" applyFont="1" applyFill="1" applyBorder="1" applyAlignment="1"/>
    <xf numFmtId="172" fontId="40" fillId="0" borderId="0" xfId="1340" applyNumberFormat="1" applyFont="1" applyFill="1" applyBorder="1" applyAlignment="1"/>
    <xf numFmtId="172" fontId="93" fillId="12" borderId="0" xfId="1340" applyNumberFormat="1" applyFont="1" applyFill="1" applyBorder="1" applyAlignment="1"/>
    <xf numFmtId="172" fontId="93" fillId="12" borderId="0" xfId="1340" applyNumberFormat="1" applyFont="1" applyFill="1" applyBorder="1" applyAlignment="1">
      <alignment horizontal="right" wrapText="1"/>
    </xf>
    <xf numFmtId="49" fontId="19" fillId="0" borderId="0" xfId="1340" applyNumberFormat="1" applyFont="1" applyFill="1" applyBorder="1" applyAlignment="1">
      <alignment horizontal="left" vertical="center"/>
    </xf>
    <xf numFmtId="172" fontId="19" fillId="0" borderId="0" xfId="1340" applyNumberFormat="1" applyFont="1" applyFill="1" applyBorder="1" applyAlignment="1">
      <alignment horizontal="right" vertical="center"/>
    </xf>
    <xf numFmtId="0" fontId="93" fillId="12" borderId="0" xfId="1608" applyNumberFormat="1" applyFont="1" applyFill="1" applyBorder="1" applyAlignment="1" applyProtection="1">
      <alignment horizontal="center" wrapText="1"/>
    </xf>
    <xf numFmtId="3" fontId="93" fillId="12" borderId="0" xfId="1608" applyNumberFormat="1" applyFont="1" applyFill="1" applyBorder="1" applyAlignment="1" applyProtection="1">
      <alignment horizontal="right" wrapText="1"/>
    </xf>
    <xf numFmtId="0" fontId="19" fillId="0" borderId="0" xfId="1608" applyNumberFormat="1" applyFont="1" applyBorder="1" applyAlignment="1" applyProtection="1">
      <alignment horizontal="left" wrapText="1" indent="1"/>
    </xf>
    <xf numFmtId="3" fontId="19" fillId="0" borderId="0" xfId="1608" applyNumberFormat="1" applyFont="1" applyBorder="1" applyAlignment="1" applyProtection="1">
      <alignment horizontal="right" wrapText="1"/>
    </xf>
    <xf numFmtId="49" fontId="19" fillId="0" borderId="0" xfId="1340" applyNumberFormat="1" applyFont="1" applyFill="1" applyBorder="1" applyAlignment="1">
      <alignment horizontal="left"/>
    </xf>
    <xf numFmtId="3" fontId="19" fillId="0" borderId="0" xfId="1340" applyNumberFormat="1" applyFont="1" applyFill="1" applyBorder="1" applyAlignment="1">
      <alignment horizontal="right"/>
    </xf>
    <xf numFmtId="3" fontId="19" fillId="0" borderId="0" xfId="1720" applyNumberFormat="1" applyFont="1" applyFill="1" applyBorder="1" applyAlignment="1" applyProtection="1">
      <alignment horizontal="right"/>
      <protection locked="0"/>
    </xf>
    <xf numFmtId="49" fontId="19" fillId="0" borderId="25" xfId="1340" applyNumberFormat="1" applyFont="1" applyFill="1" applyBorder="1" applyAlignment="1">
      <alignment horizontal="left"/>
    </xf>
    <xf numFmtId="3" fontId="19" fillId="0" borderId="25" xfId="1340" applyNumberFormat="1" applyFont="1" applyFill="1" applyBorder="1" applyAlignment="1">
      <alignment horizontal="right"/>
    </xf>
    <xf numFmtId="3" fontId="19" fillId="0" borderId="25" xfId="1720" applyNumberFormat="1" applyFont="1" applyFill="1" applyBorder="1" applyAlignment="1" applyProtection="1">
      <alignment horizontal="right"/>
      <protection locked="0"/>
    </xf>
    <xf numFmtId="172" fontId="48" fillId="0" borderId="0" xfId="1340" applyNumberFormat="1" applyFont="1" applyFill="1" applyBorder="1" applyAlignment="1"/>
    <xf numFmtId="172" fontId="17" fillId="0" borderId="0" xfId="1340" applyNumberFormat="1" applyFont="1" applyFill="1" applyBorder="1" applyAlignment="1">
      <alignment horizontal="center" vertical="center" wrapText="1"/>
    </xf>
    <xf numFmtId="172" fontId="19" fillId="0" borderId="0" xfId="1340" applyNumberFormat="1" applyFont="1" applyFill="1" applyBorder="1" applyAlignment="1">
      <alignment horizontal="center"/>
    </xf>
    <xf numFmtId="172" fontId="19" fillId="0" borderId="0" xfId="1340" applyNumberFormat="1" applyFont="1" applyFill="1" applyBorder="1" applyAlignment="1">
      <alignment horizontal="left" vertical="center"/>
    </xf>
    <xf numFmtId="0" fontId="43" fillId="0" borderId="0" xfId="1608" applyNumberFormat="1" applyFont="1" applyBorder="1" applyAlignment="1" applyProtection="1">
      <alignment horizontal="left" indent="3"/>
    </xf>
    <xf numFmtId="3" fontId="43" fillId="0" borderId="0" xfId="1608" applyNumberFormat="1" applyFont="1" applyBorder="1" applyAlignment="1" applyProtection="1">
      <alignment horizontal="right" wrapText="1"/>
    </xf>
    <xf numFmtId="0" fontId="19" fillId="0" borderId="0" xfId="1608" applyNumberFormat="1" applyFont="1" applyBorder="1" applyAlignment="1" applyProtection="1">
      <alignment horizontal="left" wrapText="1" indent="3"/>
    </xf>
    <xf numFmtId="0" fontId="43" fillId="0" borderId="0" xfId="1608" applyNumberFormat="1" applyFont="1" applyBorder="1" applyAlignment="1" applyProtection="1">
      <alignment horizontal="left" wrapText="1"/>
    </xf>
    <xf numFmtId="172" fontId="19" fillId="0" borderId="0" xfId="1340" applyNumberFormat="1" applyFont="1" applyFill="1" applyBorder="1" applyAlignment="1">
      <alignment horizontal="left" indent="4"/>
    </xf>
    <xf numFmtId="172" fontId="19" fillId="0" borderId="0" xfId="1340" applyNumberFormat="1" applyFont="1" applyFill="1" applyBorder="1" applyAlignment="1">
      <alignment horizontal="left"/>
    </xf>
    <xf numFmtId="172" fontId="19" fillId="0" borderId="0" xfId="1340" applyNumberFormat="1" applyFont="1" applyFill="1" applyBorder="1" applyAlignment="1">
      <alignment horizontal="left" wrapText="1"/>
    </xf>
    <xf numFmtId="172" fontId="124" fillId="0" borderId="0" xfId="1340" applyNumberFormat="1" applyFont="1" applyFill="1" applyBorder="1" applyAlignment="1"/>
    <xf numFmtId="172" fontId="19" fillId="0" borderId="0" xfId="1340" applyNumberFormat="1" applyFont="1" applyFill="1" applyBorder="1"/>
    <xf numFmtId="172" fontId="19" fillId="0" borderId="0" xfId="1340" applyNumberFormat="1" applyFont="1" applyFill="1"/>
    <xf numFmtId="1" fontId="19" fillId="0" borderId="0" xfId="1340" applyNumberFormat="1" applyFont="1" applyFill="1" applyBorder="1" applyAlignment="1"/>
    <xf numFmtId="1" fontId="19" fillId="0" borderId="0" xfId="1340" applyNumberFormat="1" applyFont="1" applyFill="1" applyBorder="1"/>
    <xf numFmtId="1" fontId="19" fillId="0" borderId="0" xfId="1340" applyNumberFormat="1" applyFont="1" applyFill="1"/>
    <xf numFmtId="172" fontId="19" fillId="0" borderId="6" xfId="1340" applyNumberFormat="1" applyFont="1" applyFill="1" applyBorder="1" applyAlignment="1"/>
    <xf numFmtId="173" fontId="43" fillId="11" borderId="36" xfId="1608" applyFont="1" applyFill="1" applyBorder="1" applyAlignment="1" applyProtection="1"/>
    <xf numFmtId="173" fontId="43" fillId="11" borderId="7" xfId="1608" applyFont="1" applyFill="1" applyBorder="1" applyAlignment="1" applyProtection="1">
      <alignment horizontal="right"/>
    </xf>
    <xf numFmtId="4" fontId="19" fillId="11" borderId="0" xfId="465" applyNumberFormat="1" applyFont="1" applyFill="1" applyAlignment="1"/>
    <xf numFmtId="0" fontId="19" fillId="0" borderId="8" xfId="1608" applyNumberFormat="1" applyFont="1" applyBorder="1" applyAlignment="1" applyProtection="1">
      <alignment horizontal="left" wrapText="1" indent="1"/>
    </xf>
    <xf numFmtId="3" fontId="19" fillId="0" borderId="9" xfId="1608" applyNumberFormat="1" applyFont="1" applyBorder="1" applyAlignment="1" applyProtection="1">
      <alignment horizontal="right" wrapText="1"/>
    </xf>
    <xf numFmtId="173" fontId="68" fillId="11" borderId="0" xfId="1608" applyFont="1" applyFill="1" applyBorder="1" applyAlignment="1" applyProtection="1">
      <alignment horizontal="right"/>
    </xf>
    <xf numFmtId="173" fontId="43" fillId="11" borderId="0" xfId="1608" applyFont="1" applyFill="1" applyBorder="1" applyAlignment="1" applyProtection="1">
      <alignment horizontal="right"/>
    </xf>
    <xf numFmtId="173" fontId="43" fillId="0" borderId="0" xfId="1608" applyFont="1" applyBorder="1" applyAlignment="1" applyProtection="1">
      <alignment horizontal="right"/>
    </xf>
    <xf numFmtId="0" fontId="19" fillId="0" borderId="10" xfId="1608" applyNumberFormat="1" applyFont="1" applyBorder="1" applyAlignment="1" applyProtection="1">
      <alignment horizontal="left" wrapText="1" indent="1"/>
    </xf>
    <xf numFmtId="0" fontId="19" fillId="0" borderId="37" xfId="465" applyFont="1" applyBorder="1"/>
    <xf numFmtId="3" fontId="19" fillId="0" borderId="11" xfId="1608" applyNumberFormat="1" applyFont="1" applyBorder="1" applyAlignment="1" applyProtection="1">
      <alignment horizontal="right" wrapText="1"/>
    </xf>
    <xf numFmtId="173" fontId="43" fillId="0" borderId="0" xfId="1608" applyFont="1" applyFill="1" applyBorder="1" applyProtection="1"/>
    <xf numFmtId="173" fontId="43" fillId="0" borderId="0" xfId="1608" applyFont="1" applyFill="1" applyBorder="1" applyAlignment="1" applyProtection="1">
      <alignment horizontal="right"/>
    </xf>
    <xf numFmtId="173" fontId="68" fillId="0" borderId="4" xfId="1608" applyFont="1" applyFill="1" applyBorder="1" applyAlignment="1" applyProtection="1">
      <alignment horizontal="left"/>
    </xf>
    <xf numFmtId="173" fontId="68" fillId="0" borderId="4" xfId="1608" applyFont="1" applyFill="1" applyBorder="1" applyAlignment="1" applyProtection="1">
      <alignment horizontal="right"/>
    </xf>
    <xf numFmtId="173" fontId="43" fillId="0" borderId="4" xfId="1608" applyFont="1" applyFill="1" applyBorder="1" applyAlignment="1" applyProtection="1">
      <alignment horizontal="center"/>
    </xf>
    <xf numFmtId="173" fontId="43" fillId="0" borderId="4" xfId="1608" applyFont="1" applyFill="1" applyBorder="1" applyAlignment="1" applyProtection="1">
      <alignment horizontal="right"/>
    </xf>
    <xf numFmtId="173" fontId="43" fillId="0" borderId="0" xfId="1608" applyFont="1" applyBorder="1" applyProtection="1"/>
    <xf numFmtId="0" fontId="29" fillId="0" borderId="0" xfId="1608" applyNumberFormat="1" applyFont="1" applyBorder="1" applyAlignment="1" applyProtection="1">
      <alignment horizontal="left" wrapText="1"/>
    </xf>
    <xf numFmtId="3" fontId="29" fillId="0" borderId="0" xfId="1608" applyNumberFormat="1" applyFont="1" applyBorder="1" applyAlignment="1" applyProtection="1">
      <alignment horizontal="right" wrapText="1"/>
    </xf>
    <xf numFmtId="173" fontId="43" fillId="0" borderId="0" xfId="1608" applyFont="1" applyProtection="1"/>
    <xf numFmtId="172" fontId="23" fillId="0" borderId="0" xfId="1340" applyNumberFormat="1" applyFont="1" applyFill="1" applyBorder="1" applyAlignment="1"/>
    <xf numFmtId="0" fontId="24" fillId="0" borderId="0" xfId="465" applyFont="1"/>
    <xf numFmtId="172" fontId="93" fillId="12" borderId="0" xfId="1340" applyNumberFormat="1" applyFont="1" applyFill="1" applyBorder="1" applyAlignment="1">
      <alignment horizontal="right" vertical="center"/>
    </xf>
    <xf numFmtId="173" fontId="93" fillId="12" borderId="0" xfId="1721" applyNumberFormat="1" applyFont="1" applyFill="1" applyBorder="1" applyAlignment="1" applyProtection="1">
      <alignment horizontal="left"/>
    </xf>
    <xf numFmtId="3" fontId="93" fillId="12" borderId="0" xfId="1721" applyNumberFormat="1" applyFont="1" applyFill="1" applyBorder="1" applyAlignment="1" applyProtection="1">
      <alignment horizontal="right" wrapText="1"/>
    </xf>
    <xf numFmtId="0" fontId="93" fillId="12" borderId="0" xfId="1721" applyNumberFormat="1" applyFont="1" applyFill="1" applyBorder="1" applyAlignment="1" applyProtection="1">
      <alignment horizontal="right" wrapText="1"/>
    </xf>
    <xf numFmtId="0" fontId="43" fillId="0" borderId="0" xfId="1721" applyNumberFormat="1" applyFont="1" applyBorder="1" applyAlignment="1" applyProtection="1">
      <alignment wrapText="1"/>
      <protection locked="0"/>
    </xf>
    <xf numFmtId="0" fontId="43" fillId="3" borderId="0" xfId="1722" applyNumberFormat="1" applyFont="1" applyFill="1" applyBorder="1" applyAlignment="1" applyProtection="1">
      <alignment horizontal="right" wrapText="1"/>
      <protection locked="0"/>
    </xf>
    <xf numFmtId="0" fontId="43" fillId="2" borderId="0" xfId="1721" applyNumberFormat="1" applyFont="1" applyFill="1" applyBorder="1" applyAlignment="1" applyProtection="1">
      <alignment horizontal="right" wrapText="1"/>
    </xf>
    <xf numFmtId="3" fontId="23" fillId="0" borderId="0" xfId="1608" applyNumberFormat="1" applyFont="1" applyBorder="1" applyAlignment="1" applyProtection="1">
      <alignment horizontal="right" wrapText="1"/>
    </xf>
    <xf numFmtId="172" fontId="19" fillId="0" borderId="0" xfId="1340" applyNumberFormat="1" applyFont="1" applyFill="1" applyBorder="1" applyAlignment="1">
      <alignment horizontal="left" indent="5"/>
    </xf>
    <xf numFmtId="172" fontId="19" fillId="0" borderId="0" xfId="1340" applyNumberFormat="1" applyFont="1" applyFill="1" applyBorder="1" applyAlignment="1">
      <alignment horizontal="left" indent="7"/>
    </xf>
    <xf numFmtId="0" fontId="43" fillId="3" borderId="0" xfId="1721" applyNumberFormat="1" applyFont="1" applyFill="1" applyBorder="1" applyAlignment="1" applyProtection="1">
      <alignment horizontal="center" wrapText="1"/>
    </xf>
    <xf numFmtId="3" fontId="19" fillId="0" borderId="0" xfId="1340" applyNumberFormat="1" applyFont="1" applyFill="1" applyBorder="1" applyAlignment="1"/>
    <xf numFmtId="0" fontId="19" fillId="3" borderId="0" xfId="1722" applyNumberFormat="1" applyFont="1" applyFill="1" applyBorder="1" applyAlignment="1" applyProtection="1">
      <alignment horizontal="center" wrapText="1"/>
    </xf>
    <xf numFmtId="172" fontId="19" fillId="0" borderId="0" xfId="1340" applyNumberFormat="1" applyFont="1" applyFill="1" applyBorder="1" applyAlignment="1">
      <alignment horizontal="right" indent="2"/>
    </xf>
    <xf numFmtId="0" fontId="43" fillId="3" borderId="0" xfId="1721" applyNumberFormat="1" applyFont="1" applyFill="1" applyBorder="1" applyAlignment="1" applyProtection="1">
      <alignment horizontal="center"/>
    </xf>
    <xf numFmtId="0" fontId="43" fillId="3" borderId="0" xfId="1722" applyNumberFormat="1" applyFont="1" applyFill="1" applyBorder="1" applyAlignment="1" applyProtection="1">
      <alignment horizontal="center" wrapText="1"/>
    </xf>
    <xf numFmtId="0" fontId="43" fillId="3" borderId="0" xfId="1722" applyNumberFormat="1" applyFont="1" applyFill="1" applyBorder="1" applyAlignment="1" applyProtection="1">
      <alignment horizontal="center"/>
    </xf>
    <xf numFmtId="172" fontId="19" fillId="0" borderId="0" xfId="1340" applyNumberFormat="1" applyFont="1" applyFill="1" applyBorder="1" applyAlignment="1">
      <alignment horizontal="left" indent="3"/>
    </xf>
    <xf numFmtId="49" fontId="93" fillId="12" borderId="0" xfId="1721" applyNumberFormat="1" applyFont="1" applyFill="1" applyBorder="1" applyAlignment="1" applyProtection="1">
      <alignment horizontal="right" wrapText="1"/>
    </xf>
    <xf numFmtId="49" fontId="43" fillId="3" borderId="0" xfId="1722" applyNumberFormat="1" applyFont="1" applyFill="1" applyBorder="1" applyAlignment="1" applyProtection="1">
      <alignment horizontal="right" wrapText="1"/>
      <protection locked="0"/>
    </xf>
    <xf numFmtId="173" fontId="43" fillId="0" borderId="0" xfId="1721" applyNumberFormat="1" applyFont="1" applyProtection="1"/>
    <xf numFmtId="0" fontId="43" fillId="3" borderId="0" xfId="1722" applyNumberFormat="1" applyFont="1" applyFill="1" applyAlignment="1" applyProtection="1">
      <alignment horizontal="right" wrapText="1"/>
    </xf>
    <xf numFmtId="172" fontId="19" fillId="0" borderId="36" xfId="1340" applyNumberFormat="1" applyFont="1" applyFill="1" applyBorder="1" applyAlignment="1"/>
    <xf numFmtId="0" fontId="43" fillId="3" borderId="0" xfId="1722" applyNumberFormat="1" applyFont="1" applyFill="1" applyBorder="1" applyAlignment="1" applyProtection="1">
      <alignment horizontal="right" wrapText="1"/>
    </xf>
    <xf numFmtId="0" fontId="43" fillId="3" borderId="0" xfId="1722" applyNumberFormat="1" applyFont="1" applyFill="1" applyBorder="1" applyAlignment="1" applyProtection="1">
      <alignment wrapText="1"/>
    </xf>
    <xf numFmtId="0" fontId="43" fillId="3" borderId="0" xfId="1722" applyNumberFormat="1" applyFont="1" applyFill="1" applyBorder="1" applyAlignment="1" applyProtection="1"/>
    <xf numFmtId="172" fontId="19" fillId="0" borderId="10" xfId="1340" applyNumberFormat="1" applyFont="1" applyFill="1" applyBorder="1" applyAlignment="1"/>
    <xf numFmtId="3" fontId="19" fillId="0" borderId="37" xfId="1340" applyNumberFormat="1" applyFont="1" applyFill="1" applyBorder="1" applyAlignment="1"/>
    <xf numFmtId="173" fontId="29" fillId="0" borderId="0" xfId="1721" applyNumberFormat="1" applyFont="1" applyBorder="1" applyAlignment="1" applyProtection="1">
      <alignment horizontal="left"/>
    </xf>
    <xf numFmtId="3" fontId="29" fillId="0" borderId="0" xfId="1721" applyNumberFormat="1" applyFont="1" applyBorder="1" applyAlignment="1" applyProtection="1">
      <alignment horizontal="right" wrapText="1"/>
    </xf>
    <xf numFmtId="173" fontId="43" fillId="0" borderId="0" xfId="1721" applyNumberFormat="1" applyFont="1" applyBorder="1" applyAlignment="1" applyProtection="1">
      <alignment horizontal="left"/>
    </xf>
    <xf numFmtId="3" fontId="43" fillId="0" borderId="0" xfId="1722" applyNumberFormat="1" applyFont="1" applyBorder="1" applyAlignment="1" applyProtection="1">
      <alignment wrapText="1"/>
    </xf>
    <xf numFmtId="3" fontId="43" fillId="0" borderId="0" xfId="1722" applyNumberFormat="1" applyFont="1" applyBorder="1" applyAlignment="1" applyProtection="1">
      <alignment horizontal="right" wrapText="1"/>
    </xf>
    <xf numFmtId="0" fontId="43" fillId="3" borderId="0" xfId="1721" applyNumberFormat="1" applyFont="1" applyFill="1" applyBorder="1" applyAlignment="1" applyProtection="1"/>
    <xf numFmtId="194" fontId="19" fillId="0" borderId="0" xfId="1340" applyNumberFormat="1" applyFont="1" applyFill="1" applyBorder="1" applyAlignment="1"/>
    <xf numFmtId="172" fontId="19" fillId="0" borderId="7" xfId="1340" applyNumberFormat="1" applyFont="1" applyFill="1" applyBorder="1" applyAlignment="1"/>
    <xf numFmtId="0" fontId="43" fillId="3" borderId="0" xfId="1721" applyNumberFormat="1" applyFont="1" applyFill="1" applyBorder="1" applyAlignment="1" applyProtection="1">
      <alignment horizontal="right" wrapText="1"/>
    </xf>
    <xf numFmtId="172" fontId="19" fillId="0" borderId="9" xfId="1340" applyNumberFormat="1" applyFont="1" applyFill="1" applyBorder="1" applyAlignment="1"/>
    <xf numFmtId="172" fontId="19" fillId="0" borderId="11" xfId="1340" applyNumberFormat="1" applyFont="1" applyFill="1" applyBorder="1" applyAlignment="1"/>
    <xf numFmtId="3" fontId="43" fillId="0" borderId="0" xfId="1721" applyNumberFormat="1" applyFont="1" applyBorder="1" applyAlignment="1" applyProtection="1">
      <alignment horizontal="right" wrapText="1"/>
    </xf>
    <xf numFmtId="173" fontId="116" fillId="0" borderId="0" xfId="1717" applyNumberFormat="1" applyFont="1" applyFill="1" applyBorder="1" applyProtection="1"/>
    <xf numFmtId="173" fontId="53" fillId="0" borderId="0" xfId="1717" applyNumberFormat="1" applyFont="1" applyFill="1" applyBorder="1" applyProtection="1"/>
    <xf numFmtId="173" fontId="113" fillId="0" borderId="0" xfId="1717" applyNumberFormat="1" applyFont="1" applyFill="1" applyBorder="1" applyProtection="1"/>
    <xf numFmtId="173" fontId="53" fillId="0" borderId="0" xfId="1716" applyFont="1" applyFill="1" applyProtection="1"/>
    <xf numFmtId="173" fontId="44" fillId="0" borderId="0" xfId="1716" applyFont="1" applyFill="1" applyProtection="1"/>
    <xf numFmtId="0" fontId="24" fillId="0" borderId="0" xfId="0" applyFont="1"/>
    <xf numFmtId="0" fontId="0" fillId="0" borderId="0" xfId="1707" applyFont="1" applyFill="1" applyBorder="1"/>
    <xf numFmtId="0" fontId="27" fillId="0" borderId="0" xfId="1707" applyFont="1" applyFill="1" applyBorder="1" applyAlignment="1">
      <alignment horizontal="center"/>
    </xf>
    <xf numFmtId="0" fontId="26" fillId="0" borderId="25" xfId="0" applyFont="1" applyFill="1" applyBorder="1"/>
    <xf numFmtId="0" fontId="25" fillId="0" borderId="25" xfId="0" applyFont="1" applyFill="1" applyBorder="1"/>
    <xf numFmtId="173" fontId="44" fillId="0" borderId="25" xfId="1717" applyNumberFormat="1" applyFont="1" applyFill="1" applyBorder="1" applyProtection="1"/>
    <xf numFmtId="4" fontId="20" fillId="0" borderId="0" xfId="0" applyNumberFormat="1" applyFont="1" applyFill="1" applyBorder="1" applyAlignment="1"/>
    <xf numFmtId="4" fontId="23" fillId="0" borderId="0" xfId="0" applyNumberFormat="1" applyFont="1" applyFill="1" applyBorder="1" applyAlignment="1"/>
    <xf numFmtId="4" fontId="16" fillId="0" borderId="0" xfId="0" applyNumberFormat="1" applyFont="1" applyFill="1" applyBorder="1" applyAlignment="1"/>
    <xf numFmtId="4" fontId="40" fillId="0" borderId="0" xfId="0" applyNumberFormat="1" applyFont="1" applyFill="1" applyBorder="1" applyAlignment="1"/>
    <xf numFmtId="4" fontId="125" fillId="0" borderId="0" xfId="0" applyNumberFormat="1" applyFont="1" applyFill="1" applyBorder="1" applyAlignment="1"/>
    <xf numFmtId="49" fontId="93" fillId="12" borderId="0" xfId="0" applyNumberFormat="1" applyFont="1" applyFill="1" applyBorder="1" applyAlignment="1">
      <alignment horizontal="right"/>
    </xf>
    <xf numFmtId="173" fontId="93" fillId="12" borderId="0" xfId="1717" applyNumberFormat="1" applyFont="1" applyFill="1" applyBorder="1" applyProtection="1"/>
    <xf numFmtId="4" fontId="21" fillId="0" borderId="0" xfId="0" applyNumberFormat="1" applyFont="1" applyFill="1" applyBorder="1" applyAlignment="1"/>
    <xf numFmtId="4" fontId="37" fillId="0" borderId="0" xfId="0" applyNumberFormat="1" applyFont="1" applyFill="1" applyBorder="1" applyAlignment="1">
      <alignment horizontal="right"/>
    </xf>
    <xf numFmtId="1" fontId="93" fillId="12" borderId="0" xfId="0" applyNumberFormat="1" applyFont="1" applyFill="1" applyBorder="1" applyAlignment="1">
      <alignment horizontal="left"/>
    </xf>
    <xf numFmtId="172" fontId="93" fillId="12" borderId="0" xfId="1723" applyNumberFormat="1" applyFont="1" applyFill="1" applyBorder="1" applyProtection="1"/>
    <xf numFmtId="172" fontId="93" fillId="12" borderId="0" xfId="1723" applyNumberFormat="1" applyFont="1" applyFill="1" applyBorder="1" applyAlignment="1" applyProtection="1">
      <alignment horizontal="right" wrapText="1"/>
    </xf>
    <xf numFmtId="172" fontId="19" fillId="0" borderId="0" xfId="1723" applyNumberFormat="1" applyFont="1" applyBorder="1" applyAlignment="1" applyProtection="1">
      <alignment horizontal="right" wrapText="1"/>
    </xf>
    <xf numFmtId="172" fontId="19" fillId="0" borderId="0" xfId="1723" applyNumberFormat="1" applyFont="1" applyProtection="1"/>
    <xf numFmtId="172" fontId="44" fillId="0" borderId="0" xfId="1717" applyNumberFormat="1" applyFont="1" applyFill="1" applyBorder="1" applyProtection="1"/>
    <xf numFmtId="172" fontId="19" fillId="0" borderId="0" xfId="1723" applyNumberFormat="1" applyFont="1" applyFill="1" applyBorder="1" applyAlignment="1" applyProtection="1">
      <alignment horizontal="right" wrapText="1"/>
    </xf>
    <xf numFmtId="172" fontId="53" fillId="0" borderId="0" xfId="1716" applyNumberFormat="1" applyFont="1" applyFill="1" applyProtection="1"/>
    <xf numFmtId="4" fontId="19" fillId="0" borderId="25" xfId="0" applyNumberFormat="1" applyFont="1" applyFill="1" applyBorder="1" applyAlignment="1">
      <alignment horizontal="left"/>
    </xf>
    <xf numFmtId="4" fontId="19" fillId="0" borderId="25" xfId="0" applyNumberFormat="1" applyFont="1" applyFill="1" applyBorder="1" applyAlignment="1">
      <alignment horizontal="right"/>
    </xf>
    <xf numFmtId="4" fontId="26" fillId="0" borderId="0" xfId="0" applyNumberFormat="1" applyFont="1" applyFill="1" applyBorder="1" applyAlignment="1"/>
    <xf numFmtId="172" fontId="22" fillId="0" borderId="0" xfId="1339" applyNumberFormat="1" applyFont="1" applyFill="1" applyBorder="1" applyAlignment="1">
      <alignment horizontal="center"/>
    </xf>
    <xf numFmtId="172" fontId="49" fillId="0" borderId="0" xfId="1339" applyNumberFormat="1" applyFont="1" applyFill="1" applyBorder="1" applyAlignment="1"/>
    <xf numFmtId="172" fontId="23" fillId="0" borderId="0" xfId="1386" applyNumberFormat="1" applyFont="1" applyFill="1" applyBorder="1" applyAlignment="1"/>
    <xf numFmtId="172" fontId="36" fillId="0" borderId="0" xfId="1386" applyNumberFormat="1" applyFont="1" applyFill="1" applyBorder="1" applyAlignment="1"/>
    <xf numFmtId="172" fontId="35" fillId="0" borderId="0" xfId="1339" applyNumberFormat="1" applyFont="1" applyFill="1" applyBorder="1" applyAlignment="1">
      <alignment horizontal="right"/>
    </xf>
    <xf numFmtId="172" fontId="23" fillId="0" borderId="0" xfId="1723" applyNumberFormat="1" applyFont="1" applyBorder="1" applyAlignment="1" applyProtection="1">
      <alignment horizontal="right" wrapText="1"/>
    </xf>
    <xf numFmtId="172" fontId="19" fillId="0" borderId="0" xfId="1386" applyNumberFormat="1" applyFont="1" applyFill="1" applyBorder="1" applyAlignment="1"/>
    <xf numFmtId="182" fontId="36" fillId="0" borderId="0" xfId="0" applyNumberFormat="1" applyFont="1" applyFill="1" applyBorder="1" applyAlignment="1"/>
    <xf numFmtId="172" fontId="19" fillId="0" borderId="0" xfId="1339" applyNumberFormat="1" applyFont="1" applyFill="1" applyBorder="1" applyAlignment="1">
      <alignment horizontal="left"/>
    </xf>
    <xf numFmtId="173" fontId="44" fillId="0" borderId="0" xfId="1717" applyNumberFormat="1" applyFont="1" applyFill="1" applyBorder="1" applyAlignment="1" applyProtection="1">
      <alignment horizontal="right"/>
    </xf>
    <xf numFmtId="173" fontId="44" fillId="0" borderId="0" xfId="1717" applyNumberFormat="1" applyFont="1" applyFill="1" applyBorder="1" applyAlignment="1" applyProtection="1"/>
    <xf numFmtId="0" fontId="0" fillId="3" borderId="0" xfId="1707" applyFont="1" applyFill="1" applyBorder="1"/>
    <xf numFmtId="0" fontId="25" fillId="0" borderId="38" xfId="0" applyFont="1" applyFill="1" applyBorder="1"/>
    <xf numFmtId="173" fontId="20" fillId="0" borderId="0" xfId="1717" applyNumberFormat="1" applyFont="1" applyFill="1" applyBorder="1" applyAlignment="1" applyProtection="1">
      <alignment horizontal="left"/>
    </xf>
    <xf numFmtId="170" fontId="53" fillId="0" borderId="0" xfId="1715" applyFont="1"/>
    <xf numFmtId="173" fontId="53" fillId="0" borderId="0" xfId="1713" applyNumberFormat="1" applyFont="1"/>
    <xf numFmtId="173" fontId="101" fillId="0" borderId="0" xfId="1713" applyNumberFormat="1" applyFont="1" applyAlignment="1">
      <alignment horizontal="center"/>
    </xf>
    <xf numFmtId="49" fontId="101" fillId="0" borderId="0" xfId="1713" applyNumberFormat="1" applyFont="1" applyAlignment="1">
      <alignment horizontal="right"/>
    </xf>
    <xf numFmtId="173" fontId="101" fillId="0" borderId="0" xfId="1713" applyNumberFormat="1" applyFont="1" applyAlignment="1">
      <alignment horizontal="right"/>
    </xf>
    <xf numFmtId="173" fontId="101" fillId="0" borderId="0" xfId="1713" applyNumberFormat="1" applyFont="1"/>
    <xf numFmtId="173" fontId="40" fillId="0" borderId="0" xfId="1717" applyNumberFormat="1" applyFont="1" applyFill="1" applyBorder="1" applyAlignment="1" applyProtection="1">
      <alignment horizontal="left"/>
    </xf>
    <xf numFmtId="170" fontId="56" fillId="0" borderId="0" xfId="1715" applyFont="1"/>
    <xf numFmtId="173" fontId="56" fillId="0" borderId="0" xfId="1713" applyNumberFormat="1" applyFont="1"/>
    <xf numFmtId="173" fontId="56" fillId="0" borderId="0" xfId="1713" applyNumberFormat="1" applyFont="1" applyAlignment="1">
      <alignment horizontal="center"/>
    </xf>
    <xf numFmtId="49" fontId="56" fillId="0" borderId="0" xfId="1713" applyNumberFormat="1" applyFont="1" applyAlignment="1">
      <alignment horizontal="right"/>
    </xf>
    <xf numFmtId="173" fontId="56" fillId="0" borderId="0" xfId="1713" applyNumberFormat="1" applyFont="1" applyAlignment="1">
      <alignment horizontal="right"/>
    </xf>
    <xf numFmtId="170" fontId="43" fillId="0" borderId="0" xfId="1715" applyFont="1" applyBorder="1"/>
    <xf numFmtId="170" fontId="43" fillId="0" borderId="0" xfId="1715" applyFont="1" applyBorder="1" applyAlignment="1" applyProtection="1">
      <alignment horizontal="left"/>
      <protection locked="0"/>
    </xf>
    <xf numFmtId="173" fontId="43" fillId="0" borderId="0" xfId="1713" applyNumberFormat="1" applyFont="1" applyBorder="1"/>
    <xf numFmtId="173" fontId="43" fillId="0" borderId="0" xfId="1713" applyNumberFormat="1" applyFont="1" applyBorder="1" applyAlignment="1">
      <alignment horizontal="center"/>
    </xf>
    <xf numFmtId="49" fontId="43" fillId="0" borderId="0" xfId="1713" applyNumberFormat="1" applyFont="1" applyBorder="1" applyAlignment="1">
      <alignment horizontal="right"/>
    </xf>
    <xf numFmtId="173" fontId="43" fillId="0" borderId="0" xfId="1713" applyNumberFormat="1" applyFont="1" applyBorder="1" applyAlignment="1">
      <alignment horizontal="right"/>
    </xf>
    <xf numFmtId="170" fontId="43" fillId="0" borderId="0" xfId="1715" applyFont="1" applyFill="1" applyBorder="1"/>
    <xf numFmtId="173" fontId="43" fillId="0" borderId="0" xfId="1713" applyNumberFormat="1" applyFont="1" applyFill="1" applyBorder="1" applyAlignment="1">
      <alignment horizontal="right"/>
    </xf>
    <xf numFmtId="49" fontId="43" fillId="0" borderId="0" xfId="1713" applyNumberFormat="1" applyFont="1" applyFill="1" applyBorder="1" applyAlignment="1">
      <alignment horizontal="right"/>
    </xf>
    <xf numFmtId="173" fontId="43" fillId="0" borderId="0" xfId="1713" applyNumberFormat="1" applyFont="1" applyFill="1" applyBorder="1" applyAlignment="1"/>
    <xf numFmtId="170" fontId="93" fillId="12" borderId="0" xfId="1715" applyFont="1" applyFill="1" applyBorder="1" applyAlignment="1">
      <alignment vertical="center"/>
    </xf>
    <xf numFmtId="49" fontId="93" fillId="12" borderId="0" xfId="1713" applyNumberFormat="1" applyFont="1" applyFill="1" applyBorder="1" applyAlignment="1">
      <alignment horizontal="right"/>
    </xf>
    <xf numFmtId="173" fontId="93" fillId="12" borderId="0" xfId="1713" applyNumberFormat="1" applyFont="1" applyFill="1" applyBorder="1" applyAlignment="1">
      <alignment horizontal="right"/>
    </xf>
    <xf numFmtId="170" fontId="93" fillId="12" borderId="0" xfId="1715" applyFont="1" applyFill="1" applyBorder="1" applyAlignment="1" applyProtection="1">
      <alignment horizontal="center" vertical="center"/>
      <protection locked="0"/>
    </xf>
    <xf numFmtId="49" fontId="93" fillId="12" borderId="0" xfId="1713" applyNumberFormat="1" applyFont="1" applyFill="1" applyBorder="1" applyAlignment="1" applyProtection="1">
      <alignment horizontal="right"/>
      <protection locked="0"/>
    </xf>
    <xf numFmtId="170" fontId="93" fillId="12" borderId="0" xfId="1715" applyFont="1" applyFill="1" applyBorder="1" applyAlignment="1" applyProtection="1">
      <alignment horizontal="left" vertical="center"/>
      <protection locked="0"/>
    </xf>
    <xf numFmtId="173" fontId="93" fillId="12" borderId="0" xfId="1713" applyNumberFormat="1" applyFont="1" applyFill="1" applyBorder="1" applyAlignment="1" applyProtection="1">
      <alignment horizontal="right"/>
      <protection locked="0"/>
    </xf>
    <xf numFmtId="170" fontId="68" fillId="0" borderId="0" xfId="1715" applyFont="1" applyFill="1" applyBorder="1"/>
    <xf numFmtId="173" fontId="43" fillId="0" borderId="0" xfId="1713" applyNumberFormat="1" applyFont="1" applyFill="1" applyBorder="1" applyAlignment="1" applyProtection="1">
      <alignment horizontal="left"/>
      <protection locked="0"/>
    </xf>
    <xf numFmtId="173" fontId="43" fillId="0" borderId="0" xfId="1713" applyNumberFormat="1" applyFont="1" applyFill="1" applyBorder="1" applyAlignment="1" applyProtection="1">
      <alignment horizontal="center"/>
      <protection locked="0"/>
    </xf>
    <xf numFmtId="49" fontId="43" fillId="0" borderId="0" xfId="1713" applyNumberFormat="1" applyFont="1" applyFill="1" applyBorder="1" applyAlignment="1" applyProtection="1">
      <alignment horizontal="right"/>
      <protection locked="0"/>
    </xf>
    <xf numFmtId="173" fontId="43" fillId="0" borderId="0" xfId="1713" applyNumberFormat="1" applyFont="1" applyFill="1" applyBorder="1" applyAlignment="1" applyProtection="1">
      <alignment horizontal="right"/>
      <protection locked="0"/>
    </xf>
    <xf numFmtId="173" fontId="43" fillId="0" borderId="0" xfId="1713" applyNumberFormat="1" applyFont="1" applyBorder="1" applyAlignment="1" applyProtection="1">
      <alignment horizontal="left"/>
      <protection locked="0"/>
    </xf>
    <xf numFmtId="173" fontId="43" fillId="0" borderId="0" xfId="1713" applyNumberFormat="1" applyFont="1" applyBorder="1" applyAlignment="1" applyProtection="1">
      <alignment horizontal="center"/>
      <protection locked="0"/>
    </xf>
    <xf numFmtId="49" fontId="43" fillId="0" borderId="0" xfId="1713" applyNumberFormat="1" applyFont="1" applyBorder="1" applyAlignment="1" applyProtection="1">
      <alignment horizontal="right"/>
      <protection locked="0"/>
    </xf>
    <xf numFmtId="173" fontId="43" fillId="0" borderId="0" xfId="1713" applyNumberFormat="1" applyFont="1" applyBorder="1" applyAlignment="1" applyProtection="1">
      <alignment horizontal="right"/>
      <protection locked="0"/>
    </xf>
    <xf numFmtId="170" fontId="93" fillId="12" borderId="0" xfId="1715" applyFont="1" applyFill="1" applyBorder="1"/>
    <xf numFmtId="170" fontId="93" fillId="12" borderId="0" xfId="1715" applyFont="1" applyFill="1" applyBorder="1" applyAlignment="1" applyProtection="1">
      <alignment horizontal="left"/>
      <protection locked="0"/>
    </xf>
    <xf numFmtId="172" fontId="93" fillId="12" borderId="0" xfId="0" applyNumberFormat="1" applyFont="1" applyFill="1" applyAlignment="1">
      <alignment horizontal="right"/>
    </xf>
    <xf numFmtId="1" fontId="93" fillId="12" borderId="0" xfId="0" applyNumberFormat="1" applyFont="1" applyFill="1" applyAlignment="1">
      <alignment horizontal="right"/>
    </xf>
    <xf numFmtId="0" fontId="23" fillId="0" borderId="0" xfId="1714" applyNumberFormat="1" applyFont="1" applyAlignment="1" applyProtection="1">
      <alignment horizontal="left" wrapText="1"/>
      <protection locked="0"/>
    </xf>
    <xf numFmtId="0" fontId="19" fillId="0" borderId="0" xfId="1335" applyNumberFormat="1" applyFont="1" applyFill="1" applyAlignment="1">
      <alignment horizontal="left" wrapText="1"/>
    </xf>
    <xf numFmtId="172" fontId="31" fillId="0" borderId="0" xfId="0" applyNumberFormat="1" applyFont="1" applyAlignment="1">
      <alignment horizontal="right"/>
    </xf>
    <xf numFmtId="1" fontId="19" fillId="0" borderId="0" xfId="0" applyNumberFormat="1" applyFont="1" applyAlignment="1">
      <alignment horizontal="right"/>
    </xf>
    <xf numFmtId="172" fontId="19" fillId="0" borderId="0" xfId="0" applyNumberFormat="1" applyFont="1" applyFill="1" applyAlignment="1">
      <alignment horizontal="right"/>
    </xf>
    <xf numFmtId="182" fontId="19" fillId="0" borderId="0" xfId="0" applyNumberFormat="1" applyFont="1" applyFill="1" applyAlignment="1">
      <alignment horizontal="right"/>
    </xf>
    <xf numFmtId="173" fontId="19" fillId="0" borderId="0" xfId="1713" applyNumberFormat="1" applyFont="1"/>
    <xf numFmtId="0" fontId="19" fillId="0" borderId="0" xfId="1714" applyNumberFormat="1" applyFont="1" applyAlignment="1">
      <alignment horizontal="left" wrapText="1"/>
    </xf>
    <xf numFmtId="172" fontId="19" fillId="0" borderId="0" xfId="1421" applyNumberFormat="1" applyFont="1" applyFill="1" applyAlignment="1">
      <alignment horizontal="right"/>
    </xf>
    <xf numFmtId="182" fontId="19" fillId="0" borderId="0" xfId="1421" applyNumberFormat="1" applyFont="1" applyFill="1" applyAlignment="1">
      <alignment horizontal="right"/>
    </xf>
    <xf numFmtId="0" fontId="93" fillId="12" borderId="0" xfId="1714" applyNumberFormat="1" applyFont="1" applyFill="1" applyAlignment="1">
      <alignment horizontal="left" wrapText="1"/>
    </xf>
    <xf numFmtId="172" fontId="93" fillId="12" borderId="0" xfId="1314" applyNumberFormat="1" applyFont="1" applyFill="1" applyAlignment="1">
      <alignment horizontal="right"/>
    </xf>
    <xf numFmtId="3" fontId="93" fillId="12" borderId="0" xfId="1314" applyNumberFormat="1" applyFont="1" applyFill="1" applyAlignment="1">
      <alignment horizontal="right"/>
    </xf>
    <xf numFmtId="172" fontId="102" fillId="12" borderId="0" xfId="0" applyNumberFormat="1" applyFont="1" applyFill="1" applyAlignment="1">
      <alignment horizontal="right"/>
    </xf>
    <xf numFmtId="0" fontId="93" fillId="12" borderId="0" xfId="1714" applyNumberFormat="1" applyFont="1" applyFill="1" applyAlignment="1" applyProtection="1">
      <alignment horizontal="left" wrapText="1"/>
      <protection locked="0"/>
    </xf>
    <xf numFmtId="173" fontId="19" fillId="0" borderId="0" xfId="1713" applyNumberFormat="1" applyFont="1" applyFill="1" applyBorder="1" applyAlignment="1">
      <alignment horizontal="right"/>
    </xf>
    <xf numFmtId="0" fontId="19" fillId="0" borderId="0" xfId="1336" applyFont="1" applyFill="1" applyBorder="1" applyAlignment="1">
      <alignment horizontal="right"/>
    </xf>
    <xf numFmtId="172" fontId="93" fillId="12" borderId="0" xfId="1725" applyNumberFormat="1" applyFont="1" applyFill="1" applyBorder="1" applyAlignment="1">
      <alignment horizontal="right" wrapText="1"/>
    </xf>
    <xf numFmtId="0" fontId="19" fillId="0" borderId="0" xfId="1714" applyNumberFormat="1" applyFont="1" applyFill="1" applyAlignment="1" applyProtection="1">
      <alignment horizontal="left" wrapText="1"/>
      <protection locked="0"/>
    </xf>
    <xf numFmtId="173" fontId="19" fillId="0" borderId="0" xfId="1713" applyNumberFormat="1" applyFont="1" applyAlignment="1">
      <alignment horizontal="right"/>
    </xf>
    <xf numFmtId="1" fontId="19" fillId="0" borderId="0" xfId="465" applyNumberFormat="1" applyFont="1" applyFill="1" applyAlignment="1">
      <alignment horizontal="right"/>
    </xf>
    <xf numFmtId="182" fontId="19" fillId="0" borderId="0" xfId="465" applyNumberFormat="1" applyFont="1" applyFill="1" applyBorder="1" applyAlignment="1">
      <alignment horizontal="center"/>
    </xf>
    <xf numFmtId="182" fontId="19" fillId="0" borderId="0" xfId="465" applyNumberFormat="1" applyFont="1" applyFill="1" applyAlignment="1">
      <alignment horizontal="right"/>
    </xf>
    <xf numFmtId="0" fontId="19" fillId="0" borderId="0" xfId="465" applyFont="1" applyAlignment="1">
      <alignment horizontal="right"/>
    </xf>
    <xf numFmtId="182" fontId="19" fillId="0" borderId="0" xfId="465" applyNumberFormat="1" applyFont="1" applyAlignment="1">
      <alignment horizontal="center"/>
    </xf>
    <xf numFmtId="1" fontId="19" fillId="0" borderId="0" xfId="465" applyNumberFormat="1" applyFont="1" applyAlignment="1">
      <alignment horizontal="right"/>
    </xf>
    <xf numFmtId="49" fontId="19" fillId="0" borderId="0" xfId="1713" applyNumberFormat="1" applyFont="1" applyAlignment="1">
      <alignment horizontal="center"/>
    </xf>
    <xf numFmtId="182" fontId="19" fillId="0" borderId="0" xfId="465" applyNumberFormat="1" applyFont="1" applyAlignment="1">
      <alignment horizontal="right"/>
    </xf>
    <xf numFmtId="170" fontId="19" fillId="0" borderId="0" xfId="1714" applyNumberFormat="1" applyFont="1"/>
    <xf numFmtId="1" fontId="93" fillId="12" borderId="0" xfId="465" applyNumberFormat="1" applyFont="1" applyFill="1" applyAlignment="1">
      <alignment horizontal="right"/>
    </xf>
    <xf numFmtId="182" fontId="93" fillId="12" borderId="0" xfId="465" applyNumberFormat="1" applyFont="1" applyFill="1" applyAlignment="1">
      <alignment horizontal="right"/>
    </xf>
    <xf numFmtId="172" fontId="93" fillId="12" borderId="0" xfId="1336" applyNumberFormat="1" applyFont="1" applyFill="1" applyBorder="1" applyAlignment="1">
      <alignment horizontal="right"/>
    </xf>
    <xf numFmtId="1" fontId="93" fillId="12" borderId="0" xfId="1336" applyNumberFormat="1" applyFont="1" applyFill="1" applyBorder="1" applyAlignment="1">
      <alignment horizontal="right"/>
    </xf>
    <xf numFmtId="182" fontId="102" fillId="12" borderId="0" xfId="0" applyNumberFormat="1" applyFont="1" applyFill="1" applyAlignment="1">
      <alignment horizontal="right"/>
    </xf>
    <xf numFmtId="182" fontId="23" fillId="0" borderId="0" xfId="0" applyNumberFormat="1" applyFont="1" applyAlignment="1">
      <alignment horizontal="right"/>
    </xf>
    <xf numFmtId="182" fontId="19" fillId="0" borderId="0" xfId="1314" applyNumberFormat="1" applyFont="1" applyAlignment="1">
      <alignment horizontal="right"/>
    </xf>
    <xf numFmtId="0" fontId="19" fillId="0" borderId="0" xfId="1335" applyNumberFormat="1" applyFont="1" applyFill="1" applyBorder="1" applyAlignment="1">
      <alignment horizontal="left" wrapText="1"/>
    </xf>
    <xf numFmtId="173" fontId="44" fillId="3" borderId="0" xfId="1717" applyNumberFormat="1" applyFont="1" applyFill="1" applyBorder="1" applyProtection="1"/>
    <xf numFmtId="172" fontId="23" fillId="3" borderId="0" xfId="1723" applyNumberFormat="1" applyFont="1" applyFill="1" applyProtection="1"/>
    <xf numFmtId="172" fontId="43" fillId="3" borderId="0" xfId="1725" applyNumberFormat="1" applyFont="1" applyFill="1" applyBorder="1" applyAlignment="1">
      <alignment horizontal="right" wrapText="1"/>
    </xf>
    <xf numFmtId="1" fontId="93" fillId="12" borderId="0" xfId="1713" applyNumberFormat="1" applyFont="1" applyFill="1" applyAlignment="1">
      <alignment horizontal="right"/>
    </xf>
    <xf numFmtId="182" fontId="43" fillId="2" borderId="0" xfId="1336" applyNumberFormat="1" applyFont="1" applyFill="1" applyBorder="1" applyAlignment="1">
      <alignment horizontal="center"/>
    </xf>
    <xf numFmtId="1" fontId="0" fillId="0" borderId="0" xfId="0" applyNumberFormat="1" applyFill="1" applyAlignment="1">
      <alignment horizontal="center"/>
    </xf>
    <xf numFmtId="182" fontId="19" fillId="2" borderId="0" xfId="0" applyNumberFormat="1" applyFont="1" applyFill="1" applyAlignment="1">
      <alignment horizontal="center"/>
    </xf>
    <xf numFmtId="1" fontId="19" fillId="0" borderId="0" xfId="0" applyNumberFormat="1" applyFont="1" applyFill="1" applyAlignment="1">
      <alignment horizontal="right"/>
    </xf>
    <xf numFmtId="182" fontId="0" fillId="0" borderId="0" xfId="0" applyNumberFormat="1" applyFill="1" applyAlignment="1">
      <alignment horizontal="center"/>
    </xf>
    <xf numFmtId="182" fontId="23" fillId="2" borderId="0" xfId="0" applyNumberFormat="1" applyFont="1" applyFill="1" applyAlignment="1">
      <alignment horizontal="center"/>
    </xf>
    <xf numFmtId="182" fontId="47" fillId="0" borderId="0" xfId="1314" applyNumberFormat="1" applyFont="1" applyAlignment="1">
      <alignment horizontal="center"/>
    </xf>
    <xf numFmtId="1" fontId="176" fillId="0" borderId="0" xfId="1314" applyNumberFormat="1" applyAlignment="1">
      <alignment horizontal="center"/>
    </xf>
    <xf numFmtId="182" fontId="176" fillId="0" borderId="0" xfId="1314" applyNumberFormat="1" applyAlignment="1">
      <alignment horizontal="center"/>
    </xf>
    <xf numFmtId="3" fontId="93" fillId="12" borderId="0" xfId="0" applyNumberFormat="1" applyFont="1" applyFill="1" applyAlignment="1">
      <alignment horizontal="right"/>
    </xf>
    <xf numFmtId="170" fontId="43" fillId="0" borderId="39" xfId="1715" applyFont="1" applyBorder="1" applyAlignment="1">
      <alignment vertical="center"/>
    </xf>
    <xf numFmtId="0" fontId="19" fillId="0" borderId="0" xfId="0" applyFont="1" applyFill="1" applyBorder="1" applyAlignment="1">
      <alignment horizontal="left" vertical="center"/>
    </xf>
    <xf numFmtId="0" fontId="43" fillId="0" borderId="0" xfId="0" applyFont="1" applyFill="1" applyBorder="1" applyAlignment="1">
      <alignment horizontal="left" vertical="center"/>
    </xf>
    <xf numFmtId="170" fontId="43" fillId="0" borderId="38" xfId="1715" applyFont="1" applyBorder="1" applyAlignment="1">
      <alignment vertical="center"/>
    </xf>
    <xf numFmtId="170" fontId="43" fillId="0" borderId="38" xfId="1715" applyFont="1" applyFill="1" applyBorder="1" applyAlignment="1">
      <alignment vertical="center"/>
    </xf>
    <xf numFmtId="173" fontId="43" fillId="0" borderId="38" xfId="1713" applyNumberFormat="1" applyFont="1" applyFill="1" applyBorder="1" applyAlignment="1">
      <alignment vertical="center"/>
    </xf>
    <xf numFmtId="173" fontId="43" fillId="0" borderId="38" xfId="1713" applyNumberFormat="1" applyFont="1" applyFill="1" applyBorder="1" applyAlignment="1">
      <alignment horizontal="center" vertical="center"/>
    </xf>
    <xf numFmtId="49" fontId="43" fillId="0" borderId="38" xfId="1713" applyNumberFormat="1" applyFont="1" applyFill="1" applyBorder="1" applyAlignment="1">
      <alignment horizontal="right" vertical="center"/>
    </xf>
    <xf numFmtId="173" fontId="43" fillId="0" borderId="38" xfId="1713" applyNumberFormat="1" applyFont="1" applyFill="1" applyBorder="1" applyAlignment="1">
      <alignment horizontal="right" vertical="center"/>
    </xf>
    <xf numFmtId="49" fontId="43" fillId="0" borderId="0" xfId="1723" applyNumberFormat="1" applyFont="1" applyBorder="1" applyAlignment="1" applyProtection="1">
      <alignment horizontal="left" wrapText="1"/>
    </xf>
    <xf numFmtId="173" fontId="43" fillId="0" borderId="0" xfId="1713" applyNumberFormat="1" applyFont="1" applyAlignment="1">
      <alignment vertical="center"/>
    </xf>
    <xf numFmtId="173" fontId="43" fillId="0" borderId="0" xfId="1713" applyNumberFormat="1" applyFont="1" applyAlignment="1">
      <alignment horizontal="center" vertical="center"/>
    </xf>
    <xf numFmtId="49" fontId="43" fillId="0" borderId="0" xfId="1713" applyNumberFormat="1" applyFont="1" applyAlignment="1">
      <alignment horizontal="right" vertical="center"/>
    </xf>
    <xf numFmtId="173" fontId="43" fillId="0" borderId="0" xfId="1713" applyNumberFormat="1" applyFont="1" applyAlignment="1">
      <alignment horizontal="right" vertical="center"/>
    </xf>
    <xf numFmtId="173" fontId="43" fillId="0" borderId="40" xfId="1713" applyNumberFormat="1" applyFont="1" applyBorder="1" applyAlignment="1">
      <alignment horizontal="center" vertical="center"/>
    </xf>
    <xf numFmtId="0" fontId="27" fillId="0" borderId="26" xfId="1707" applyFont="1" applyFill="1" applyBorder="1" applyAlignment="1">
      <alignment horizontal="center"/>
    </xf>
    <xf numFmtId="173" fontId="53" fillId="0" borderId="0" xfId="1713" applyNumberFormat="1" applyFont="1" applyAlignment="1">
      <alignment horizontal="center"/>
    </xf>
    <xf numFmtId="49" fontId="53" fillId="0" borderId="0" xfId="1713" applyNumberFormat="1" applyFont="1" applyAlignment="1">
      <alignment horizontal="right"/>
    </xf>
    <xf numFmtId="173" fontId="49" fillId="0" borderId="0" xfId="1717" applyNumberFormat="1" applyFont="1" applyFill="1" applyBorder="1" applyAlignment="1" applyProtection="1">
      <alignment horizontal="left"/>
    </xf>
    <xf numFmtId="170" fontId="101" fillId="0" borderId="0" xfId="1715" applyFont="1"/>
    <xf numFmtId="0" fontId="19" fillId="0" borderId="0" xfId="1714" applyNumberFormat="1" applyFont="1" applyBorder="1" applyAlignment="1">
      <alignment horizontal="left" wrapText="1"/>
    </xf>
    <xf numFmtId="182" fontId="93" fillId="12" borderId="0" xfId="1336" applyNumberFormat="1" applyFont="1" applyFill="1" applyBorder="1" applyAlignment="1">
      <alignment horizontal="right"/>
    </xf>
    <xf numFmtId="172" fontId="31" fillId="0" borderId="0" xfId="0" applyNumberFormat="1" applyFont="1" applyFill="1" applyAlignment="1">
      <alignment horizontal="right"/>
    </xf>
    <xf numFmtId="0" fontId="93" fillId="12" borderId="0" xfId="465" applyNumberFormat="1" applyFont="1" applyFill="1" applyAlignment="1">
      <alignment horizontal="left" wrapText="1"/>
    </xf>
    <xf numFmtId="170" fontId="43" fillId="0" borderId="0" xfId="1715" applyFont="1" applyBorder="1" applyAlignment="1">
      <alignment vertical="center"/>
    </xf>
    <xf numFmtId="182" fontId="43" fillId="0" borderId="0" xfId="1713" applyNumberFormat="1" applyFont="1"/>
    <xf numFmtId="0" fontId="0" fillId="0" borderId="0" xfId="0" applyFill="1" applyAlignment="1">
      <alignment horizontal="center"/>
    </xf>
    <xf numFmtId="182" fontId="37" fillId="2" borderId="0" xfId="0" applyNumberFormat="1" applyFont="1" applyFill="1" applyAlignment="1">
      <alignment horizontal="left"/>
    </xf>
    <xf numFmtId="182" fontId="0" fillId="0" borderId="0" xfId="0" applyNumberFormat="1" applyAlignment="1">
      <alignment horizontal="center"/>
    </xf>
    <xf numFmtId="1" fontId="0" fillId="0" borderId="0" xfId="0" applyNumberFormat="1" applyAlignment="1">
      <alignment horizontal="center"/>
    </xf>
    <xf numFmtId="0" fontId="103" fillId="0" borderId="0" xfId="1608" applyNumberFormat="1" applyFont="1" applyBorder="1" applyAlignment="1" applyProtection="1">
      <alignment horizontal="left"/>
    </xf>
    <xf numFmtId="0" fontId="43" fillId="0" borderId="0" xfId="1608" applyNumberFormat="1" applyFont="1" applyBorder="1" applyAlignment="1" applyProtection="1">
      <alignment horizontal="left" indent="2"/>
    </xf>
    <xf numFmtId="173" fontId="126" fillId="0" borderId="0" xfId="1717" applyNumberFormat="1" applyFont="1" applyFill="1" applyBorder="1" applyProtection="1"/>
    <xf numFmtId="173" fontId="101" fillId="0" borderId="0" xfId="1716" applyFont="1" applyFill="1" applyProtection="1"/>
    <xf numFmtId="173" fontId="116" fillId="0" borderId="0" xfId="1717" applyNumberFormat="1" applyFont="1" applyFill="1" applyBorder="1" applyAlignment="1" applyProtection="1">
      <alignment horizontal="center"/>
    </xf>
    <xf numFmtId="173" fontId="116" fillId="0" borderId="0" xfId="1717" applyNumberFormat="1" applyFont="1" applyFill="1" applyBorder="1" applyAlignment="1" applyProtection="1">
      <alignment horizontal="right"/>
    </xf>
    <xf numFmtId="173" fontId="116" fillId="0" borderId="0" xfId="1717" applyNumberFormat="1" applyFont="1" applyFill="1" applyBorder="1" applyAlignment="1" applyProtection="1"/>
    <xf numFmtId="173" fontId="53" fillId="0" borderId="0" xfId="1717" applyNumberFormat="1" applyFont="1" applyFill="1" applyBorder="1" applyAlignment="1" applyProtection="1">
      <alignment horizontal="right"/>
    </xf>
    <xf numFmtId="173" fontId="126" fillId="0" borderId="0" xfId="1717" applyNumberFormat="1" applyFont="1" applyFill="1" applyBorder="1" applyAlignment="1" applyProtection="1"/>
    <xf numFmtId="173" fontId="23" fillId="0" borderId="0" xfId="1717" applyNumberFormat="1" applyFont="1" applyFill="1" applyBorder="1" applyAlignment="1" applyProtection="1">
      <alignment horizontal="left"/>
    </xf>
    <xf numFmtId="173" fontId="19" fillId="0" borderId="0" xfId="1717" applyNumberFormat="1" applyFont="1" applyFill="1" applyBorder="1" applyAlignment="1" applyProtection="1">
      <alignment horizontal="left"/>
    </xf>
    <xf numFmtId="173" fontId="19" fillId="0" borderId="0" xfId="1717" applyNumberFormat="1" applyFont="1" applyFill="1" applyBorder="1" applyAlignment="1" applyProtection="1"/>
    <xf numFmtId="173" fontId="19" fillId="0" borderId="0" xfId="1717" applyNumberFormat="1" applyFont="1" applyFill="1" applyBorder="1" applyAlignment="1" applyProtection="1">
      <alignment horizontal="left" indent="2"/>
    </xf>
    <xf numFmtId="173" fontId="26" fillId="0" borderId="0" xfId="1717" applyNumberFormat="1" applyFont="1" applyFill="1" applyBorder="1" applyAlignment="1" applyProtection="1">
      <alignment horizontal="right"/>
    </xf>
    <xf numFmtId="173" fontId="26" fillId="0" borderId="0" xfId="1717" applyNumberFormat="1" applyFont="1" applyFill="1" applyBorder="1" applyAlignment="1" applyProtection="1"/>
    <xf numFmtId="173" fontId="26" fillId="0" borderId="0" xfId="1717" applyNumberFormat="1" applyFont="1" applyFill="1" applyBorder="1" applyProtection="1"/>
    <xf numFmtId="173" fontId="101" fillId="0" borderId="0" xfId="1716" applyFont="1" applyFill="1" applyBorder="1" applyAlignment="1" applyProtection="1">
      <alignment horizontal="right"/>
    </xf>
    <xf numFmtId="173" fontId="101" fillId="0" borderId="0" xfId="1716" applyFont="1" applyFill="1" applyBorder="1" applyAlignment="1" applyProtection="1"/>
    <xf numFmtId="173" fontId="128" fillId="0" borderId="0" xfId="1716" applyFont="1" applyFill="1" applyBorder="1" applyProtection="1"/>
    <xf numFmtId="173" fontId="53" fillId="0" borderId="0" xfId="1716" applyFont="1" applyFill="1" applyBorder="1" applyAlignment="1" applyProtection="1">
      <alignment horizontal="right"/>
    </xf>
    <xf numFmtId="173" fontId="53" fillId="0" borderId="0" xfId="1716" applyFont="1" applyFill="1" applyBorder="1" applyAlignment="1" applyProtection="1"/>
    <xf numFmtId="173" fontId="129" fillId="0" borderId="0" xfId="1716" applyFont="1" applyFill="1" applyBorder="1" applyProtection="1"/>
    <xf numFmtId="173" fontId="23" fillId="0" borderId="0" xfId="1716" applyFont="1" applyFill="1" applyBorder="1" applyAlignment="1" applyProtection="1">
      <alignment horizontal="left"/>
    </xf>
    <xf numFmtId="173" fontId="26" fillId="0" borderId="0" xfId="1716" applyFont="1" applyFill="1" applyBorder="1" applyAlignment="1" applyProtection="1">
      <alignment horizontal="right"/>
    </xf>
    <xf numFmtId="173" fontId="26" fillId="0" borderId="0" xfId="1716" applyFont="1" applyFill="1" applyBorder="1" applyAlignment="1" applyProtection="1"/>
    <xf numFmtId="173" fontId="26" fillId="0" borderId="0" xfId="1716" applyFont="1" applyFill="1" applyBorder="1" applyProtection="1"/>
    <xf numFmtId="173" fontId="44" fillId="0" borderId="0" xfId="1716" applyFont="1" applyFill="1" applyAlignment="1" applyProtection="1">
      <alignment horizontal="right"/>
    </xf>
    <xf numFmtId="173" fontId="26" fillId="0" borderId="0" xfId="1716" applyFont="1" applyFill="1" applyBorder="1" applyAlignment="1" applyProtection="1">
      <alignment horizontal="left"/>
    </xf>
    <xf numFmtId="173" fontId="44" fillId="0" borderId="0" xfId="1716" applyFont="1" applyFill="1" applyBorder="1" applyProtection="1"/>
    <xf numFmtId="173" fontId="19" fillId="0" borderId="0" xfId="1716" applyFont="1" applyFill="1" applyBorder="1" applyAlignment="1" applyProtection="1">
      <alignment horizontal="left"/>
    </xf>
    <xf numFmtId="173" fontId="19" fillId="0" borderId="0" xfId="1716" applyFont="1" applyFill="1" applyBorder="1" applyAlignment="1" applyProtection="1">
      <alignment horizontal="right"/>
    </xf>
    <xf numFmtId="173" fontId="19" fillId="0" borderId="0" xfId="1716" applyFont="1" applyFill="1" applyBorder="1" applyAlignment="1" applyProtection="1"/>
    <xf numFmtId="173" fontId="93" fillId="12" borderId="0" xfId="1716" applyFont="1" applyFill="1" applyBorder="1" applyAlignment="1" applyProtection="1">
      <alignment horizontal="left"/>
    </xf>
    <xf numFmtId="4" fontId="93" fillId="12" borderId="0" xfId="1716" applyNumberFormat="1" applyFont="1" applyFill="1" applyBorder="1" applyAlignment="1" applyProtection="1">
      <alignment horizontal="right"/>
    </xf>
    <xf numFmtId="3" fontId="93" fillId="12" borderId="0" xfId="1710" applyNumberFormat="1" applyFont="1" applyFill="1" applyBorder="1" applyAlignment="1" applyProtection="1"/>
    <xf numFmtId="172" fontId="93" fillId="12" borderId="0" xfId="1716" applyNumberFormat="1" applyFont="1" applyFill="1" applyBorder="1" applyAlignment="1" applyProtection="1">
      <alignment horizontal="right"/>
      <protection locked="0"/>
    </xf>
    <xf numFmtId="173" fontId="19" fillId="0" borderId="0" xfId="1716" applyFont="1" applyFill="1" applyBorder="1" applyAlignment="1" applyProtection="1">
      <alignment horizontal="left" indent="1"/>
    </xf>
    <xf numFmtId="4" fontId="19" fillId="0" borderId="0" xfId="1716" applyNumberFormat="1" applyFont="1" applyFill="1" applyBorder="1" applyAlignment="1" applyProtection="1">
      <alignment horizontal="right"/>
    </xf>
    <xf numFmtId="3" fontId="43" fillId="0" borderId="0" xfId="1710" applyNumberFormat="1" applyFont="1" applyFill="1" applyBorder="1" applyProtection="1">
      <protection locked="0"/>
    </xf>
    <xf numFmtId="172" fontId="19" fillId="0" borderId="0" xfId="1716" applyNumberFormat="1" applyFont="1" applyFill="1" applyBorder="1" applyAlignment="1" applyProtection="1">
      <alignment horizontal="right"/>
      <protection locked="0"/>
    </xf>
    <xf numFmtId="0" fontId="19" fillId="0" borderId="0" xfId="0" applyFont="1" applyAlignment="1">
      <alignment horizontal="left" indent="1"/>
    </xf>
    <xf numFmtId="4" fontId="19" fillId="0" borderId="0" xfId="1704" applyNumberFormat="1" applyFont="1" applyFill="1" applyBorder="1" applyAlignment="1">
      <alignment horizontal="right"/>
    </xf>
    <xf numFmtId="3" fontId="88" fillId="0" borderId="0" xfId="1716" applyNumberFormat="1" applyFont="1" applyFill="1" applyBorder="1" applyAlignment="1" applyProtection="1">
      <alignment horizontal="right"/>
    </xf>
    <xf numFmtId="3" fontId="26" fillId="0" borderId="0" xfId="1716" applyNumberFormat="1" applyFont="1" applyFill="1" applyBorder="1" applyAlignment="1" applyProtection="1">
      <alignment horizontal="right"/>
    </xf>
    <xf numFmtId="3" fontId="30" fillId="0" borderId="0" xfId="1710" applyNumberFormat="1" applyFont="1" applyBorder="1" applyAlignment="1" applyProtection="1">
      <protection locked="0"/>
    </xf>
    <xf numFmtId="172" fontId="26" fillId="0" borderId="0" xfId="1716" applyNumberFormat="1" applyFont="1" applyFill="1" applyBorder="1" applyAlignment="1" applyProtection="1">
      <protection locked="0"/>
    </xf>
    <xf numFmtId="0" fontId="43" fillId="0" borderId="0" xfId="0" applyFont="1" applyBorder="1" applyProtection="1"/>
    <xf numFmtId="173" fontId="44" fillId="0" borderId="0" xfId="1716" applyFont="1" applyFill="1" applyBorder="1" applyAlignment="1" applyProtection="1">
      <alignment horizontal="right"/>
    </xf>
    <xf numFmtId="172" fontId="44" fillId="0" borderId="0" xfId="1716" applyNumberFormat="1" applyFont="1" applyFill="1" applyProtection="1"/>
    <xf numFmtId="182" fontId="44" fillId="0" borderId="0" xfId="1716" applyNumberFormat="1" applyFont="1" applyFill="1" applyProtection="1"/>
    <xf numFmtId="173" fontId="43" fillId="3" borderId="0" xfId="1721" quotePrefix="1" applyNumberFormat="1" applyFont="1" applyFill="1" applyBorder="1" applyAlignment="1" applyProtection="1">
      <alignment horizontal="left"/>
    </xf>
    <xf numFmtId="173" fontId="43" fillId="0" borderId="8" xfId="895" quotePrefix="1" applyNumberFormat="1" applyFont="1" applyBorder="1" applyAlignment="1" applyProtection="1">
      <alignment horizontal="left" indent="3"/>
    </xf>
    <xf numFmtId="4" fontId="178" fillId="0" borderId="0" xfId="465" applyNumberFormat="1" applyFont="1" applyFill="1" applyBorder="1" applyAlignment="1">
      <alignment horizontal="right" wrapText="1"/>
    </xf>
    <xf numFmtId="4" fontId="178" fillId="0" borderId="0" xfId="465" applyNumberFormat="1" applyFont="1" applyFill="1" applyBorder="1" applyAlignment="1">
      <alignment horizontal="right" vertical="top" wrapText="1"/>
    </xf>
    <xf numFmtId="3" fontId="179" fillId="0" borderId="0" xfId="1461" applyNumberFormat="1" applyFont="1" applyBorder="1" applyAlignment="1" applyProtection="1"/>
    <xf numFmtId="3" fontId="178" fillId="0" borderId="0" xfId="1667" applyNumberFormat="1" applyFont="1" applyBorder="1" applyAlignment="1" applyProtection="1">
      <alignment horizontal="right"/>
    </xf>
    <xf numFmtId="3" fontId="179" fillId="0" borderId="0" xfId="0" applyNumberFormat="1" applyFont="1" applyAlignment="1" applyProtection="1"/>
    <xf numFmtId="1" fontId="178" fillId="0" borderId="0" xfId="1667" applyNumberFormat="1" applyFont="1" applyBorder="1" applyAlignment="1" applyProtection="1">
      <alignment horizontal="right"/>
    </xf>
    <xf numFmtId="3" fontId="179" fillId="16" borderId="0" xfId="0" applyNumberFormat="1" applyFont="1" applyFill="1" applyBorder="1" applyAlignment="1" applyProtection="1">
      <alignment horizontal="right" wrapText="1"/>
    </xf>
    <xf numFmtId="3" fontId="178" fillId="16" borderId="0" xfId="1667" applyNumberFormat="1" applyFont="1" applyFill="1" applyBorder="1" applyAlignment="1">
      <alignment horizontal="right" wrapText="1"/>
    </xf>
    <xf numFmtId="3" fontId="179" fillId="16" borderId="0" xfId="0" applyNumberFormat="1" applyFont="1" applyFill="1" applyBorder="1" applyAlignment="1">
      <alignment horizontal="right" wrapText="1"/>
    </xf>
    <xf numFmtId="1" fontId="179" fillId="0" borderId="0" xfId="1667" applyNumberFormat="1" applyFont="1" applyBorder="1" applyAlignment="1" applyProtection="1">
      <alignment horizontal="right"/>
    </xf>
    <xf numFmtId="172" fontId="179" fillId="0" borderId="0" xfId="0" applyNumberFormat="1" applyFont="1" applyBorder="1" applyAlignment="1" applyProtection="1"/>
    <xf numFmtId="172" fontId="179" fillId="0" borderId="0" xfId="0" applyNumberFormat="1" applyFont="1" applyAlignment="1" applyProtection="1"/>
    <xf numFmtId="172" fontId="179" fillId="0" borderId="0" xfId="1339" applyNumberFormat="1" applyFont="1" applyFill="1" applyBorder="1" applyAlignment="1">
      <alignment horizontal="right"/>
    </xf>
    <xf numFmtId="172" fontId="179" fillId="0" borderId="0" xfId="1665" applyNumberFormat="1" applyFont="1" applyBorder="1" applyAlignment="1" applyProtection="1">
      <alignment horizontal="right" wrapText="1"/>
    </xf>
    <xf numFmtId="173" fontId="93" fillId="17" borderId="0" xfId="1717" applyNumberFormat="1" applyFont="1" applyFill="1" applyBorder="1" applyAlignment="1" applyProtection="1">
      <alignment horizontal="left"/>
    </xf>
    <xf numFmtId="173" fontId="93" fillId="17" borderId="0" xfId="1717" applyNumberFormat="1" applyFont="1" applyFill="1" applyBorder="1" applyAlignment="1" applyProtection="1">
      <alignment horizontal="left" indent="2"/>
    </xf>
    <xf numFmtId="173" fontId="122" fillId="17" borderId="0" xfId="1717" applyNumberFormat="1" applyFont="1" applyFill="1" applyBorder="1" applyAlignment="1" applyProtection="1"/>
    <xf numFmtId="173" fontId="93" fillId="17" borderId="0" xfId="1717" applyNumberFormat="1" applyFont="1" applyFill="1" applyBorder="1" applyAlignment="1" applyProtection="1">
      <alignment horizontal="right"/>
    </xf>
    <xf numFmtId="173" fontId="93" fillId="17" borderId="0" xfId="1717" applyNumberFormat="1" applyFont="1" applyFill="1" applyBorder="1" applyAlignment="1" applyProtection="1">
      <alignment horizontal="right" wrapText="1"/>
    </xf>
    <xf numFmtId="173" fontId="93" fillId="17" borderId="0" xfId="1717" applyNumberFormat="1" applyFont="1" applyFill="1" applyBorder="1" applyAlignment="1" applyProtection="1">
      <alignment horizontal="left" vertical="center"/>
    </xf>
    <xf numFmtId="173" fontId="127" fillId="17" borderId="0" xfId="1717" applyNumberFormat="1" applyFont="1" applyFill="1" applyBorder="1" applyProtection="1"/>
    <xf numFmtId="173" fontId="102" fillId="17" borderId="0" xfId="1717" applyNumberFormat="1" applyFont="1" applyFill="1" applyBorder="1" applyAlignment="1" applyProtection="1">
      <alignment horizontal="left"/>
    </xf>
    <xf numFmtId="173" fontId="102" fillId="17" borderId="0" xfId="1717" applyNumberFormat="1" applyFont="1" applyFill="1" applyBorder="1" applyAlignment="1" applyProtection="1">
      <alignment horizontal="right"/>
    </xf>
    <xf numFmtId="173" fontId="102" fillId="17" borderId="0" xfId="1717" applyNumberFormat="1" applyFont="1" applyFill="1" applyBorder="1" applyAlignment="1" applyProtection="1">
      <alignment horizontal="left" indent="2"/>
    </xf>
    <xf numFmtId="173" fontId="130" fillId="17" borderId="0" xfId="1716" applyFont="1" applyFill="1" applyBorder="1" applyProtection="1"/>
    <xf numFmtId="173" fontId="93" fillId="17" borderId="0" xfId="1716" applyFont="1" applyFill="1" applyBorder="1" applyAlignment="1" applyProtection="1">
      <alignment horizontal="right"/>
    </xf>
    <xf numFmtId="173" fontId="48" fillId="17" borderId="0" xfId="1716" applyFont="1" applyFill="1" applyBorder="1" applyProtection="1"/>
    <xf numFmtId="173" fontId="23" fillId="17" borderId="0" xfId="1716" applyFont="1" applyFill="1" applyBorder="1" applyAlignment="1" applyProtection="1">
      <alignment horizontal="right"/>
    </xf>
    <xf numFmtId="2" fontId="93" fillId="17" borderId="0" xfId="1704" applyNumberFormat="1" applyFont="1" applyFill="1" applyBorder="1" applyAlignment="1">
      <alignment horizontal="right" vertical="center"/>
    </xf>
    <xf numFmtId="173" fontId="93" fillId="17" borderId="0" xfId="1716" applyFont="1" applyFill="1" applyBorder="1" applyAlignment="1" applyProtection="1">
      <alignment horizontal="left"/>
    </xf>
    <xf numFmtId="0" fontId="93" fillId="17" borderId="0" xfId="1707" applyFont="1" applyFill="1" applyBorder="1" applyAlignment="1">
      <alignment horizontal="right"/>
    </xf>
    <xf numFmtId="0" fontId="27" fillId="0" borderId="58" xfId="1707" applyFont="1" applyFill="1" applyBorder="1" applyAlignment="1">
      <alignment horizontal="center"/>
    </xf>
    <xf numFmtId="0" fontId="55" fillId="0" borderId="58" xfId="1707" applyFont="1" applyFill="1" applyBorder="1" applyAlignment="1">
      <alignment horizontal="center"/>
    </xf>
    <xf numFmtId="173" fontId="23" fillId="0" borderId="58" xfId="1717" applyNumberFormat="1" applyFont="1" applyFill="1" applyBorder="1" applyAlignment="1" applyProtection="1">
      <alignment horizontal="left"/>
    </xf>
    <xf numFmtId="173" fontId="53" fillId="0" borderId="58" xfId="1717" applyNumberFormat="1" applyFont="1" applyFill="1" applyBorder="1" applyAlignment="1" applyProtection="1">
      <alignment horizontal="right"/>
    </xf>
    <xf numFmtId="173" fontId="126" fillId="0" borderId="58" xfId="1717" applyNumberFormat="1" applyFont="1" applyFill="1" applyBorder="1" applyAlignment="1" applyProtection="1"/>
    <xf numFmtId="173" fontId="126" fillId="0" borderId="58" xfId="1717" applyNumberFormat="1" applyFont="1" applyFill="1" applyBorder="1" applyProtection="1"/>
    <xf numFmtId="173" fontId="26" fillId="0" borderId="58" xfId="1716" applyFont="1" applyFill="1" applyBorder="1" applyAlignment="1" applyProtection="1">
      <alignment horizontal="left"/>
    </xf>
    <xf numFmtId="3" fontId="88" fillId="0" borderId="58" xfId="1716" applyNumberFormat="1" applyFont="1" applyFill="1" applyBorder="1" applyAlignment="1" applyProtection="1">
      <alignment horizontal="right"/>
    </xf>
    <xf numFmtId="3" fontId="26" fillId="0" borderId="58" xfId="1716" applyNumberFormat="1" applyFont="1" applyFill="1" applyBorder="1" applyAlignment="1" applyProtection="1">
      <alignment horizontal="right"/>
    </xf>
    <xf numFmtId="3" fontId="30" fillId="0" borderId="58" xfId="1710" applyNumberFormat="1" applyFont="1" applyBorder="1" applyAlignment="1" applyProtection="1">
      <protection locked="0"/>
    </xf>
    <xf numFmtId="172" fontId="26" fillId="0" borderId="58" xfId="1716" applyNumberFormat="1" applyFont="1" applyFill="1" applyBorder="1" applyAlignment="1" applyProtection="1">
      <protection locked="0"/>
    </xf>
    <xf numFmtId="170" fontId="93" fillId="17" borderId="0" xfId="1715" applyFont="1" applyFill="1" applyBorder="1" applyAlignment="1" applyProtection="1">
      <alignment horizontal="center" vertical="center"/>
      <protection locked="0"/>
    </xf>
    <xf numFmtId="49" fontId="181" fillId="12" borderId="0" xfId="1340" applyNumberFormat="1" applyFont="1" applyFill="1" applyBorder="1" applyAlignment="1">
      <alignment horizontal="left" vertical="center"/>
    </xf>
    <xf numFmtId="0" fontId="27" fillId="0" borderId="58" xfId="1708" applyFont="1" applyFill="1" applyBorder="1" applyAlignment="1">
      <alignment horizontal="center"/>
    </xf>
    <xf numFmtId="4" fontId="182" fillId="0" borderId="0" xfId="0" applyNumberFormat="1" applyFont="1" applyBorder="1" applyAlignment="1"/>
    <xf numFmtId="4" fontId="179" fillId="0" borderId="0" xfId="0" applyNumberFormat="1" applyFont="1"/>
    <xf numFmtId="4" fontId="180" fillId="0" borderId="0" xfId="0" applyNumberFormat="1" applyFont="1" applyBorder="1" applyAlignment="1"/>
    <xf numFmtId="4" fontId="179" fillId="0" borderId="0" xfId="0" applyNumberFormat="1" applyFont="1" applyBorder="1" applyAlignment="1">
      <alignment horizontal="right" vertical="center"/>
    </xf>
    <xf numFmtId="4" fontId="179" fillId="0" borderId="0" xfId="0" applyNumberFormat="1" applyFont="1" applyBorder="1" applyAlignment="1">
      <alignment vertical="center"/>
    </xf>
    <xf numFmtId="4" fontId="179" fillId="0" borderId="0" xfId="0" applyNumberFormat="1" applyFont="1" applyBorder="1" applyAlignment="1"/>
    <xf numFmtId="172" fontId="179" fillId="0" borderId="0" xfId="1707" applyNumberFormat="1" applyFont="1" applyBorder="1"/>
    <xf numFmtId="0" fontId="183" fillId="0" borderId="0" xfId="1707" applyFont="1" applyFill="1" applyBorder="1" applyAlignment="1">
      <alignment horizontal="right"/>
    </xf>
    <xf numFmtId="4" fontId="181" fillId="17" borderId="0" xfId="0" applyNumberFormat="1" applyFont="1" applyFill="1" applyBorder="1" applyAlignment="1"/>
    <xf numFmtId="4" fontId="181" fillId="17" borderId="0" xfId="0" applyNumberFormat="1" applyFont="1" applyFill="1" applyBorder="1" applyAlignment="1">
      <alignment vertical="center"/>
    </xf>
    <xf numFmtId="4" fontId="181" fillId="17" borderId="0" xfId="0" applyNumberFormat="1" applyFont="1" applyFill="1" applyBorder="1" applyAlignment="1">
      <alignment horizontal="right" vertical="center"/>
    </xf>
    <xf numFmtId="4" fontId="181" fillId="17" borderId="0" xfId="825" applyNumberFormat="1" applyFont="1" applyFill="1" applyBorder="1" applyAlignment="1">
      <alignment vertical="center"/>
    </xf>
    <xf numFmtId="4" fontId="181" fillId="17" borderId="0" xfId="825" applyNumberFormat="1" applyFont="1" applyFill="1" applyBorder="1" applyAlignment="1">
      <alignment horizontal="right" vertical="center"/>
    </xf>
    <xf numFmtId="4" fontId="181" fillId="17" borderId="0" xfId="1368" applyNumberFormat="1" applyFont="1" applyFill="1" applyBorder="1" applyAlignment="1">
      <alignment horizontal="right" wrapText="1"/>
    </xf>
    <xf numFmtId="0" fontId="181" fillId="17" borderId="0" xfId="0" applyFont="1" applyFill="1" applyBorder="1" applyAlignment="1">
      <alignment horizontal="left"/>
    </xf>
    <xf numFmtId="3" fontId="181" fillId="17" borderId="0" xfId="1368" applyNumberFormat="1" applyFont="1" applyFill="1" applyBorder="1" applyAlignment="1">
      <alignment horizontal="right" wrapText="1"/>
    </xf>
    <xf numFmtId="184" fontId="184" fillId="17" borderId="0" xfId="1368" applyNumberFormat="1" applyFont="1" applyFill="1" applyBorder="1" applyAlignment="1">
      <alignment horizontal="right" wrapText="1"/>
    </xf>
    <xf numFmtId="0" fontId="181" fillId="17" borderId="0" xfId="1368" applyNumberFormat="1" applyFont="1" applyFill="1" applyBorder="1" applyAlignment="1">
      <alignment horizontal="left" wrapText="1"/>
    </xf>
    <xf numFmtId="184" fontId="181" fillId="17" borderId="0" xfId="1368" applyNumberFormat="1" applyFont="1" applyFill="1" applyBorder="1" applyAlignment="1">
      <alignment horizontal="right" wrapText="1"/>
    </xf>
    <xf numFmtId="0" fontId="181" fillId="17" borderId="0" xfId="0" applyNumberFormat="1" applyFont="1" applyFill="1" applyBorder="1" applyAlignment="1">
      <alignment horizontal="left" wrapText="1"/>
    </xf>
    <xf numFmtId="2" fontId="185" fillId="17" borderId="0" xfId="0" applyNumberFormat="1" applyFont="1" applyFill="1" applyAlignment="1">
      <alignment horizontal="right"/>
    </xf>
    <xf numFmtId="4" fontId="181" fillId="17" borderId="0" xfId="0" applyNumberFormat="1" applyFont="1" applyFill="1"/>
    <xf numFmtId="3" fontId="181" fillId="17" borderId="0" xfId="0" applyNumberFormat="1" applyFont="1" applyFill="1" applyBorder="1" applyAlignment="1">
      <alignment horizontal="right" vertical="center" wrapText="1"/>
    </xf>
    <xf numFmtId="3" fontId="181" fillId="17" borderId="0" xfId="0" applyNumberFormat="1" applyFont="1" applyFill="1" applyBorder="1" applyAlignment="1">
      <alignment horizontal="right" wrapText="1"/>
    </xf>
    <xf numFmtId="4" fontId="19" fillId="0" borderId="58" xfId="0" applyNumberFormat="1" applyFont="1" applyBorder="1" applyAlignment="1">
      <alignment horizontal="left" vertical="center" indent="1"/>
    </xf>
    <xf numFmtId="3" fontId="19" fillId="0" borderId="58" xfId="0" applyNumberFormat="1" applyFont="1" applyBorder="1" applyAlignment="1">
      <alignment horizontal="left" wrapText="1" indent="4"/>
    </xf>
    <xf numFmtId="4" fontId="19" fillId="0" borderId="58" xfId="0" applyNumberFormat="1" applyFont="1" applyBorder="1"/>
    <xf numFmtId="3" fontId="19" fillId="0" borderId="58" xfId="0" applyNumberFormat="1" applyFont="1" applyFill="1" applyBorder="1" applyAlignment="1">
      <alignment horizontal="right" wrapText="1"/>
    </xf>
    <xf numFmtId="3" fontId="19" fillId="0" borderId="58" xfId="0" applyNumberFormat="1" applyFont="1" applyBorder="1" applyAlignment="1">
      <alignment horizontal="right" wrapText="1"/>
    </xf>
    <xf numFmtId="172" fontId="19" fillId="0" borderId="58" xfId="0" applyNumberFormat="1" applyFont="1" applyBorder="1" applyAlignment="1">
      <alignment horizontal="right" wrapText="1"/>
    </xf>
    <xf numFmtId="172" fontId="16" fillId="0" borderId="58" xfId="1707" applyNumberFormat="1" applyFont="1" applyBorder="1" applyAlignment="1">
      <alignment horizontal="center"/>
    </xf>
    <xf numFmtId="172" fontId="14" fillId="0" borderId="58" xfId="1707" applyNumberFormat="1" applyFont="1" applyBorder="1"/>
    <xf numFmtId="4" fontId="19" fillId="0" borderId="58" xfId="0" applyNumberFormat="1" applyFont="1" applyBorder="1" applyAlignment="1">
      <alignment horizontal="right"/>
    </xf>
    <xf numFmtId="172" fontId="179" fillId="16" borderId="0" xfId="1708" applyNumberFormat="1" applyFont="1" applyFill="1" applyBorder="1"/>
    <xf numFmtId="0" fontId="183" fillId="16" borderId="0" xfId="1708" applyFont="1" applyFill="1" applyBorder="1" applyAlignment="1">
      <alignment horizontal="right"/>
    </xf>
    <xf numFmtId="172" fontId="14" fillId="0" borderId="58" xfId="1708" applyNumberFormat="1" applyFont="1" applyBorder="1"/>
    <xf numFmtId="172" fontId="16" fillId="0" borderId="58" xfId="1708" applyNumberFormat="1" applyFont="1" applyBorder="1" applyAlignment="1">
      <alignment horizontal="center"/>
    </xf>
    <xf numFmtId="172" fontId="23" fillId="0" borderId="58" xfId="1708" applyNumberFormat="1" applyFont="1" applyBorder="1" applyAlignment="1">
      <alignment horizontal="center"/>
    </xf>
    <xf numFmtId="172" fontId="19" fillId="0" borderId="58" xfId="1708" applyNumberFormat="1" applyFont="1" applyBorder="1"/>
    <xf numFmtId="0" fontId="19" fillId="0" borderId="58" xfId="1664" applyFont="1" applyBorder="1" applyProtection="1"/>
    <xf numFmtId="172" fontId="19" fillId="0" borderId="58" xfId="1664" applyNumberFormat="1" applyFont="1" applyBorder="1" applyProtection="1"/>
    <xf numFmtId="0" fontId="183" fillId="3" borderId="0" xfId="1707" applyFont="1" applyFill="1" applyBorder="1" applyAlignment="1">
      <alignment horizontal="right"/>
    </xf>
    <xf numFmtId="170" fontId="182" fillId="0" borderId="0" xfId="1202" applyNumberFormat="1" applyFont="1" applyAlignment="1" applyProtection="1"/>
    <xf numFmtId="0" fontId="181" fillId="17" borderId="0" xfId="1666" applyFont="1" applyFill="1" applyBorder="1" applyProtection="1"/>
    <xf numFmtId="0" fontId="181" fillId="17" borderId="0" xfId="1666" applyFont="1" applyFill="1" applyBorder="1" applyAlignment="1">
      <alignment horizontal="center" wrapText="1"/>
    </xf>
    <xf numFmtId="0" fontId="181" fillId="17" borderId="0" xfId="1666" applyFont="1" applyFill="1" applyBorder="1" applyAlignment="1">
      <alignment horizontal="right" wrapText="1"/>
    </xf>
    <xf numFmtId="0" fontId="19" fillId="0" borderId="0" xfId="1666" applyFont="1" applyFill="1" applyBorder="1" applyAlignment="1" applyProtection="1">
      <alignment horizontal="center"/>
    </xf>
    <xf numFmtId="0" fontId="19" fillId="0" borderId="0" xfId="1666" applyFont="1" applyFill="1" applyBorder="1" applyAlignment="1" applyProtection="1"/>
    <xf numFmtId="0" fontId="19" fillId="0" borderId="0" xfId="1666" applyFont="1" applyBorder="1" applyAlignment="1" applyProtection="1"/>
    <xf numFmtId="170" fontId="29" fillId="0" borderId="0" xfId="1202" applyNumberFormat="1" applyFont="1" applyBorder="1" applyAlignment="1" applyProtection="1">
      <alignment horizontal="left"/>
    </xf>
    <xf numFmtId="0" fontId="19" fillId="0" borderId="0" xfId="1666" applyFont="1" applyBorder="1" applyAlignment="1" applyProtection="1">
      <alignment horizontal="right"/>
    </xf>
    <xf numFmtId="0" fontId="181" fillId="17" borderId="0" xfId="1666" applyFont="1" applyFill="1" applyBorder="1" applyAlignment="1" applyProtection="1">
      <alignment horizontal="left"/>
    </xf>
    <xf numFmtId="0" fontId="184" fillId="0" borderId="0" xfId="1666" applyFont="1" applyProtection="1"/>
    <xf numFmtId="0" fontId="181" fillId="17" borderId="0" xfId="1666" applyFont="1" applyFill="1" applyProtection="1"/>
    <xf numFmtId="0" fontId="181" fillId="17" borderId="0" xfId="1666" applyFont="1" applyFill="1" applyBorder="1" applyAlignment="1" applyProtection="1">
      <alignment horizontal="right"/>
    </xf>
    <xf numFmtId="0" fontId="181" fillId="17" borderId="0" xfId="912" applyFont="1" applyFill="1" applyBorder="1" applyAlignment="1"/>
    <xf numFmtId="0" fontId="181" fillId="17" borderId="0" xfId="1666" applyFont="1" applyFill="1" applyBorder="1" applyAlignment="1">
      <alignment horizontal="right"/>
    </xf>
    <xf numFmtId="172" fontId="179" fillId="0" borderId="0" xfId="1708" applyNumberFormat="1" applyFont="1" applyBorder="1"/>
    <xf numFmtId="172" fontId="180" fillId="0" borderId="0" xfId="1708" applyNumberFormat="1" applyFont="1" applyBorder="1" applyAlignment="1">
      <alignment horizontal="right"/>
    </xf>
    <xf numFmtId="0" fontId="183" fillId="0" borderId="0" xfId="1708" applyFont="1" applyFill="1" applyBorder="1" applyAlignment="1">
      <alignment horizontal="right"/>
    </xf>
    <xf numFmtId="172" fontId="180" fillId="0" borderId="0" xfId="1708" applyNumberFormat="1" applyFont="1" applyBorder="1" applyAlignment="1">
      <alignment horizontal="center"/>
    </xf>
    <xf numFmtId="170" fontId="182" fillId="16" borderId="0" xfId="1684" applyNumberFormat="1" applyFont="1" applyFill="1" applyBorder="1" applyAlignment="1" applyProtection="1"/>
    <xf numFmtId="170" fontId="182" fillId="16" borderId="0" xfId="1684" applyNumberFormat="1" applyFont="1" applyFill="1" applyBorder="1" applyAlignment="1" applyProtection="1">
      <alignment horizontal="right"/>
    </xf>
    <xf numFmtId="170" fontId="180" fillId="16" borderId="0" xfId="1684" applyNumberFormat="1" applyFont="1" applyFill="1" applyBorder="1" applyAlignment="1" applyProtection="1">
      <alignment horizontal="left"/>
    </xf>
    <xf numFmtId="170" fontId="180" fillId="16" borderId="0" xfId="1684" applyNumberFormat="1" applyFont="1" applyFill="1" applyBorder="1" applyAlignment="1" applyProtection="1">
      <alignment horizontal="right"/>
    </xf>
    <xf numFmtId="170" fontId="181" fillId="17" borderId="0" xfId="1684" applyNumberFormat="1" applyFont="1" applyFill="1" applyBorder="1" applyProtection="1"/>
    <xf numFmtId="170" fontId="181" fillId="17" borderId="0" xfId="1684" applyNumberFormat="1" applyFont="1" applyFill="1" applyBorder="1" applyAlignment="1" applyProtection="1">
      <alignment horizontal="right"/>
    </xf>
    <xf numFmtId="170" fontId="181" fillId="17" borderId="0" xfId="1684" applyNumberFormat="1" applyFont="1" applyFill="1" applyBorder="1" applyAlignment="1" applyProtection="1">
      <alignment horizontal="right" wrapText="1"/>
    </xf>
    <xf numFmtId="170" fontId="181" fillId="17" borderId="0" xfId="1667" applyNumberFormat="1" applyFont="1" applyFill="1" applyBorder="1" applyProtection="1"/>
    <xf numFmtId="49" fontId="181" fillId="17" borderId="0" xfId="1684" applyNumberFormat="1" applyFont="1" applyFill="1" applyBorder="1" applyAlignment="1" applyProtection="1">
      <alignment horizontal="right"/>
    </xf>
    <xf numFmtId="170" fontId="181" fillId="17" borderId="59" xfId="1684" applyNumberFormat="1" applyFont="1" applyFill="1" applyBorder="1" applyAlignment="1" applyProtection="1">
      <alignment horizontal="center"/>
    </xf>
    <xf numFmtId="170" fontId="181" fillId="17" borderId="0" xfId="1667" applyNumberFormat="1" applyFont="1" applyFill="1" applyBorder="1" applyAlignment="1" applyProtection="1">
      <alignment horizontal="left"/>
    </xf>
    <xf numFmtId="3" fontId="181" fillId="17" borderId="0" xfId="1684" applyNumberFormat="1" applyFont="1" applyFill="1" applyBorder="1" applyAlignment="1" applyProtection="1">
      <alignment horizontal="right"/>
    </xf>
    <xf numFmtId="172" fontId="181" fillId="17" borderId="0" xfId="1684" applyNumberFormat="1" applyFont="1" applyFill="1" applyBorder="1" applyAlignment="1" applyProtection="1">
      <alignment horizontal="right"/>
    </xf>
    <xf numFmtId="1" fontId="181" fillId="17" borderId="0" xfId="1684" applyNumberFormat="1" applyFont="1" applyFill="1" applyBorder="1" applyAlignment="1" applyProtection="1"/>
    <xf numFmtId="172" fontId="181" fillId="17" borderId="0" xfId="1684" applyNumberFormat="1" applyFont="1" applyFill="1" applyBorder="1" applyProtection="1"/>
    <xf numFmtId="3" fontId="181" fillId="17" borderId="0" xfId="1684" applyNumberFormat="1" applyFont="1" applyFill="1" applyBorder="1" applyProtection="1"/>
    <xf numFmtId="191" fontId="181" fillId="17" borderId="0" xfId="1401" applyNumberFormat="1" applyFont="1" applyFill="1" applyBorder="1" applyAlignment="1">
      <alignment horizontal="right" wrapText="1"/>
    </xf>
    <xf numFmtId="177" fontId="181" fillId="17" borderId="0" xfId="1401" applyNumberFormat="1" applyFont="1" applyFill="1" applyBorder="1" applyAlignment="1">
      <alignment horizontal="right" wrapText="1"/>
    </xf>
    <xf numFmtId="0" fontId="184" fillId="17" borderId="0" xfId="422" applyFont="1" applyFill="1" applyBorder="1" applyAlignment="1" applyProtection="1">
      <alignment horizontal="right"/>
    </xf>
    <xf numFmtId="0" fontId="181" fillId="17" borderId="0" xfId="422" applyFont="1" applyFill="1" applyBorder="1" applyProtection="1"/>
    <xf numFmtId="0" fontId="181" fillId="17" borderId="0" xfId="738" applyFont="1" applyFill="1" applyBorder="1" applyProtection="1"/>
    <xf numFmtId="0" fontId="181" fillId="17" borderId="0" xfId="422" applyFont="1" applyFill="1" applyBorder="1" applyAlignment="1" applyProtection="1">
      <alignment horizontal="right"/>
    </xf>
    <xf numFmtId="0" fontId="43" fillId="0" borderId="0" xfId="422" applyFont="1" applyFill="1" applyBorder="1" applyAlignment="1" applyProtection="1">
      <alignment horizontal="left"/>
    </xf>
    <xf numFmtId="0" fontId="181" fillId="17" borderId="0" xfId="738" applyFont="1" applyFill="1" applyBorder="1" applyAlignment="1" applyProtection="1">
      <alignment horizontal="left"/>
    </xf>
    <xf numFmtId="175" fontId="181" fillId="17" borderId="0" xfId="422" applyNumberFormat="1" applyFont="1" applyFill="1" applyBorder="1" applyProtection="1"/>
    <xf numFmtId="172" fontId="181" fillId="17" borderId="0" xfId="422" applyNumberFormat="1" applyFont="1" applyFill="1" applyBorder="1" applyProtection="1"/>
    <xf numFmtId="0" fontId="181" fillId="17" borderId="0" xfId="0" applyFont="1" applyFill="1" applyBorder="1"/>
    <xf numFmtId="172" fontId="181" fillId="17" borderId="0" xfId="1684" applyNumberFormat="1" applyFont="1" applyFill="1" applyBorder="1" applyAlignment="1" applyProtection="1">
      <alignment horizontal="right" wrapText="1" indent="2"/>
    </xf>
    <xf numFmtId="0" fontId="186" fillId="17" borderId="0" xfId="0" applyFont="1" applyFill="1" applyBorder="1" applyAlignment="1">
      <alignment horizontal="right" wrapText="1"/>
    </xf>
    <xf numFmtId="182" fontId="181" fillId="17" borderId="0" xfId="0" applyNumberFormat="1" applyFont="1" applyFill="1" applyBorder="1" applyAlignment="1">
      <alignment horizontal="right"/>
    </xf>
    <xf numFmtId="170" fontId="182" fillId="0" borderId="0" xfId="1684" applyNumberFormat="1" applyFont="1" applyBorder="1" applyAlignment="1" applyProtection="1"/>
    <xf numFmtId="0" fontId="179" fillId="0" borderId="0" xfId="1666" applyFont="1" applyAlignment="1" applyProtection="1">
      <alignment horizontal="right"/>
    </xf>
    <xf numFmtId="3" fontId="179" fillId="0" borderId="0" xfId="1666" applyNumberFormat="1" applyFont="1" applyProtection="1"/>
    <xf numFmtId="0" fontId="182" fillId="0" borderId="0" xfId="1709" applyFont="1" applyAlignment="1">
      <alignment horizontal="right"/>
    </xf>
    <xf numFmtId="0" fontId="181" fillId="17" borderId="0" xfId="1666" applyFont="1" applyFill="1" applyAlignment="1" applyProtection="1">
      <alignment horizontal="right"/>
    </xf>
    <xf numFmtId="172" fontId="181" fillId="17" borderId="0" xfId="0" applyNumberFormat="1" applyFont="1" applyFill="1" applyAlignment="1">
      <alignment horizontal="right"/>
    </xf>
    <xf numFmtId="0" fontId="181" fillId="17" borderId="0" xfId="1667" applyNumberFormat="1" applyFont="1" applyFill="1" applyBorder="1" applyAlignment="1" applyProtection="1">
      <alignment horizontal="left" wrapText="1"/>
    </xf>
    <xf numFmtId="4" fontId="184" fillId="17" borderId="0" xfId="1711" applyNumberFormat="1" applyFont="1" applyFill="1" applyProtection="1"/>
    <xf numFmtId="172" fontId="181" fillId="17" borderId="0" xfId="1709" applyNumberFormat="1" applyFont="1" applyFill="1" applyAlignment="1">
      <alignment horizontal="right"/>
    </xf>
    <xf numFmtId="0" fontId="181" fillId="17" borderId="0" xfId="1709" applyFont="1" applyFill="1" applyBorder="1"/>
    <xf numFmtId="0" fontId="181" fillId="17" borderId="0" xfId="1709" applyFont="1" applyFill="1" applyBorder="1" applyAlignment="1">
      <alignment horizontal="right"/>
    </xf>
    <xf numFmtId="0" fontId="179" fillId="0" borderId="0" xfId="1709" applyFont="1"/>
    <xf numFmtId="0" fontId="180" fillId="0" borderId="0" xfId="1709" applyFont="1"/>
    <xf numFmtId="172" fontId="179" fillId="0" borderId="0" xfId="576" applyNumberFormat="1" applyFont="1" applyBorder="1"/>
    <xf numFmtId="0" fontId="183" fillId="0" borderId="0" xfId="576" applyFont="1" applyFill="1" applyBorder="1" applyAlignment="1">
      <alignment horizontal="right"/>
    </xf>
    <xf numFmtId="172" fontId="179" fillId="0" borderId="0" xfId="1339" applyNumberFormat="1" applyFont="1" applyFill="1" applyBorder="1" applyAlignment="1"/>
    <xf numFmtId="170" fontId="181" fillId="17" borderId="0" xfId="1667" applyFont="1" applyFill="1" applyBorder="1" applyProtection="1"/>
    <xf numFmtId="170" fontId="181" fillId="17" borderId="0" xfId="1667" applyFont="1" applyFill="1" applyBorder="1" applyAlignment="1" applyProtection="1">
      <alignment horizontal="right"/>
    </xf>
    <xf numFmtId="1" fontId="181" fillId="17" borderId="0" xfId="0" applyNumberFormat="1" applyFont="1" applyFill="1" applyBorder="1" applyProtection="1"/>
    <xf numFmtId="0" fontId="181" fillId="17" borderId="0" xfId="1667" applyNumberFormat="1" applyFont="1" applyFill="1" applyBorder="1" applyAlignment="1" applyProtection="1">
      <alignment horizontal="left"/>
    </xf>
    <xf numFmtId="172" fontId="181" fillId="17" borderId="0" xfId="0" applyNumberFormat="1" applyFont="1" applyFill="1" applyBorder="1" applyProtection="1"/>
    <xf numFmtId="0" fontId="43" fillId="0" borderId="0" xfId="1684" applyNumberFormat="1" applyFont="1" applyFill="1" applyBorder="1" applyAlignment="1" applyProtection="1"/>
    <xf numFmtId="0" fontId="43" fillId="0" borderId="0" xfId="1684" applyNumberFormat="1" applyFont="1" applyBorder="1" applyAlignment="1" applyProtection="1"/>
    <xf numFmtId="170" fontId="182" fillId="0" borderId="0" xfId="1684" applyNumberFormat="1" applyFont="1" applyBorder="1" applyAlignment="1" applyProtection="1">
      <alignment horizontal="right"/>
    </xf>
    <xf numFmtId="182" fontId="179" fillId="0" borderId="0" xfId="465" applyNumberFormat="1" applyFont="1" applyBorder="1" applyAlignment="1" applyProtection="1">
      <alignment horizontal="right"/>
    </xf>
    <xf numFmtId="172" fontId="179" fillId="0" borderId="0" xfId="1340" applyNumberFormat="1" applyFont="1" applyFill="1" applyBorder="1" applyAlignment="1"/>
    <xf numFmtId="170" fontId="181" fillId="17" borderId="0" xfId="1667" applyFont="1" applyFill="1" applyBorder="1" applyAlignment="1" applyProtection="1">
      <alignment horizontal="right" indent="1"/>
    </xf>
    <xf numFmtId="1" fontId="181" fillId="17" borderId="0" xfId="1684" applyNumberFormat="1" applyFont="1" applyFill="1" applyBorder="1" applyAlignment="1" applyProtection="1">
      <alignment horizontal="right"/>
    </xf>
    <xf numFmtId="0" fontId="181" fillId="17" borderId="0" xfId="1675" applyNumberFormat="1" applyFont="1" applyFill="1" applyBorder="1" applyAlignment="1" applyProtection="1">
      <alignment horizontal="left"/>
    </xf>
    <xf numFmtId="0" fontId="181" fillId="17" borderId="0" xfId="1667" applyNumberFormat="1" applyFont="1" applyFill="1" applyBorder="1" applyAlignment="1" applyProtection="1">
      <alignment horizontal="right" indent="1"/>
    </xf>
    <xf numFmtId="172" fontId="181" fillId="17" borderId="0" xfId="465" applyNumberFormat="1" applyFont="1" applyFill="1" applyBorder="1" applyAlignment="1" applyProtection="1">
      <alignment horizontal="right"/>
    </xf>
    <xf numFmtId="172" fontId="181" fillId="17" borderId="0" xfId="465" applyNumberFormat="1" applyFont="1" applyFill="1" applyBorder="1" applyAlignment="1">
      <alignment horizontal="right"/>
    </xf>
    <xf numFmtId="172" fontId="181" fillId="17" borderId="0" xfId="1380" applyNumberFormat="1" applyFont="1" applyFill="1" applyBorder="1" applyProtection="1">
      <protection locked="0"/>
    </xf>
    <xf numFmtId="172" fontId="181" fillId="17" borderId="0" xfId="1674" applyNumberFormat="1" applyFont="1" applyFill="1" applyBorder="1" applyProtection="1"/>
    <xf numFmtId="172" fontId="181" fillId="17" borderId="0" xfId="465" applyNumberFormat="1" applyFont="1" applyFill="1" applyBorder="1" applyProtection="1"/>
    <xf numFmtId="0" fontId="43" fillId="0" borderId="0" xfId="1684" applyNumberFormat="1" applyFont="1" applyFill="1" applyBorder="1" applyAlignment="1" applyProtection="1">
      <alignment horizontal="right"/>
    </xf>
    <xf numFmtId="0" fontId="188" fillId="17" borderId="0" xfId="1684" applyNumberFormat="1" applyFont="1" applyFill="1" applyBorder="1" applyAlignment="1" applyProtection="1">
      <alignment horizontal="left"/>
    </xf>
    <xf numFmtId="0" fontId="188" fillId="17" borderId="0" xfId="1684" applyNumberFormat="1" applyFont="1" applyFill="1" applyBorder="1" applyAlignment="1" applyProtection="1">
      <alignment horizontal="right" indent="1"/>
    </xf>
    <xf numFmtId="170" fontId="181" fillId="17" borderId="0" xfId="1684" applyFont="1" applyFill="1" applyBorder="1" applyAlignment="1" applyProtection="1">
      <alignment horizontal="right"/>
    </xf>
    <xf numFmtId="172" fontId="181" fillId="17" borderId="0" xfId="1708" applyNumberFormat="1" applyFont="1" applyFill="1" applyBorder="1" applyAlignment="1">
      <alignment horizontal="right"/>
    </xf>
    <xf numFmtId="0" fontId="43" fillId="0" borderId="0" xfId="1684" applyNumberFormat="1" applyFont="1" applyBorder="1" applyAlignment="1" applyProtection="1">
      <alignment horizontal="right" indent="1"/>
    </xf>
    <xf numFmtId="0" fontId="182" fillId="0" borderId="0" xfId="231" applyNumberFormat="1" applyFont="1" applyBorder="1" applyAlignment="1" applyProtection="1"/>
    <xf numFmtId="170" fontId="179" fillId="0" borderId="0" xfId="231" applyNumberFormat="1" applyFont="1" applyBorder="1" applyAlignment="1" applyProtection="1">
      <alignment horizontal="right"/>
    </xf>
    <xf numFmtId="4" fontId="179" fillId="0" borderId="0" xfId="465" applyNumberFormat="1" applyFont="1" applyProtection="1"/>
    <xf numFmtId="170" fontId="189" fillId="0" borderId="0" xfId="231" applyNumberFormat="1" applyFont="1" applyBorder="1" applyAlignment="1" applyProtection="1"/>
    <xf numFmtId="4" fontId="187" fillId="0" borderId="0" xfId="465" applyNumberFormat="1" applyFont="1" applyBorder="1" applyAlignment="1"/>
    <xf numFmtId="0" fontId="181" fillId="17" borderId="0" xfId="231" applyNumberFormat="1" applyFont="1" applyFill="1" applyBorder="1" applyAlignment="1" applyProtection="1">
      <alignment horizontal="left"/>
    </xf>
    <xf numFmtId="1" fontId="181" fillId="17" borderId="0" xfId="465" applyNumberFormat="1" applyFont="1" applyFill="1" applyBorder="1" applyAlignment="1">
      <alignment horizontal="right"/>
    </xf>
    <xf numFmtId="4" fontId="181" fillId="17" borderId="0" xfId="465" applyNumberFormat="1" applyFont="1" applyFill="1" applyProtection="1"/>
    <xf numFmtId="172" fontId="181" fillId="17" borderId="0" xfId="465" applyNumberFormat="1" applyFont="1" applyFill="1"/>
    <xf numFmtId="0" fontId="43" fillId="0" borderId="0" xfId="231" applyNumberFormat="1" applyFont="1" applyFill="1" applyBorder="1" applyAlignment="1" applyProtection="1"/>
    <xf numFmtId="170" fontId="43" fillId="0" borderId="0" xfId="231" applyNumberFormat="1" applyFont="1" applyFill="1" applyBorder="1" applyProtection="1"/>
    <xf numFmtId="0" fontId="68" fillId="0" borderId="0" xfId="231" applyNumberFormat="1" applyFont="1" applyFill="1" applyBorder="1" applyAlignment="1" applyProtection="1">
      <alignment horizontal="left"/>
    </xf>
    <xf numFmtId="170" fontId="43" fillId="0" borderId="0" xfId="231" applyNumberFormat="1" applyFont="1" applyFill="1" applyBorder="1" applyAlignment="1" applyProtection="1">
      <alignment horizontal="right"/>
    </xf>
    <xf numFmtId="49" fontId="182" fillId="0" borderId="0" xfId="1675" applyNumberFormat="1" applyFont="1" applyFill="1" applyBorder="1" applyAlignment="1" applyProtection="1">
      <alignment horizontal="left"/>
      <protection locked="0"/>
    </xf>
    <xf numFmtId="170" fontId="180" fillId="0" borderId="0" xfId="1675" applyFont="1" applyBorder="1"/>
    <xf numFmtId="0" fontId="177" fillId="0" borderId="0" xfId="1706" applyFont="1"/>
    <xf numFmtId="176" fontId="182" fillId="0" borderId="0" xfId="553" applyNumberFormat="1" applyFont="1" applyBorder="1" applyAlignment="1" applyProtection="1">
      <alignment horizontal="left"/>
      <protection locked="0"/>
    </xf>
    <xf numFmtId="4" fontId="179" fillId="0" borderId="0" xfId="0" applyNumberFormat="1" applyFont="1" applyBorder="1"/>
    <xf numFmtId="170" fontId="181" fillId="17" borderId="0" xfId="1675" applyFont="1" applyFill="1" applyBorder="1" applyAlignment="1" applyProtection="1">
      <alignment horizontal="left"/>
      <protection locked="0"/>
    </xf>
    <xf numFmtId="1" fontId="181" fillId="17" borderId="0" xfId="1675" applyNumberFormat="1" applyFont="1" applyFill="1" applyBorder="1" applyAlignment="1">
      <alignment horizontal="right"/>
    </xf>
    <xf numFmtId="170" fontId="181" fillId="17" borderId="0" xfId="1681" applyFont="1" applyFill="1"/>
    <xf numFmtId="4" fontId="181" fillId="17" borderId="0" xfId="1275" applyNumberFormat="1" applyFont="1" applyFill="1" applyBorder="1"/>
    <xf numFmtId="172" fontId="181" fillId="17" borderId="0" xfId="1275" applyNumberFormat="1" applyFont="1" applyFill="1" applyBorder="1"/>
    <xf numFmtId="170" fontId="178" fillId="0" borderId="0" xfId="1681" applyFont="1" applyBorder="1" applyAlignment="1">
      <alignment horizontal="right"/>
    </xf>
    <xf numFmtId="170" fontId="26" fillId="0" borderId="0" xfId="1681" applyFont="1" applyBorder="1"/>
    <xf numFmtId="170" fontId="181" fillId="17" borderId="0" xfId="1681" applyFont="1" applyFill="1" applyBorder="1"/>
    <xf numFmtId="170" fontId="181" fillId="17" borderId="0" xfId="1681" applyFont="1" applyFill="1" applyBorder="1" applyAlignment="1" applyProtection="1">
      <alignment horizontal="left"/>
      <protection locked="0"/>
    </xf>
    <xf numFmtId="0" fontId="190" fillId="17" borderId="0" xfId="1706" applyFont="1" applyFill="1" applyBorder="1" applyAlignment="1">
      <alignment horizontal="center"/>
    </xf>
    <xf numFmtId="176" fontId="67" fillId="0" borderId="0" xfId="553" applyNumberFormat="1" applyFont="1" applyFill="1" applyBorder="1" applyAlignment="1" applyProtection="1">
      <alignment horizontal="left"/>
      <protection locked="0"/>
    </xf>
    <xf numFmtId="176" fontId="66" fillId="0" borderId="0" xfId="553" applyNumberFormat="1" applyFont="1" applyFill="1" applyBorder="1" applyAlignment="1">
      <alignment horizontal="right"/>
    </xf>
    <xf numFmtId="170" fontId="181" fillId="17" borderId="0" xfId="1681" applyFont="1" applyFill="1" applyBorder="1" applyAlignment="1" applyProtection="1">
      <alignment horizontal="right"/>
      <protection locked="0"/>
    </xf>
    <xf numFmtId="176" fontId="181" fillId="17" borderId="0" xfId="1702" applyFont="1" applyFill="1" applyBorder="1" applyAlignment="1" applyProtection="1">
      <alignment horizontal="left"/>
      <protection locked="0"/>
    </xf>
    <xf numFmtId="172" fontId="181" fillId="17" borderId="0" xfId="1702" applyNumberFormat="1" applyFont="1" applyFill="1" applyBorder="1" applyAlignment="1" applyProtection="1">
      <protection locked="0"/>
    </xf>
    <xf numFmtId="170" fontId="181" fillId="17" borderId="0" xfId="1681" applyFont="1" applyFill="1" applyBorder="1" applyProtection="1"/>
    <xf numFmtId="1" fontId="181" fillId="17" borderId="0" xfId="1681" applyNumberFormat="1" applyFont="1" applyFill="1" applyBorder="1" applyAlignment="1">
      <alignment horizontal="right"/>
    </xf>
    <xf numFmtId="170" fontId="26" fillId="0" borderId="0" xfId="1681" applyFont="1" applyBorder="1" applyAlignment="1">
      <alignment horizontal="center"/>
    </xf>
    <xf numFmtId="170" fontId="29" fillId="2" borderId="0" xfId="1681" applyFont="1" applyFill="1" applyBorder="1" applyAlignment="1" applyProtection="1">
      <alignment horizontal="left"/>
      <protection locked="0"/>
    </xf>
    <xf numFmtId="0" fontId="38" fillId="0" borderId="60" xfId="1706" applyFont="1" applyBorder="1" applyAlignment="1">
      <alignment horizontal="center"/>
    </xf>
    <xf numFmtId="0" fontId="0" fillId="0" borderId="60" xfId="1706" applyFont="1" applyBorder="1"/>
    <xf numFmtId="4" fontId="19" fillId="0" borderId="60" xfId="1275" applyNumberFormat="1" applyFont="1" applyBorder="1"/>
    <xf numFmtId="187" fontId="19" fillId="0" borderId="60" xfId="1275" applyNumberFormat="1" applyFont="1" applyBorder="1" applyAlignment="1">
      <alignment horizontal="right"/>
    </xf>
    <xf numFmtId="49" fontId="182" fillId="0" borderId="0" xfId="0" applyNumberFormat="1" applyFont="1" applyAlignment="1"/>
    <xf numFmtId="4" fontId="177" fillId="0" borderId="0" xfId="0" applyNumberFormat="1" applyFont="1" applyAlignment="1"/>
    <xf numFmtId="170" fontId="191" fillId="0" borderId="0" xfId="1681" applyFont="1"/>
    <xf numFmtId="170" fontId="189" fillId="0" borderId="0" xfId="1681" applyFont="1"/>
    <xf numFmtId="0" fontId="182" fillId="0" borderId="0" xfId="1706" applyFont="1" applyAlignment="1">
      <alignment horizontal="right"/>
    </xf>
    <xf numFmtId="176" fontId="182" fillId="0" borderId="0" xfId="1702" applyFont="1" applyAlignment="1" applyProtection="1">
      <alignment horizontal="left"/>
      <protection locked="0"/>
    </xf>
    <xf numFmtId="176" fontId="179" fillId="0" borderId="0" xfId="1702" applyFont="1"/>
    <xf numFmtId="176" fontId="182" fillId="0" borderId="0" xfId="1702" applyFont="1" applyAlignment="1" applyProtection="1">
      <alignment horizontal="left" indent="2"/>
      <protection locked="0"/>
    </xf>
    <xf numFmtId="4" fontId="187" fillId="0" borderId="0" xfId="0" applyNumberFormat="1" applyFont="1" applyAlignment="1"/>
    <xf numFmtId="4" fontId="181" fillId="17" borderId="0" xfId="0" applyNumberFormat="1" applyFont="1" applyFill="1" applyBorder="1" applyAlignment="1">
      <alignment horizontal="right" vertical="center"/>
    </xf>
    <xf numFmtId="0" fontId="183" fillId="0" borderId="0" xfId="1707" applyFont="1" applyFill="1" applyBorder="1" applyAlignment="1">
      <alignment horizontal="right"/>
    </xf>
    <xf numFmtId="4" fontId="182" fillId="0" borderId="0" xfId="0" applyNumberFormat="1" applyFont="1" applyAlignment="1">
      <alignment horizontal="center"/>
    </xf>
    <xf numFmtId="1" fontId="181" fillId="17" borderId="0" xfId="1681" applyNumberFormat="1" applyFont="1" applyFill="1" applyBorder="1" applyAlignment="1">
      <alignment horizontal="left"/>
    </xf>
    <xf numFmtId="172" fontId="181" fillId="17" borderId="0" xfId="0" applyNumberFormat="1" applyFont="1" applyFill="1" applyBorder="1" applyAlignment="1">
      <alignment horizontal="right"/>
    </xf>
    <xf numFmtId="176" fontId="19" fillId="0" borderId="0" xfId="1702" applyFont="1" applyFill="1" applyBorder="1" applyAlignment="1" applyProtection="1">
      <alignment horizontal="left"/>
    </xf>
    <xf numFmtId="176" fontId="182" fillId="0" borderId="0" xfId="1701" applyNumberFormat="1" applyFont="1" applyBorder="1" applyAlignment="1" applyProtection="1">
      <alignment horizontal="left"/>
      <protection locked="0"/>
    </xf>
    <xf numFmtId="176" fontId="179" fillId="0" borderId="0" xfId="1701" applyNumberFormat="1" applyFont="1" applyBorder="1"/>
    <xf numFmtId="176" fontId="182" fillId="0" borderId="0" xfId="1701" applyNumberFormat="1" applyFont="1" applyBorder="1" applyAlignment="1" applyProtection="1">
      <alignment horizontal="left" indent="2"/>
      <protection locked="0"/>
    </xf>
    <xf numFmtId="4" fontId="187" fillId="0" borderId="0" xfId="0" applyNumberFormat="1" applyFont="1" applyBorder="1" applyAlignment="1"/>
    <xf numFmtId="176" fontId="181" fillId="17" borderId="0" xfId="1701" applyNumberFormat="1" applyFont="1" applyFill="1" applyBorder="1"/>
    <xf numFmtId="4" fontId="181" fillId="17" borderId="0" xfId="0" applyNumberFormat="1" applyFont="1" applyFill="1" applyBorder="1" applyAlignment="1">
      <alignment horizontal="right"/>
    </xf>
    <xf numFmtId="176" fontId="181" fillId="17" borderId="0" xfId="1701" applyNumberFormat="1" applyFont="1" applyFill="1" applyBorder="1" applyAlignment="1" applyProtection="1">
      <alignment horizontal="left" indent="1"/>
      <protection locked="0"/>
    </xf>
    <xf numFmtId="176" fontId="43" fillId="0" borderId="0" xfId="1701" applyNumberFormat="1" applyFont="1" applyBorder="1" applyAlignment="1" applyProtection="1">
      <alignment horizontal="left"/>
      <protection locked="0"/>
    </xf>
    <xf numFmtId="172" fontId="181" fillId="17" borderId="0" xfId="1699" applyNumberFormat="1" applyFont="1" applyFill="1" applyBorder="1" applyAlignment="1">
      <alignment horizontal="right"/>
    </xf>
    <xf numFmtId="172" fontId="181" fillId="17" borderId="0" xfId="1701" applyNumberFormat="1" applyFont="1" applyFill="1" applyBorder="1" applyAlignment="1">
      <alignment horizontal="right"/>
    </xf>
    <xf numFmtId="187" fontId="181" fillId="17" borderId="0" xfId="0" applyNumberFormat="1" applyFont="1" applyFill="1" applyBorder="1" applyAlignment="1">
      <alignment horizontal="right"/>
    </xf>
    <xf numFmtId="172" fontId="179" fillId="0" borderId="0" xfId="1701" applyNumberFormat="1" applyFont="1" applyFill="1" applyBorder="1" applyAlignment="1">
      <alignment horizontal="right"/>
    </xf>
    <xf numFmtId="4" fontId="181" fillId="17" borderId="0" xfId="0" applyNumberFormat="1" applyFont="1" applyFill="1" applyBorder="1"/>
    <xf numFmtId="4" fontId="182" fillId="0" borderId="0" xfId="0" applyNumberFormat="1" applyFont="1" applyBorder="1"/>
    <xf numFmtId="4" fontId="179" fillId="0" borderId="0" xfId="0" applyNumberFormat="1" applyFont="1" applyBorder="1" applyAlignment="1">
      <alignment horizontal="right"/>
    </xf>
    <xf numFmtId="4" fontId="180" fillId="0" borderId="0" xfId="0" applyNumberFormat="1" applyFont="1" applyBorder="1"/>
    <xf numFmtId="4" fontId="181" fillId="17" borderId="0" xfId="0" applyNumberFormat="1" applyFont="1" applyFill="1" applyBorder="1" applyAlignment="1">
      <alignment horizontal="left"/>
    </xf>
    <xf numFmtId="4" fontId="181" fillId="17" borderId="21" xfId="0" applyNumberFormat="1" applyFont="1" applyFill="1" applyBorder="1" applyAlignment="1">
      <alignment horizontal="right"/>
    </xf>
    <xf numFmtId="3" fontId="181" fillId="17" borderId="0" xfId="0" applyNumberFormat="1" applyFont="1" applyFill="1" applyBorder="1" applyAlignment="1">
      <alignment horizontal="right"/>
    </xf>
    <xf numFmtId="3" fontId="181" fillId="17" borderId="0" xfId="465" applyNumberFormat="1" applyFont="1" applyFill="1" applyBorder="1"/>
    <xf numFmtId="172" fontId="181" fillId="17" borderId="0" xfId="465" applyNumberFormat="1" applyFont="1" applyFill="1" applyBorder="1"/>
    <xf numFmtId="0" fontId="179" fillId="0" borderId="0" xfId="1706" applyFont="1" applyBorder="1" applyAlignment="1">
      <alignment horizontal="right"/>
    </xf>
    <xf numFmtId="0" fontId="180" fillId="0" borderId="0" xfId="1706" applyFont="1" applyBorder="1" applyAlignment="1">
      <alignment horizontal="right"/>
    </xf>
    <xf numFmtId="0" fontId="182" fillId="0" borderId="0" xfId="0" applyFont="1" applyFill="1" applyBorder="1" applyAlignment="1"/>
    <xf numFmtId="0" fontId="177" fillId="0" borderId="0" xfId="1706" applyFont="1" applyBorder="1"/>
    <xf numFmtId="0" fontId="181" fillId="17" borderId="0" xfId="0" applyFont="1" applyFill="1" applyBorder="1" applyAlignment="1">
      <alignment vertical="center"/>
    </xf>
    <xf numFmtId="0" fontId="192" fillId="17" borderId="0" xfId="0" applyFont="1" applyFill="1" applyBorder="1"/>
    <xf numFmtId="0" fontId="179" fillId="0" borderId="0" xfId="465" applyFont="1" applyFill="1" applyBorder="1"/>
    <xf numFmtId="0" fontId="177" fillId="0" borderId="0" xfId="0" applyFont="1" applyBorder="1"/>
    <xf numFmtId="49" fontId="179" fillId="0" borderId="0" xfId="0" applyNumberFormat="1" applyFont="1" applyFill="1" applyBorder="1" applyAlignment="1" applyProtection="1">
      <alignment horizontal="left" vertical="top" wrapText="1" readingOrder="2"/>
      <protection locked="0"/>
    </xf>
    <xf numFmtId="49" fontId="193" fillId="0" borderId="0" xfId="1387" applyNumberFormat="1" applyFont="1" applyBorder="1" applyAlignment="1" applyProtection="1">
      <alignment vertical="center"/>
      <protection locked="0"/>
    </xf>
    <xf numFmtId="49" fontId="182" fillId="0" borderId="0" xfId="0" applyNumberFormat="1" applyFont="1" applyBorder="1" applyAlignment="1" applyProtection="1">
      <alignment horizontal="left" vertical="center"/>
      <protection locked="0"/>
    </xf>
    <xf numFmtId="0" fontId="179" fillId="0" borderId="0" xfId="1706" applyFont="1" applyBorder="1"/>
    <xf numFmtId="49" fontId="182" fillId="0" borderId="0" xfId="0" applyNumberFormat="1" applyFont="1" applyBorder="1" applyAlignment="1" applyProtection="1">
      <alignment horizontal="left"/>
      <protection locked="0"/>
    </xf>
    <xf numFmtId="49" fontId="179" fillId="0" borderId="0" xfId="1387" applyNumberFormat="1" applyFont="1" applyBorder="1" applyAlignment="1" applyProtection="1">
      <alignment vertical="center"/>
      <protection locked="0"/>
    </xf>
    <xf numFmtId="4" fontId="177" fillId="0" borderId="0" xfId="0" applyNumberFormat="1" applyFont="1" applyBorder="1"/>
    <xf numFmtId="4" fontId="181" fillId="17" borderId="0" xfId="0" applyNumberFormat="1" applyFont="1" applyFill="1" applyAlignment="1">
      <alignment horizontal="left"/>
    </xf>
    <xf numFmtId="4" fontId="181" fillId="17" borderId="0" xfId="0" applyNumberFormat="1" applyFont="1" applyFill="1" applyBorder="1" applyAlignment="1">
      <alignment wrapText="1"/>
    </xf>
    <xf numFmtId="0" fontId="181" fillId="17" borderId="0" xfId="0" applyFont="1" applyFill="1" applyAlignment="1">
      <alignment wrapText="1"/>
    </xf>
    <xf numFmtId="4" fontId="186" fillId="17" borderId="0" xfId="0" applyNumberFormat="1" applyFont="1" applyFill="1" applyBorder="1" applyAlignment="1">
      <alignment horizontal="left"/>
    </xf>
    <xf numFmtId="4" fontId="186" fillId="17" borderId="0" xfId="0" applyNumberFormat="1" applyFont="1" applyFill="1" applyBorder="1" applyAlignment="1">
      <alignment horizontal="left" vertical="center"/>
    </xf>
    <xf numFmtId="4" fontId="194" fillId="17" borderId="0" xfId="0" applyNumberFormat="1" applyFont="1" applyFill="1" applyBorder="1" applyAlignment="1">
      <alignment horizontal="left" vertical="center"/>
    </xf>
    <xf numFmtId="14" fontId="179" fillId="0" borderId="0" xfId="0" applyNumberFormat="1" applyFont="1" applyBorder="1" applyAlignment="1">
      <alignment vertical="top" wrapText="1"/>
    </xf>
    <xf numFmtId="0" fontId="179" fillId="0" borderId="0" xfId="0" applyFont="1" applyBorder="1" applyAlignment="1">
      <alignment vertical="top" wrapText="1"/>
    </xf>
    <xf numFmtId="170" fontId="181" fillId="17" borderId="0" xfId="478" applyNumberFormat="1" applyFont="1" applyFill="1" applyBorder="1"/>
    <xf numFmtId="4" fontId="181" fillId="17" borderId="0" xfId="0" applyNumberFormat="1" applyFont="1" applyFill="1" applyBorder="1" applyAlignment="1">
      <alignment horizontal="left" indent="2"/>
    </xf>
    <xf numFmtId="170" fontId="181" fillId="17" borderId="0" xfId="478" applyNumberFormat="1" applyFont="1" applyFill="1" applyBorder="1" applyAlignment="1">
      <alignment horizontal="right"/>
    </xf>
    <xf numFmtId="170" fontId="181" fillId="17" borderId="0" xfId="478" applyNumberFormat="1" applyFont="1" applyFill="1" applyBorder="1" applyAlignment="1" applyProtection="1">
      <alignment horizontal="right"/>
      <protection locked="0"/>
    </xf>
    <xf numFmtId="4" fontId="19" fillId="0" borderId="0" xfId="0" applyNumberFormat="1" applyFont="1" applyFill="1" applyBorder="1" applyAlignment="1">
      <alignment horizontal="center" wrapText="1"/>
    </xf>
    <xf numFmtId="172" fontId="179" fillId="16" borderId="0" xfId="1665" applyNumberFormat="1" applyFont="1" applyFill="1" applyProtection="1"/>
    <xf numFmtId="172" fontId="181" fillId="17" borderId="0" xfId="1664" applyNumberFormat="1" applyFont="1" applyFill="1" applyBorder="1" applyAlignment="1" applyProtection="1">
      <alignment horizontal="right" wrapText="1"/>
    </xf>
    <xf numFmtId="0" fontId="182" fillId="0" borderId="0" xfId="422" applyFont="1" applyBorder="1" applyAlignment="1" applyProtection="1"/>
    <xf numFmtId="0" fontId="180" fillId="0" borderId="0" xfId="422" applyFont="1" applyBorder="1" applyAlignment="1" applyProtection="1">
      <alignment horizontal="left"/>
    </xf>
    <xf numFmtId="0" fontId="180" fillId="0" borderId="0" xfId="422" applyFont="1" applyBorder="1" applyProtection="1"/>
    <xf numFmtId="0" fontId="93" fillId="17" borderId="0" xfId="1245" applyNumberFormat="1" applyFont="1" applyFill="1" applyBorder="1" applyAlignment="1" applyProtection="1">
      <alignment horizontal="center" wrapText="1"/>
      <protection locked="0"/>
    </xf>
    <xf numFmtId="0" fontId="43" fillId="17" borderId="0" xfId="1245" applyNumberFormat="1" applyFont="1" applyFill="1" applyBorder="1" applyAlignment="1" applyProtection="1">
      <alignment horizontal="left" wrapText="1" indent="1"/>
      <protection locked="0"/>
    </xf>
    <xf numFmtId="4" fontId="19" fillId="17" borderId="0" xfId="465" applyNumberFormat="1" applyFont="1" applyFill="1" applyBorder="1" applyAlignment="1">
      <alignment horizontal="right" vertical="top" wrapText="1"/>
    </xf>
    <xf numFmtId="0" fontId="181" fillId="17" borderId="0" xfId="1245" applyNumberFormat="1" applyFont="1" applyFill="1" applyBorder="1" applyAlignment="1" applyProtection="1">
      <alignment horizontal="center" wrapText="1"/>
      <protection locked="0"/>
    </xf>
    <xf numFmtId="4" fontId="184" fillId="17" borderId="0" xfId="465" applyNumberFormat="1" applyFont="1" applyFill="1" applyBorder="1" applyAlignment="1">
      <alignment horizontal="right" vertical="top" wrapText="1"/>
    </xf>
    <xf numFmtId="0" fontId="184" fillId="17" borderId="0" xfId="1694" applyNumberFormat="1" applyFont="1" applyFill="1" applyBorder="1" applyAlignment="1" applyProtection="1">
      <alignment horizontal="right"/>
    </xf>
    <xf numFmtId="170" fontId="184" fillId="17" borderId="0" xfId="615" applyNumberFormat="1" applyFont="1" applyFill="1" applyBorder="1" applyAlignment="1" applyProtection="1">
      <alignment horizontal="right"/>
    </xf>
    <xf numFmtId="170" fontId="181" fillId="17" borderId="0" xfId="615" applyNumberFormat="1" applyFont="1" applyFill="1" applyBorder="1" applyAlignment="1" applyProtection="1">
      <alignment horizontal="right"/>
    </xf>
    <xf numFmtId="0" fontId="179" fillId="16" borderId="0" xfId="558" applyNumberFormat="1" applyFont="1" applyFill="1" applyBorder="1" applyAlignment="1" applyProtection="1">
      <alignment horizontal="left" wrapText="1" indent="1"/>
    </xf>
    <xf numFmtId="0" fontId="179" fillId="16" borderId="0" xfId="1687" applyNumberFormat="1" applyFont="1" applyFill="1" applyBorder="1" applyAlignment="1" applyProtection="1">
      <alignment horizontal="left" wrapText="1"/>
    </xf>
    <xf numFmtId="0" fontId="0" fillId="3" borderId="30" xfId="0" applyFill="1" applyBorder="1"/>
    <xf numFmtId="172" fontId="0" fillId="3" borderId="30" xfId="0" applyNumberFormat="1" applyFill="1" applyBorder="1"/>
    <xf numFmtId="4" fontId="181" fillId="17" borderId="0" xfId="0" applyNumberFormat="1" applyFont="1" applyFill="1" applyBorder="1" applyAlignment="1">
      <alignment horizontal="right" vertical="center"/>
    </xf>
    <xf numFmtId="0" fontId="181" fillId="17" borderId="0" xfId="1666" applyFont="1" applyFill="1" applyBorder="1" applyAlignment="1">
      <alignment horizontal="right" wrapText="1"/>
    </xf>
    <xf numFmtId="0" fontId="19" fillId="0" borderId="0" xfId="1666" applyFont="1" applyBorder="1" applyAlignment="1" applyProtection="1">
      <alignment horizontal="center"/>
    </xf>
    <xf numFmtId="0" fontId="183" fillId="0" borderId="0" xfId="1707" applyFont="1" applyFill="1" applyBorder="1" applyAlignment="1">
      <alignment horizontal="right"/>
    </xf>
    <xf numFmtId="172" fontId="19" fillId="3" borderId="0" xfId="0" applyNumberFormat="1" applyFont="1" applyFill="1" applyBorder="1"/>
    <xf numFmtId="0" fontId="43" fillId="3" borderId="60" xfId="1668" applyNumberFormat="1" applyFont="1" applyFill="1" applyBorder="1" applyAlignment="1" applyProtection="1">
      <alignment horizontal="left" wrapText="1" indent="1"/>
    </xf>
    <xf numFmtId="0" fontId="0" fillId="3" borderId="60" xfId="0" applyFill="1" applyBorder="1"/>
    <xf numFmtId="172" fontId="19" fillId="3" borderId="60" xfId="0" applyNumberFormat="1" applyFont="1" applyFill="1" applyBorder="1"/>
    <xf numFmtId="4" fontId="23" fillId="0" borderId="60" xfId="1324" applyNumberFormat="1" applyFont="1" applyBorder="1" applyAlignment="1">
      <alignment horizontal="left" vertical="top" wrapText="1"/>
    </xf>
    <xf numFmtId="4" fontId="19" fillId="0" borderId="60" xfId="1324" applyNumberFormat="1" applyFont="1" applyBorder="1" applyAlignment="1">
      <alignment horizontal="left" wrapText="1"/>
    </xf>
    <xf numFmtId="3" fontId="19" fillId="0" borderId="60" xfId="1324" applyNumberFormat="1" applyFont="1" applyBorder="1"/>
    <xf numFmtId="3" fontId="43" fillId="0" borderId="60" xfId="564" applyNumberFormat="1" applyFont="1" applyFill="1" applyBorder="1"/>
    <xf numFmtId="3" fontId="19" fillId="0" borderId="60" xfId="1324" applyNumberFormat="1" applyFont="1" applyBorder="1" applyAlignment="1"/>
    <xf numFmtId="172" fontId="27" fillId="0" borderId="60" xfId="1707" applyNumberFormat="1" applyFont="1" applyBorder="1" applyAlignment="1">
      <alignment horizontal="center"/>
    </xf>
    <xf numFmtId="172" fontId="24" fillId="0" borderId="60" xfId="1707" applyNumberFormat="1" applyFont="1" applyBorder="1"/>
    <xf numFmtId="170" fontId="19" fillId="16" borderId="0" xfId="1668" applyFont="1" applyFill="1" applyBorder="1" applyAlignment="1" applyProtection="1">
      <alignment horizontal="left" indent="1"/>
      <protection locked="0"/>
    </xf>
    <xf numFmtId="170" fontId="19" fillId="16" borderId="0" xfId="1668" applyFont="1" applyFill="1"/>
    <xf numFmtId="182" fontId="19" fillId="16" borderId="0" xfId="1668" applyNumberFormat="1" applyFont="1" applyFill="1"/>
    <xf numFmtId="172" fontId="19" fillId="16" borderId="0" xfId="1668" applyNumberFormat="1" applyFont="1" applyFill="1"/>
    <xf numFmtId="170" fontId="180" fillId="16" borderId="0" xfId="1668" applyFont="1" applyFill="1" applyBorder="1" applyAlignment="1" applyProtection="1">
      <alignment horizontal="left"/>
      <protection locked="0"/>
    </xf>
    <xf numFmtId="170" fontId="43" fillId="0" borderId="0" xfId="1684" applyFont="1" applyFill="1" applyBorder="1"/>
    <xf numFmtId="170" fontId="68" fillId="0" borderId="0" xfId="1684" applyFont="1" applyFill="1" applyBorder="1" applyAlignment="1" applyProtection="1">
      <alignment horizontal="left"/>
      <protection locked="0"/>
    </xf>
    <xf numFmtId="170" fontId="68" fillId="0" borderId="0" xfId="1684" applyFont="1" applyFill="1" applyBorder="1" applyAlignment="1">
      <alignment horizontal="right"/>
    </xf>
    <xf numFmtId="170" fontId="68" fillId="0" borderId="0" xfId="1684" applyFont="1" applyFill="1" applyBorder="1" applyAlignment="1" applyProtection="1">
      <alignment horizontal="right"/>
      <protection locked="0"/>
    </xf>
    <xf numFmtId="170" fontId="29" fillId="0" borderId="0" xfId="1684" applyFont="1" applyFill="1" applyBorder="1" applyAlignment="1" applyProtection="1">
      <protection locked="0"/>
    </xf>
    <xf numFmtId="170" fontId="29" fillId="0" borderId="0" xfId="1684" applyFont="1" applyFill="1" applyBorder="1" applyAlignment="1" applyProtection="1">
      <alignment horizontal="center"/>
      <protection locked="0"/>
    </xf>
    <xf numFmtId="170" fontId="43" fillId="0" borderId="0" xfId="1667" applyFont="1" applyBorder="1"/>
    <xf numFmtId="170" fontId="43" fillId="0" borderId="60" xfId="1668" applyFont="1" applyBorder="1" applyAlignment="1" applyProtection="1">
      <alignment horizontal="left"/>
    </xf>
    <xf numFmtId="1" fontId="43" fillId="0" borderId="60" xfId="1685" applyNumberFormat="1" applyFont="1" applyBorder="1" applyProtection="1"/>
    <xf numFmtId="172" fontId="24" fillId="0" borderId="38" xfId="1707" applyNumberFormat="1" applyFont="1" applyBorder="1"/>
    <xf numFmtId="1" fontId="19" fillId="0" borderId="60" xfId="1324" applyNumberFormat="1" applyFont="1" applyBorder="1" applyAlignment="1">
      <alignment horizontal="right"/>
    </xf>
    <xf numFmtId="170" fontId="43" fillId="0" borderId="60" xfId="564" applyNumberFormat="1" applyFont="1" applyFill="1" applyBorder="1" applyAlignment="1">
      <alignment horizontal="right"/>
    </xf>
    <xf numFmtId="170" fontId="43" fillId="0" borderId="60" xfId="478" applyNumberFormat="1" applyFont="1" applyBorder="1"/>
    <xf numFmtId="3" fontId="19" fillId="0" borderId="60" xfId="0" applyNumberFormat="1" applyFont="1" applyBorder="1" applyAlignment="1">
      <alignment horizontal="right" vertical="top" wrapText="1"/>
    </xf>
    <xf numFmtId="0" fontId="19" fillId="0" borderId="60" xfId="1673" applyNumberFormat="1" applyFont="1" applyFill="1" applyBorder="1" applyAlignment="1">
      <alignment horizontal="left" wrapText="1"/>
    </xf>
    <xf numFmtId="4" fontId="19" fillId="0" borderId="30" xfId="0" applyNumberFormat="1" applyFont="1" applyBorder="1" applyAlignment="1"/>
    <xf numFmtId="4" fontId="19" fillId="0" borderId="30" xfId="0" applyNumberFormat="1" applyFont="1" applyBorder="1"/>
    <xf numFmtId="4" fontId="43" fillId="0" borderId="30" xfId="0" applyNumberFormat="1" applyFont="1" applyBorder="1" applyAlignment="1">
      <alignment horizontal="right" wrapText="1"/>
    </xf>
    <xf numFmtId="172" fontId="43" fillId="0" borderId="30" xfId="0" applyNumberFormat="1" applyFont="1" applyBorder="1" applyAlignment="1">
      <alignment horizontal="right" wrapText="1"/>
    </xf>
    <xf numFmtId="4" fontId="43" fillId="0" borderId="30" xfId="0" applyNumberFormat="1" applyFont="1" applyBorder="1" applyAlignment="1">
      <alignment horizontal="left" indent="2"/>
    </xf>
    <xf numFmtId="172" fontId="14" fillId="0" borderId="30" xfId="1707" applyNumberFormat="1" applyFont="1" applyBorder="1"/>
    <xf numFmtId="172" fontId="21" fillId="0" borderId="30" xfId="1707" applyNumberFormat="1" applyFont="1" applyBorder="1"/>
    <xf numFmtId="172" fontId="16" fillId="0" borderId="30" xfId="1707" applyNumberFormat="1" applyFont="1" applyBorder="1" applyAlignment="1">
      <alignment horizontal="center"/>
    </xf>
    <xf numFmtId="170" fontId="43" fillId="0" borderId="30" xfId="1667" applyFont="1" applyBorder="1" applyAlignment="1" applyProtection="1">
      <alignment horizontal="left" indent="2"/>
      <protection locked="0"/>
    </xf>
    <xf numFmtId="170" fontId="43" fillId="0" borderId="30" xfId="1667" applyFont="1" applyBorder="1" applyAlignment="1" applyProtection="1">
      <alignment horizontal="left"/>
      <protection locked="0"/>
    </xf>
    <xf numFmtId="170" fontId="43" fillId="0" borderId="30" xfId="1684" applyFont="1" applyBorder="1"/>
    <xf numFmtId="170" fontId="43" fillId="0" borderId="30" xfId="1684" applyFont="1" applyBorder="1" applyAlignment="1">
      <alignment horizontal="left" indent="2"/>
    </xf>
    <xf numFmtId="187" fontId="43" fillId="0" borderId="30" xfId="1667" applyNumberFormat="1" applyFont="1" applyBorder="1" applyAlignment="1" applyProtection="1">
      <alignment horizontal="right"/>
    </xf>
    <xf numFmtId="4" fontId="19" fillId="0" borderId="30" xfId="1476" applyFont="1" applyBorder="1"/>
    <xf numFmtId="4" fontId="19" fillId="0" borderId="30" xfId="1476" applyNumberFormat="1" applyFont="1" applyBorder="1"/>
    <xf numFmtId="170" fontId="43" fillId="0" borderId="30" xfId="1667" applyFont="1" applyBorder="1" applyAlignment="1" applyProtection="1">
      <alignment horizontal="left" vertical="center" indent="2"/>
      <protection locked="0"/>
    </xf>
    <xf numFmtId="0" fontId="23" fillId="0" borderId="30" xfId="1706" applyFont="1" applyBorder="1" applyAlignment="1">
      <alignment horizontal="center"/>
    </xf>
    <xf numFmtId="0" fontId="19" fillId="0" borderId="30" xfId="1706" applyFont="1" applyBorder="1"/>
    <xf numFmtId="0" fontId="19" fillId="0" borderId="30" xfId="465" applyFont="1" applyBorder="1"/>
    <xf numFmtId="0" fontId="31" fillId="0" borderId="0" xfId="465" applyFont="1" applyBorder="1" applyAlignment="1"/>
    <xf numFmtId="0" fontId="19" fillId="0" borderId="30" xfId="1666" applyFont="1" applyFill="1" applyBorder="1" applyAlignment="1">
      <alignment horizontal="left" wrapText="1" indent="3"/>
    </xf>
    <xf numFmtId="170" fontId="43" fillId="0" borderId="30" xfId="1202" applyNumberFormat="1" applyFont="1" applyFill="1" applyBorder="1" applyProtection="1"/>
    <xf numFmtId="3" fontId="43" fillId="0" borderId="30" xfId="1202" applyNumberFormat="1" applyFont="1" applyFill="1" applyBorder="1" applyProtection="1"/>
    <xf numFmtId="172" fontId="16" fillId="0" borderId="30" xfId="1708" applyNumberFormat="1" applyFont="1" applyBorder="1" applyAlignment="1">
      <alignment horizontal="right"/>
    </xf>
    <xf numFmtId="172" fontId="16" fillId="0" borderId="30" xfId="1708" applyNumberFormat="1" applyFont="1" applyBorder="1" applyAlignment="1">
      <alignment horizontal="center"/>
    </xf>
    <xf numFmtId="172" fontId="180" fillId="0" borderId="30" xfId="1708" applyNumberFormat="1" applyFont="1" applyBorder="1" applyAlignment="1">
      <alignment horizontal="center"/>
    </xf>
    <xf numFmtId="170" fontId="43" fillId="0" borderId="30" xfId="1667" applyNumberFormat="1" applyFont="1" applyBorder="1" applyAlignment="1" applyProtection="1">
      <alignment horizontal="right"/>
    </xf>
    <xf numFmtId="182" fontId="43" fillId="0" borderId="30" xfId="1667" applyNumberFormat="1" applyFont="1" applyBorder="1" applyAlignment="1" applyProtection="1">
      <alignment horizontal="right"/>
    </xf>
    <xf numFmtId="1" fontId="43" fillId="0" borderId="30" xfId="1667" applyNumberFormat="1" applyFont="1" applyBorder="1" applyAlignment="1" applyProtection="1">
      <alignment horizontal="right"/>
    </xf>
    <xf numFmtId="170" fontId="43" fillId="0" borderId="30" xfId="1667" applyNumberFormat="1" applyFont="1" applyBorder="1" applyAlignment="1" applyProtection="1">
      <alignment horizontal="left"/>
    </xf>
    <xf numFmtId="1" fontId="43" fillId="0" borderId="30" xfId="422" applyNumberFormat="1" applyFont="1" applyBorder="1" applyProtection="1"/>
    <xf numFmtId="0" fontId="19" fillId="0" borderId="30" xfId="1666" applyFont="1" applyBorder="1" applyProtection="1"/>
    <xf numFmtId="1" fontId="43" fillId="0" borderId="30" xfId="422" applyNumberFormat="1" applyFont="1" applyBorder="1" applyAlignment="1" applyProtection="1">
      <alignment horizontal="right"/>
    </xf>
    <xf numFmtId="0" fontId="43" fillId="0" borderId="30" xfId="738" applyFont="1" applyBorder="1" applyAlignment="1" applyProtection="1">
      <alignment horizontal="left"/>
    </xf>
    <xf numFmtId="0" fontId="19" fillId="0" borderId="30" xfId="1666" applyFont="1" applyFill="1" applyBorder="1" applyAlignment="1" applyProtection="1">
      <alignment horizontal="right"/>
    </xf>
    <xf numFmtId="0" fontId="19" fillId="0" borderId="30" xfId="1666" applyFont="1" applyFill="1" applyBorder="1" applyProtection="1"/>
    <xf numFmtId="0" fontId="43" fillId="0" borderId="30" xfId="1709" applyFont="1" applyBorder="1"/>
    <xf numFmtId="4" fontId="19" fillId="0" borderId="30" xfId="1711" applyNumberFormat="1" applyFont="1" applyBorder="1" applyProtection="1"/>
    <xf numFmtId="0" fontId="43" fillId="0" borderId="30" xfId="1709" applyFont="1" applyBorder="1" applyAlignment="1">
      <alignment horizontal="right"/>
    </xf>
    <xf numFmtId="0" fontId="43" fillId="0" borderId="30" xfId="1709" applyFont="1" applyBorder="1" applyAlignment="1">
      <alignment horizontal="center"/>
    </xf>
    <xf numFmtId="172" fontId="16" fillId="0" borderId="30" xfId="576" applyNumberFormat="1" applyFont="1" applyBorder="1" applyAlignment="1">
      <alignment horizontal="center"/>
    </xf>
    <xf numFmtId="0" fontId="19" fillId="0" borderId="30" xfId="1709" applyFont="1" applyBorder="1"/>
    <xf numFmtId="0" fontId="19" fillId="0" borderId="30" xfId="0" applyNumberFormat="1" applyFont="1" applyBorder="1" applyAlignment="1" applyProtection="1"/>
    <xf numFmtId="4" fontId="19" fillId="0" borderId="30" xfId="0" applyNumberFormat="1" applyFont="1" applyBorder="1" applyProtection="1"/>
    <xf numFmtId="172" fontId="75" fillId="0" borderId="30" xfId="1707" applyNumberFormat="1" applyFont="1" applyBorder="1" applyAlignment="1">
      <alignment horizontal="center"/>
    </xf>
    <xf numFmtId="0" fontId="19" fillId="0" borderId="30" xfId="0" applyNumberFormat="1" applyFont="1" applyBorder="1" applyAlignment="1">
      <alignment horizontal="left" vertical="center" wrapText="1" indent="1"/>
    </xf>
    <xf numFmtId="4" fontId="19" fillId="0" borderId="30" xfId="0" applyNumberFormat="1" applyFont="1" applyBorder="1" applyAlignment="1">
      <alignment horizontal="right" vertical="center" indent="1"/>
    </xf>
    <xf numFmtId="172" fontId="19" fillId="0" borderId="30" xfId="0" applyNumberFormat="1" applyFont="1" applyBorder="1" applyProtection="1"/>
    <xf numFmtId="0" fontId="181" fillId="17" borderId="0" xfId="0" applyNumberFormat="1" applyFont="1" applyFill="1" applyBorder="1" applyAlignment="1">
      <alignment horizontal="left"/>
    </xf>
    <xf numFmtId="4" fontId="181" fillId="17" borderId="0" xfId="0" applyNumberFormat="1" applyFont="1" applyFill="1" applyBorder="1" applyAlignment="1">
      <alignment horizontal="right" indent="1"/>
    </xf>
    <xf numFmtId="1" fontId="181" fillId="17" borderId="0" xfId="0" applyNumberFormat="1" applyFont="1" applyFill="1" applyBorder="1" applyAlignment="1">
      <alignment horizontal="right"/>
    </xf>
    <xf numFmtId="0" fontId="181" fillId="17" borderId="0" xfId="0" applyNumberFormat="1" applyFont="1" applyFill="1" applyBorder="1" applyAlignment="1">
      <alignment vertical="center"/>
    </xf>
    <xf numFmtId="4" fontId="181" fillId="17" borderId="0" xfId="0" applyNumberFormat="1" applyFont="1" applyFill="1" applyBorder="1" applyAlignment="1">
      <alignment horizontal="right" vertical="center" indent="1"/>
    </xf>
    <xf numFmtId="0" fontId="182" fillId="0" borderId="0" xfId="0" applyNumberFormat="1" applyFont="1" applyFill="1" applyBorder="1" applyAlignment="1"/>
    <xf numFmtId="0" fontId="19" fillId="0" borderId="25" xfId="465" applyNumberFormat="1" applyFont="1" applyBorder="1" applyAlignment="1" applyProtection="1"/>
    <xf numFmtId="0" fontId="19" fillId="0" borderId="30" xfId="465" applyNumberFormat="1" applyFont="1" applyBorder="1" applyAlignment="1" applyProtection="1">
      <alignment horizontal="right"/>
    </xf>
    <xf numFmtId="4" fontId="179" fillId="0" borderId="0" xfId="465" applyNumberFormat="1" applyFont="1" applyBorder="1" applyProtection="1"/>
    <xf numFmtId="0" fontId="182" fillId="0" borderId="0" xfId="465" applyFont="1" applyAlignment="1"/>
    <xf numFmtId="182" fontId="23" fillId="0" borderId="30" xfId="465" applyNumberFormat="1" applyFont="1" applyBorder="1" applyProtection="1"/>
    <xf numFmtId="0" fontId="29" fillId="0" borderId="30" xfId="1675" applyNumberFormat="1" applyFont="1" applyBorder="1" applyAlignment="1" applyProtection="1">
      <alignment horizontal="left"/>
    </xf>
    <xf numFmtId="0" fontId="51" fillId="0" borderId="30" xfId="1706" applyFont="1" applyBorder="1" applyAlignment="1">
      <alignment horizontal="center"/>
    </xf>
    <xf numFmtId="0" fontId="27" fillId="0" borderId="30" xfId="1706" applyFont="1" applyBorder="1" applyAlignment="1">
      <alignment horizontal="center"/>
    </xf>
    <xf numFmtId="170" fontId="43" fillId="0" borderId="30" xfId="1681" applyFont="1" applyFill="1" applyBorder="1" applyAlignment="1" applyProtection="1">
      <alignment horizontal="left" indent="1"/>
      <protection locked="0"/>
    </xf>
    <xf numFmtId="172" fontId="19" fillId="0" borderId="30" xfId="1273" applyNumberFormat="1" applyFont="1" applyBorder="1"/>
    <xf numFmtId="172" fontId="19" fillId="0" borderId="30" xfId="0" applyNumberFormat="1" applyFont="1" applyBorder="1"/>
    <xf numFmtId="4" fontId="19" fillId="0" borderId="30" xfId="1275" applyNumberFormat="1" applyFont="1" applyBorder="1"/>
    <xf numFmtId="4" fontId="19" fillId="0" borderId="30" xfId="1275" applyNumberFormat="1" applyFont="1" applyBorder="1" applyAlignment="1">
      <alignment horizontal="left" indent="8"/>
    </xf>
    <xf numFmtId="0" fontId="38" fillId="0" borderId="30" xfId="1706" applyFont="1" applyBorder="1" applyAlignment="1">
      <alignment horizontal="center"/>
    </xf>
    <xf numFmtId="4" fontId="23" fillId="0" borderId="30" xfId="465" applyNumberFormat="1" applyFont="1" applyBorder="1" applyAlignment="1">
      <alignment horizontal="left"/>
    </xf>
    <xf numFmtId="4" fontId="176" fillId="0" borderId="30" xfId="465" applyNumberFormat="1" applyBorder="1" applyAlignment="1"/>
    <xf numFmtId="176" fontId="43" fillId="0" borderId="30" xfId="1702" applyFont="1" applyBorder="1" applyAlignment="1" applyProtection="1">
      <alignment horizontal="left" indent="1"/>
      <protection locked="0"/>
    </xf>
    <xf numFmtId="4" fontId="182" fillId="0" borderId="0" xfId="0" applyNumberFormat="1" applyFont="1"/>
    <xf numFmtId="4" fontId="177" fillId="0" borderId="0" xfId="465" applyNumberFormat="1" applyFont="1" applyBorder="1"/>
    <xf numFmtId="4" fontId="179" fillId="0" borderId="0" xfId="465" applyNumberFormat="1" applyFont="1" applyBorder="1"/>
    <xf numFmtId="4" fontId="19" fillId="0" borderId="30" xfId="0" applyNumberFormat="1" applyFont="1" applyBorder="1" applyAlignment="1">
      <alignment horizontal="right"/>
    </xf>
    <xf numFmtId="176" fontId="43" fillId="0" borderId="30" xfId="1701" applyNumberFormat="1" applyFont="1" applyFill="1" applyBorder="1" applyAlignment="1" applyProtection="1">
      <alignment horizontal="left" indent="1"/>
      <protection locked="0"/>
    </xf>
    <xf numFmtId="172" fontId="19" fillId="0" borderId="30" xfId="1699" applyNumberFormat="1" applyFont="1" applyBorder="1" applyAlignment="1">
      <alignment horizontal="right"/>
    </xf>
    <xf numFmtId="187" fontId="19" fillId="0" borderId="30" xfId="0" applyNumberFormat="1" applyFont="1" applyBorder="1" applyAlignment="1">
      <alignment horizontal="right"/>
    </xf>
    <xf numFmtId="172" fontId="19" fillId="0" borderId="30" xfId="1701" applyNumberFormat="1" applyFont="1" applyFill="1" applyBorder="1" applyAlignment="1">
      <alignment horizontal="right"/>
    </xf>
    <xf numFmtId="0" fontId="39" fillId="0" borderId="30" xfId="1706" applyFont="1" applyBorder="1" applyAlignment="1">
      <alignment horizontal="center"/>
    </xf>
    <xf numFmtId="4" fontId="177" fillId="0" borderId="0" xfId="0" applyNumberFormat="1" applyFont="1"/>
    <xf numFmtId="0" fontId="16" fillId="0" borderId="30" xfId="1706" applyFont="1" applyBorder="1" applyAlignment="1">
      <alignment horizontal="right"/>
    </xf>
    <xf numFmtId="0" fontId="16" fillId="0" borderId="30" xfId="1706" applyFont="1" applyBorder="1" applyAlignment="1">
      <alignment horizontal="center"/>
    </xf>
    <xf numFmtId="12" fontId="19" fillId="0" borderId="30" xfId="0" applyNumberFormat="1" applyFont="1" applyBorder="1" applyAlignment="1">
      <alignment horizontal="right"/>
    </xf>
    <xf numFmtId="3" fontId="19" fillId="0" borderId="30" xfId="0" applyNumberFormat="1" applyFont="1" applyBorder="1" applyAlignment="1">
      <alignment horizontal="right" vertical="center"/>
    </xf>
    <xf numFmtId="12" fontId="19" fillId="0" borderId="30" xfId="0" applyNumberFormat="1" applyFont="1" applyFill="1" applyBorder="1" applyAlignment="1">
      <alignment horizontal="right"/>
    </xf>
    <xf numFmtId="3" fontId="19" fillId="0" borderId="30" xfId="0" applyNumberFormat="1" applyFont="1" applyBorder="1" applyAlignment="1">
      <alignment horizontal="right"/>
    </xf>
    <xf numFmtId="1" fontId="19" fillId="0" borderId="30" xfId="0" applyNumberFormat="1" applyFont="1" applyBorder="1" applyAlignment="1">
      <alignment horizontal="left" indent="1"/>
    </xf>
    <xf numFmtId="4" fontId="19" fillId="0" borderId="30" xfId="0" applyNumberFormat="1" applyFont="1" applyBorder="1" applyAlignment="1">
      <alignment vertical="top" wrapText="1"/>
    </xf>
    <xf numFmtId="0" fontId="34" fillId="0" borderId="30" xfId="1706" applyFont="1" applyBorder="1" applyAlignment="1">
      <alignment horizontal="center"/>
    </xf>
    <xf numFmtId="0" fontId="33" fillId="0" borderId="30" xfId="1706" applyFont="1" applyBorder="1"/>
    <xf numFmtId="0" fontId="35" fillId="0" borderId="30" xfId="0" applyFont="1" applyFill="1" applyBorder="1"/>
    <xf numFmtId="0" fontId="33" fillId="0" borderId="30" xfId="0" applyFont="1" applyBorder="1"/>
    <xf numFmtId="0" fontId="19" fillId="2" borderId="30" xfId="0" applyFont="1" applyFill="1" applyBorder="1"/>
    <xf numFmtId="0" fontId="182" fillId="0" borderId="0" xfId="0" applyFont="1" applyFill="1" applyBorder="1"/>
    <xf numFmtId="0" fontId="181" fillId="55" borderId="0" xfId="0" applyFont="1" applyFill="1" applyBorder="1"/>
    <xf numFmtId="176" fontId="22" fillId="0" borderId="0" xfId="1702" applyFont="1" applyBorder="1" applyAlignment="1" applyProtection="1">
      <alignment horizontal="left"/>
      <protection locked="0"/>
    </xf>
    <xf numFmtId="49" fontId="181" fillId="17" borderId="0" xfId="1387" applyNumberFormat="1" applyFont="1" applyFill="1" applyBorder="1" applyAlignment="1" applyProtection="1">
      <alignment vertical="center"/>
      <protection locked="0"/>
    </xf>
    <xf numFmtId="49" fontId="26" fillId="0" borderId="0" xfId="1387" applyNumberFormat="1" applyFont="1" applyFill="1" applyBorder="1" applyAlignment="1" applyProtection="1">
      <alignment vertical="center"/>
      <protection locked="0"/>
    </xf>
    <xf numFmtId="49" fontId="30" fillId="0" borderId="0" xfId="0" applyNumberFormat="1" applyFont="1" applyFill="1" applyBorder="1" applyAlignment="1" applyProtection="1">
      <alignment horizontal="left" vertical="center"/>
      <protection locked="0"/>
    </xf>
    <xf numFmtId="49" fontId="181" fillId="17" borderId="0" xfId="1387" applyNumberFormat="1" applyFont="1" applyFill="1" applyBorder="1" applyAlignment="1" applyProtection="1">
      <alignment vertical="top"/>
      <protection locked="0"/>
    </xf>
    <xf numFmtId="49" fontId="195" fillId="17" borderId="0" xfId="1387" applyNumberFormat="1" applyFont="1" applyFill="1" applyBorder="1" applyAlignment="1" applyProtection="1">
      <alignment vertical="center" wrapText="1"/>
      <protection locked="0"/>
    </xf>
    <xf numFmtId="49" fontId="184" fillId="17" borderId="0" xfId="1387" applyNumberFormat="1" applyFont="1" applyFill="1" applyBorder="1" applyAlignment="1" applyProtection="1">
      <alignment vertical="top"/>
      <protection locked="0"/>
    </xf>
    <xf numFmtId="49" fontId="185" fillId="17" borderId="0" xfId="1387" applyNumberFormat="1" applyFont="1" applyFill="1" applyBorder="1" applyAlignment="1" applyProtection="1">
      <alignment vertical="center"/>
      <protection locked="0"/>
    </xf>
    <xf numFmtId="49" fontId="19" fillId="0" borderId="30" xfId="1387" applyNumberFormat="1" applyFont="1" applyFill="1" applyBorder="1" applyAlignment="1" applyProtection="1">
      <alignment vertical="center"/>
      <protection locked="0"/>
    </xf>
    <xf numFmtId="0" fontId="181" fillId="17" borderId="0" xfId="0" applyFont="1" applyFill="1" applyBorder="1" applyAlignment="1">
      <alignment wrapText="1"/>
    </xf>
    <xf numFmtId="0" fontId="16" fillId="0" borderId="30" xfId="1706" applyFont="1" applyBorder="1" applyAlignment="1">
      <alignment horizontal="left"/>
    </xf>
    <xf numFmtId="0" fontId="14" fillId="0" borderId="30" xfId="1706" applyFont="1" applyBorder="1"/>
    <xf numFmtId="0" fontId="19" fillId="0" borderId="30" xfId="0" applyFont="1" applyBorder="1" applyAlignment="1">
      <alignment horizontal="left" wrapText="1"/>
    </xf>
    <xf numFmtId="14" fontId="19" fillId="0" borderId="30" xfId="0" applyNumberFormat="1" applyFont="1" applyBorder="1" applyAlignment="1">
      <alignment horizontal="left" vertical="center" wrapText="1"/>
    </xf>
    <xf numFmtId="0" fontId="19" fillId="0" borderId="30" xfId="0" applyFont="1" applyBorder="1" applyAlignment="1">
      <alignment horizontal="left" vertical="center" wrapText="1"/>
    </xf>
    <xf numFmtId="4" fontId="0" fillId="0" borderId="25" xfId="0" applyNumberFormat="1" applyFont="1" applyBorder="1"/>
    <xf numFmtId="14" fontId="19" fillId="0" borderId="25" xfId="0" applyNumberFormat="1" applyFont="1" applyBorder="1" applyAlignment="1">
      <alignment vertical="top" wrapText="1"/>
    </xf>
    <xf numFmtId="0" fontId="19" fillId="0" borderId="25" xfId="0" applyFont="1" applyBorder="1" applyAlignment="1">
      <alignment vertical="top" wrapText="1"/>
    </xf>
    <xf numFmtId="0" fontId="19" fillId="0" borderId="30" xfId="0" applyFont="1" applyBorder="1" applyAlignment="1">
      <alignment vertical="top" wrapText="1"/>
    </xf>
    <xf numFmtId="14" fontId="19" fillId="0" borderId="30" xfId="0" applyNumberFormat="1" applyFont="1" applyBorder="1" applyAlignment="1">
      <alignment vertical="top" wrapText="1"/>
    </xf>
    <xf numFmtId="4" fontId="0" fillId="0" borderId="30" xfId="0" applyNumberFormat="1" applyFont="1" applyBorder="1"/>
    <xf numFmtId="170" fontId="68" fillId="17" borderId="0" xfId="615" applyNumberFormat="1" applyFont="1" applyFill="1" applyBorder="1" applyAlignment="1" applyProtection="1">
      <alignment horizontal="right"/>
    </xf>
    <xf numFmtId="4" fontId="177" fillId="0" borderId="0" xfId="463" applyNumberFormat="1" applyFont="1"/>
    <xf numFmtId="182" fontId="102" fillId="17" borderId="0" xfId="1667" applyNumberFormat="1" applyFont="1" applyFill="1" applyBorder="1" applyAlignment="1" applyProtection="1">
      <alignment horizontal="left" indent="2"/>
      <protection locked="0"/>
    </xf>
    <xf numFmtId="172" fontId="43" fillId="17" borderId="0" xfId="1667" applyNumberFormat="1" applyFont="1" applyFill="1" applyBorder="1" applyAlignment="1" applyProtection="1">
      <alignment horizontal="right"/>
    </xf>
    <xf numFmtId="172" fontId="43" fillId="17" borderId="0" xfId="1667" applyNumberFormat="1" applyFont="1" applyFill="1" applyBorder="1" applyAlignment="1" applyProtection="1">
      <alignment horizontal="right"/>
      <protection locked="0"/>
    </xf>
    <xf numFmtId="172" fontId="19" fillId="17" borderId="0" xfId="1476" applyNumberFormat="1" applyFont="1" applyFill="1" applyBorder="1"/>
    <xf numFmtId="172" fontId="29" fillId="17" borderId="0" xfId="1667" applyNumberFormat="1" applyFont="1" applyFill="1" applyBorder="1" applyAlignment="1" applyProtection="1">
      <alignment horizontal="left"/>
      <protection locked="0"/>
    </xf>
    <xf numFmtId="170" fontId="43" fillId="17" borderId="0" xfId="1667" applyFont="1" applyFill="1" applyBorder="1" applyAlignment="1">
      <alignment horizontal="left" indent="2"/>
    </xf>
    <xf numFmtId="2" fontId="43" fillId="17" borderId="0" xfId="1667" applyNumberFormat="1" applyFont="1" applyFill="1" applyBorder="1" applyAlignment="1" applyProtection="1">
      <alignment horizontal="right"/>
      <protection locked="0"/>
    </xf>
    <xf numFmtId="170" fontId="43" fillId="17" borderId="0" xfId="1667" applyFont="1" applyFill="1" applyBorder="1" applyAlignment="1">
      <alignment horizontal="right"/>
    </xf>
    <xf numFmtId="182" fontId="43" fillId="17" borderId="0" xfId="1667" applyNumberFormat="1" applyFont="1" applyFill="1" applyBorder="1" applyAlignment="1" applyProtection="1">
      <alignment horizontal="left"/>
    </xf>
    <xf numFmtId="172" fontId="19" fillId="17" borderId="0" xfId="1667" applyNumberFormat="1" applyFont="1" applyFill="1" applyBorder="1" applyAlignment="1" applyProtection="1">
      <alignment horizontal="right"/>
    </xf>
    <xf numFmtId="172" fontId="19" fillId="17" borderId="0" xfId="1684" applyNumberFormat="1" applyFont="1" applyFill="1" applyBorder="1"/>
    <xf numFmtId="172" fontId="43" fillId="17" borderId="0" xfId="1684" applyNumberFormat="1" applyFont="1" applyFill="1" applyBorder="1"/>
    <xf numFmtId="0" fontId="19" fillId="0" borderId="0" xfId="465" applyFont="1" applyBorder="1" applyAlignment="1">
      <alignment horizontal="left" wrapText="1"/>
    </xf>
    <xf numFmtId="0" fontId="19" fillId="0" borderId="0" xfId="465" applyFont="1" applyBorder="1" applyAlignment="1">
      <alignment horizontal="left" vertical="top" wrapText="1"/>
    </xf>
    <xf numFmtId="3" fontId="179" fillId="2" borderId="0" xfId="1362" applyNumberFormat="1" applyFont="1" applyFill="1" applyBorder="1" applyAlignment="1">
      <alignment horizontal="right" vertical="top" wrapText="1"/>
    </xf>
    <xf numFmtId="3" fontId="179" fillId="2" borderId="0" xfId="1425" applyNumberFormat="1" applyFont="1" applyFill="1" applyBorder="1" applyAlignment="1">
      <alignment horizontal="right" wrapText="1"/>
    </xf>
    <xf numFmtId="3" fontId="179" fillId="2" borderId="0" xfId="1441" applyNumberFormat="1" applyFont="1" applyFill="1" applyBorder="1" applyAlignment="1">
      <alignment horizontal="right" wrapText="1"/>
    </xf>
    <xf numFmtId="3" fontId="179" fillId="2" borderId="0" xfId="1402" applyNumberFormat="1" applyFont="1" applyFill="1" applyBorder="1" applyAlignment="1">
      <alignment horizontal="right" wrapText="1"/>
    </xf>
    <xf numFmtId="3" fontId="179" fillId="2" borderId="0" xfId="1460" applyNumberFormat="1" applyFont="1" applyFill="1" applyBorder="1" applyAlignment="1">
      <alignment horizontal="right" wrapText="1"/>
    </xf>
    <xf numFmtId="3" fontId="179" fillId="0" borderId="0" xfId="1455" applyNumberFormat="1" applyFont="1" applyFill="1" applyBorder="1" applyAlignment="1">
      <alignment horizontal="right" wrapText="1"/>
    </xf>
    <xf numFmtId="3" fontId="181" fillId="17" borderId="0" xfId="465" applyNumberFormat="1" applyFont="1" applyFill="1" applyBorder="1" applyAlignment="1">
      <alignment horizontal="right" wrapText="1"/>
    </xf>
    <xf numFmtId="3" fontId="179" fillId="2" borderId="0" xfId="1456" applyNumberFormat="1" applyFont="1" applyFill="1" applyBorder="1" applyAlignment="1">
      <alignment horizontal="right" wrapText="1"/>
    </xf>
    <xf numFmtId="3" fontId="179" fillId="2" borderId="0" xfId="1442" applyNumberFormat="1" applyFont="1" applyFill="1" applyBorder="1" applyAlignment="1">
      <alignment horizontal="right" wrapText="1"/>
    </xf>
    <xf numFmtId="3" fontId="179" fillId="2" borderId="0" xfId="1410" applyNumberFormat="1" applyFont="1" applyFill="1" applyBorder="1" applyAlignment="1">
      <alignment horizontal="right" wrapText="1"/>
    </xf>
    <xf numFmtId="0" fontId="24" fillId="0" borderId="0" xfId="465" applyFont="1" applyBorder="1"/>
    <xf numFmtId="0" fontId="24" fillId="0" borderId="0" xfId="0" applyFont="1" applyFill="1" applyBorder="1"/>
    <xf numFmtId="172" fontId="195" fillId="0" borderId="0" xfId="1339" applyNumberFormat="1" applyFont="1" applyBorder="1"/>
    <xf numFmtId="49" fontId="195" fillId="0" borderId="0" xfId="1339" applyNumberFormat="1" applyFont="1" applyBorder="1" applyAlignment="1">
      <alignment horizontal="right"/>
    </xf>
    <xf numFmtId="49" fontId="195" fillId="0" borderId="0" xfId="1339" applyNumberFormat="1" applyFont="1" applyBorder="1"/>
    <xf numFmtId="2" fontId="195" fillId="0" borderId="0" xfId="1339" applyNumberFormat="1" applyFont="1" applyBorder="1"/>
    <xf numFmtId="172" fontId="184" fillId="0" borderId="0" xfId="1339" applyNumberFormat="1" applyFont="1" applyFill="1" applyBorder="1" applyAlignment="1">
      <alignment horizontal="right"/>
    </xf>
    <xf numFmtId="0" fontId="197" fillId="0" borderId="0" xfId="0" applyFont="1" applyAlignment="1">
      <alignment horizontal="left" indent="4"/>
    </xf>
    <xf numFmtId="172" fontId="185" fillId="0" borderId="0" xfId="1339" applyNumberFormat="1" applyFont="1" applyBorder="1"/>
    <xf numFmtId="182" fontId="184" fillId="0" borderId="0" xfId="0" applyNumberFormat="1" applyFont="1" applyBorder="1" applyAlignment="1"/>
    <xf numFmtId="182" fontId="184" fillId="0" borderId="0" xfId="0" applyNumberFormat="1" applyFont="1" applyBorder="1" applyAlignment="1">
      <alignment horizontal="right"/>
    </xf>
    <xf numFmtId="0" fontId="19" fillId="16" borderId="0" xfId="465" applyFont="1" applyFill="1" applyBorder="1"/>
    <xf numFmtId="0" fontId="19" fillId="16" borderId="0" xfId="1706" applyFont="1" applyFill="1" applyBorder="1"/>
    <xf numFmtId="0" fontId="0" fillId="0" borderId="0" xfId="465" applyFont="1" applyBorder="1" applyAlignment="1">
      <alignment horizontal="left" vertical="top"/>
    </xf>
    <xf numFmtId="0" fontId="19" fillId="0" borderId="30" xfId="465" applyFont="1" applyBorder="1" applyAlignment="1">
      <alignment vertical="top" wrapText="1"/>
    </xf>
    <xf numFmtId="182" fontId="180" fillId="0" borderId="0" xfId="463" applyNumberFormat="1" applyFont="1" applyFill="1" applyBorder="1"/>
    <xf numFmtId="4" fontId="179" fillId="0" borderId="0" xfId="1410" applyNumberFormat="1" applyFont="1" applyBorder="1" applyAlignment="1">
      <alignment horizontal="right" wrapText="1"/>
    </xf>
    <xf numFmtId="4" fontId="179" fillId="0" borderId="0" xfId="0" applyNumberFormat="1" applyFont="1" applyBorder="1" applyAlignment="1">
      <alignment horizontal="right" wrapText="1"/>
    </xf>
    <xf numFmtId="4" fontId="179" fillId="0" borderId="0" xfId="463" applyNumberFormat="1" applyFont="1" applyAlignment="1">
      <alignment horizontal="right"/>
    </xf>
    <xf numFmtId="197" fontId="181" fillId="12" borderId="0" xfId="1678" applyNumberFormat="1" applyFont="1" applyFill="1" applyAlignment="1" applyProtection="1">
      <alignment horizontal="right"/>
    </xf>
    <xf numFmtId="4" fontId="181" fillId="12" borderId="0" xfId="463" applyNumberFormat="1" applyFont="1" applyFill="1" applyAlignment="1">
      <alignment horizontal="right"/>
    </xf>
    <xf numFmtId="0" fontId="178" fillId="0" borderId="0" xfId="1245" applyNumberFormat="1" applyFont="1" applyBorder="1" applyAlignment="1" applyProtection="1">
      <alignment horizontal="left" wrapText="1" indent="1"/>
      <protection locked="0"/>
    </xf>
    <xf numFmtId="3" fontId="178" fillId="0" borderId="0" xfId="465" applyNumberFormat="1" applyFont="1" applyFill="1" applyBorder="1" applyAlignment="1">
      <alignment horizontal="right" vertical="top" wrapText="1"/>
    </xf>
    <xf numFmtId="4" fontId="179" fillId="0" borderId="0" xfId="465" applyNumberFormat="1" applyFont="1" applyFill="1" applyBorder="1" applyAlignment="1">
      <alignment horizontal="right" vertical="top" wrapText="1"/>
    </xf>
    <xf numFmtId="3" fontId="178" fillId="0" borderId="0" xfId="465" applyNumberFormat="1" applyFont="1" applyFill="1" applyBorder="1" applyAlignment="1">
      <alignment horizontal="right" wrapText="1"/>
    </xf>
    <xf numFmtId="3" fontId="179" fillId="0" borderId="0" xfId="465" applyNumberFormat="1" applyFont="1"/>
    <xf numFmtId="3" fontId="179" fillId="0" borderId="0" xfId="1259" applyNumberFormat="1" applyFont="1" applyProtection="1">
      <protection locked="0"/>
    </xf>
    <xf numFmtId="3" fontId="181" fillId="12" borderId="0" xfId="1259" applyNumberFormat="1" applyFont="1" applyFill="1" applyAlignment="1" applyProtection="1">
      <protection locked="0"/>
    </xf>
    <xf numFmtId="3" fontId="184" fillId="3" borderId="0" xfId="1259" applyNumberFormat="1" applyFont="1" applyFill="1" applyAlignment="1" applyProtection="1">
      <protection locked="0"/>
    </xf>
    <xf numFmtId="3" fontId="184" fillId="3" borderId="0" xfId="465" applyNumberFormat="1" applyFont="1" applyFill="1" applyProtection="1">
      <protection locked="0"/>
    </xf>
    <xf numFmtId="3" fontId="184" fillId="3" borderId="0" xfId="465" applyNumberFormat="1" applyFont="1" applyFill="1"/>
    <xf numFmtId="3" fontId="179" fillId="0" borderId="0" xfId="1259" applyNumberFormat="1" applyFont="1" applyAlignment="1" applyProtection="1">
      <alignment horizontal="right"/>
      <protection locked="0"/>
    </xf>
    <xf numFmtId="3" fontId="179" fillId="0" borderId="0" xfId="1259" applyNumberFormat="1" applyFont="1" applyFill="1" applyAlignment="1" applyProtection="1">
      <alignment horizontal="right"/>
      <protection locked="0"/>
    </xf>
    <xf numFmtId="3" fontId="179" fillId="0" borderId="0" xfId="1259" applyNumberFormat="1" applyFont="1" applyAlignment="1"/>
    <xf numFmtId="3" fontId="179" fillId="3" borderId="0" xfId="1708" applyNumberFormat="1" applyFont="1" applyFill="1"/>
    <xf numFmtId="3" fontId="181" fillId="12" borderId="0" xfId="1259" applyNumberFormat="1" applyFont="1" applyFill="1" applyAlignment="1"/>
    <xf numFmtId="3" fontId="179" fillId="0" borderId="0" xfId="1259" applyNumberFormat="1" applyFont="1" applyAlignment="1" applyProtection="1">
      <protection locked="0"/>
    </xf>
    <xf numFmtId="3" fontId="179" fillId="0" borderId="0" xfId="465" applyNumberFormat="1" applyFont="1" applyBorder="1"/>
    <xf numFmtId="0" fontId="179" fillId="0" borderId="0" xfId="1339" applyFont="1" applyFill="1" applyBorder="1" applyAlignment="1">
      <alignment horizontal="right"/>
    </xf>
    <xf numFmtId="182" fontId="179" fillId="0" borderId="0" xfId="1339" applyNumberFormat="1" applyFont="1" applyFill="1" applyBorder="1" applyAlignment="1">
      <alignment horizontal="right"/>
    </xf>
    <xf numFmtId="0" fontId="179" fillId="0" borderId="0" xfId="1339" applyFont="1" applyFill="1" applyBorder="1"/>
    <xf numFmtId="172" fontId="179" fillId="0" borderId="0" xfId="1339" applyNumberFormat="1" applyFont="1" applyFill="1" applyBorder="1"/>
    <xf numFmtId="172" fontId="19" fillId="16" borderId="0" xfId="465" applyNumberFormat="1" applyFont="1" applyFill="1" applyProtection="1"/>
    <xf numFmtId="187" fontId="43" fillId="16" borderId="0" xfId="1684" applyNumberFormat="1" applyFont="1" applyFill="1" applyAlignment="1">
      <alignment horizontal="right"/>
    </xf>
    <xf numFmtId="3" fontId="179" fillId="0" borderId="0" xfId="465" applyNumberFormat="1" applyFont="1" applyFill="1" applyBorder="1" applyAlignment="1">
      <alignment horizontal="right" vertical="center" wrapText="1"/>
    </xf>
    <xf numFmtId="3" fontId="179" fillId="0" borderId="0" xfId="1401" applyNumberFormat="1" applyFont="1" applyFill="1" applyBorder="1" applyAlignment="1">
      <alignment horizontal="right" vertical="center" wrapText="1"/>
    </xf>
    <xf numFmtId="3" fontId="180" fillId="0" borderId="0" xfId="1401" applyNumberFormat="1" applyFont="1" applyFill="1" applyBorder="1" applyAlignment="1">
      <alignment horizontal="right" vertical="center" wrapText="1"/>
    </xf>
    <xf numFmtId="3" fontId="181" fillId="12" borderId="0" xfId="465" applyNumberFormat="1" applyFont="1" applyFill="1" applyBorder="1" applyAlignment="1">
      <alignment horizontal="right" vertical="center" wrapText="1"/>
    </xf>
    <xf numFmtId="3" fontId="184" fillId="17" borderId="0" xfId="1401" applyNumberFormat="1" applyFont="1" applyFill="1" applyBorder="1" applyAlignment="1">
      <alignment horizontal="right" vertical="center" wrapText="1"/>
    </xf>
    <xf numFmtId="3" fontId="181" fillId="17" borderId="0" xfId="465" applyNumberFormat="1" applyFont="1" applyFill="1" applyBorder="1" applyAlignment="1">
      <alignment horizontal="right" vertical="center" wrapText="1"/>
    </xf>
    <xf numFmtId="3" fontId="179" fillId="2" borderId="0" xfId="465" applyNumberFormat="1" applyFont="1" applyFill="1" applyBorder="1" applyAlignment="1">
      <alignment horizontal="right" vertical="center" wrapText="1"/>
    </xf>
    <xf numFmtId="3" fontId="179" fillId="0" borderId="0" xfId="1673" applyNumberFormat="1" applyFont="1" applyFill="1" applyAlignment="1">
      <alignment horizontal="right" vertical="center"/>
    </xf>
    <xf numFmtId="3" fontId="179" fillId="2" borderId="0" xfId="1401" applyNumberFormat="1" applyFont="1" applyFill="1" applyBorder="1" applyAlignment="1">
      <alignment horizontal="right" vertical="center" wrapText="1"/>
    </xf>
    <xf numFmtId="3" fontId="179" fillId="0" borderId="0" xfId="1293" applyNumberFormat="1" applyFont="1" applyFill="1" applyBorder="1" applyAlignment="1">
      <alignment horizontal="right" vertical="center" wrapText="1"/>
    </xf>
    <xf numFmtId="3" fontId="179" fillId="0" borderId="0" xfId="1377" applyNumberFormat="1" applyFont="1" applyFill="1" applyBorder="1" applyAlignment="1">
      <alignment horizontal="right" vertical="center" wrapText="1"/>
    </xf>
    <xf numFmtId="3" fontId="181" fillId="12" borderId="0" xfId="1381" applyNumberFormat="1" applyFont="1" applyFill="1" applyBorder="1" applyAlignment="1">
      <alignment horizontal="right" vertical="center" wrapText="1"/>
    </xf>
    <xf numFmtId="3" fontId="181" fillId="17" borderId="0" xfId="1401" applyNumberFormat="1" applyFont="1" applyFill="1" applyBorder="1" applyAlignment="1">
      <alignment horizontal="right" vertical="center" wrapText="1"/>
    </xf>
    <xf numFmtId="3" fontId="181" fillId="12" borderId="0" xfId="1409" applyNumberFormat="1" applyFont="1" applyFill="1" applyBorder="1" applyAlignment="1">
      <alignment horizontal="right" vertical="center" wrapText="1"/>
    </xf>
    <xf numFmtId="3" fontId="181" fillId="17" borderId="0" xfId="1409" applyNumberFormat="1" applyFont="1" applyFill="1" applyBorder="1" applyAlignment="1">
      <alignment horizontal="right" vertical="center" wrapText="1"/>
    </xf>
    <xf numFmtId="3" fontId="179" fillId="2" borderId="0" xfId="1405" applyNumberFormat="1" applyFont="1" applyFill="1" applyBorder="1" applyAlignment="1">
      <alignment horizontal="right" vertical="center" wrapText="1"/>
    </xf>
    <xf numFmtId="3" fontId="107" fillId="12" borderId="0" xfId="465" applyNumberFormat="1" applyFont="1" applyFill="1" applyBorder="1" applyAlignment="1">
      <alignment horizontal="right" vertical="center" wrapText="1"/>
    </xf>
    <xf numFmtId="3" fontId="196" fillId="17" borderId="0" xfId="465" applyNumberFormat="1" applyFont="1" applyFill="1" applyBorder="1" applyAlignment="1">
      <alignment horizontal="right" vertical="center" wrapText="1"/>
    </xf>
    <xf numFmtId="3" fontId="181" fillId="12" borderId="0" xfId="1324" applyNumberFormat="1" applyFont="1" applyFill="1" applyBorder="1" applyAlignment="1">
      <alignment horizontal="right" wrapText="1"/>
    </xf>
    <xf numFmtId="3" fontId="179" fillId="0" borderId="0" xfId="1324" applyNumberFormat="1" applyFont="1" applyFill="1" applyBorder="1" applyAlignment="1">
      <alignment horizontal="right" wrapText="1"/>
    </xf>
    <xf numFmtId="3" fontId="181" fillId="12" borderId="0" xfId="465" applyNumberFormat="1" applyFont="1" applyFill="1" applyBorder="1" applyAlignment="1">
      <alignment horizontal="right" wrapText="1"/>
    </xf>
    <xf numFmtId="3" fontId="179" fillId="0" borderId="0" xfId="465" applyNumberFormat="1" applyFont="1" applyFill="1" applyBorder="1" applyAlignment="1">
      <alignment horizontal="right" wrapText="1"/>
    </xf>
    <xf numFmtId="4" fontId="19" fillId="16" borderId="0" xfId="465" applyNumberFormat="1" applyFont="1" applyFill="1" applyBorder="1" applyAlignment="1">
      <alignment horizontal="left" wrapText="1"/>
    </xf>
    <xf numFmtId="3" fontId="179" fillId="16" borderId="0" xfId="465" applyNumberFormat="1" applyFont="1" applyFill="1" applyBorder="1" applyAlignment="1">
      <alignment horizontal="right" vertical="center" wrapText="1"/>
    </xf>
    <xf numFmtId="3" fontId="179" fillId="16" borderId="0" xfId="1401" applyNumberFormat="1" applyFont="1" applyFill="1" applyBorder="1" applyAlignment="1">
      <alignment horizontal="right" vertical="center" wrapText="1"/>
    </xf>
    <xf numFmtId="3" fontId="180" fillId="16" borderId="0" xfId="1401" applyNumberFormat="1" applyFont="1" applyFill="1" applyBorder="1" applyAlignment="1">
      <alignment horizontal="right" vertical="center" wrapText="1"/>
    </xf>
    <xf numFmtId="3" fontId="179" fillId="16" borderId="0" xfId="1673" applyNumberFormat="1" applyFont="1" applyFill="1" applyAlignment="1">
      <alignment horizontal="right" vertical="center"/>
    </xf>
    <xf numFmtId="3" fontId="179" fillId="16" borderId="0" xfId="1405" applyNumberFormat="1" applyFont="1" applyFill="1" applyBorder="1" applyAlignment="1">
      <alignment horizontal="right" vertical="center" wrapText="1"/>
    </xf>
    <xf numFmtId="3" fontId="179" fillId="16" borderId="0" xfId="1362" applyNumberFormat="1" applyFont="1" applyFill="1" applyBorder="1" applyAlignment="1">
      <alignment horizontal="right" vertical="top" wrapText="1"/>
    </xf>
    <xf numFmtId="0" fontId="19" fillId="16" borderId="0" xfId="0" applyFont="1" applyFill="1" applyBorder="1" applyAlignment="1">
      <alignment horizontal="left"/>
    </xf>
    <xf numFmtId="3" fontId="19" fillId="16" borderId="0" xfId="1368" applyNumberFormat="1" applyFont="1" applyFill="1" applyBorder="1" applyAlignment="1">
      <alignment horizontal="right" wrapText="1"/>
    </xf>
    <xf numFmtId="184" fontId="19" fillId="16" borderId="0" xfId="1368" applyNumberFormat="1" applyFont="1" applyFill="1" applyBorder="1" applyAlignment="1">
      <alignment horizontal="right" wrapText="1"/>
    </xf>
    <xf numFmtId="4" fontId="23" fillId="16" borderId="0" xfId="0" applyNumberFormat="1" applyFont="1" applyFill="1" applyBorder="1" applyAlignment="1">
      <alignment wrapText="1"/>
    </xf>
    <xf numFmtId="4" fontId="19" fillId="16" borderId="0" xfId="0" applyNumberFormat="1" applyFont="1" applyFill="1" applyBorder="1" applyAlignment="1">
      <alignment horizontal="right" vertical="center"/>
    </xf>
    <xf numFmtId="4" fontId="19" fillId="16" borderId="0" xfId="0" applyNumberFormat="1" applyFont="1" applyFill="1" applyBorder="1"/>
    <xf numFmtId="4" fontId="19" fillId="16" borderId="0" xfId="0" applyNumberFormat="1" applyFont="1" applyFill="1" applyBorder="1" applyAlignment="1">
      <alignment horizontal="right"/>
    </xf>
    <xf numFmtId="4" fontId="19" fillId="16" borderId="0" xfId="0" applyNumberFormat="1" applyFont="1" applyFill="1" applyBorder="1" applyAlignment="1"/>
    <xf numFmtId="172" fontId="179" fillId="0" borderId="0" xfId="1684" applyNumberFormat="1" applyFont="1" applyBorder="1" applyAlignment="1">
      <alignment horizontal="right"/>
    </xf>
    <xf numFmtId="3" fontId="181" fillId="12" borderId="0" xfId="1665" applyNumberFormat="1" applyFont="1" applyFill="1" applyBorder="1" applyAlignment="1" applyProtection="1">
      <alignment horizontal="right" wrapText="1"/>
    </xf>
    <xf numFmtId="172" fontId="179" fillId="0" borderId="0" xfId="1665" applyNumberFormat="1" applyFont="1" applyAlignment="1" applyProtection="1">
      <alignment horizontal="right"/>
    </xf>
    <xf numFmtId="0" fontId="199" fillId="0" borderId="0" xfId="1665" applyFont="1" applyBorder="1" applyAlignment="1" applyProtection="1">
      <alignment horizontal="left"/>
    </xf>
    <xf numFmtId="0" fontId="179" fillId="0" borderId="0" xfId="1666" applyFont="1" applyFill="1" applyBorder="1" applyAlignment="1">
      <alignment horizontal="left" wrapText="1"/>
    </xf>
    <xf numFmtId="0" fontId="179" fillId="0" borderId="0" xfId="1666" applyFont="1" applyFill="1" applyProtection="1"/>
    <xf numFmtId="0" fontId="180" fillId="0" borderId="0" xfId="1666" applyFont="1" applyFill="1" applyAlignment="1" applyProtection="1"/>
    <xf numFmtId="172" fontId="179" fillId="0" borderId="0" xfId="1666" applyNumberFormat="1" applyFont="1" applyFill="1" applyBorder="1" applyAlignment="1">
      <alignment horizontal="right"/>
    </xf>
    <xf numFmtId="0" fontId="179" fillId="0" borderId="0" xfId="1666" applyFont="1" applyFill="1" applyBorder="1" applyAlignment="1" applyProtection="1">
      <alignment horizontal="left"/>
    </xf>
    <xf numFmtId="0" fontId="179" fillId="0" borderId="0" xfId="1666" applyFont="1" applyFill="1" applyAlignment="1" applyProtection="1"/>
    <xf numFmtId="0" fontId="179" fillId="0" borderId="0" xfId="1666" applyFont="1" applyFill="1" applyBorder="1" applyAlignment="1" applyProtection="1">
      <alignment horizontal="left" wrapText="1"/>
    </xf>
    <xf numFmtId="172" fontId="179" fillId="0" borderId="0" xfId="1666" applyNumberFormat="1" applyFont="1" applyFill="1" applyAlignment="1" applyProtection="1"/>
    <xf numFmtId="0" fontId="179" fillId="0" borderId="0" xfId="1666" applyFont="1" applyFill="1" applyBorder="1" applyAlignment="1">
      <alignment horizontal="left" wrapText="1" indent="3"/>
    </xf>
    <xf numFmtId="0" fontId="179" fillId="0" borderId="0" xfId="1666" applyFont="1" applyFill="1" applyBorder="1" applyProtection="1"/>
    <xf numFmtId="0" fontId="180" fillId="0" borderId="0" xfId="1666" applyFont="1" applyFill="1" applyBorder="1" applyAlignment="1">
      <alignment horizontal="left" wrapText="1" indent="3"/>
    </xf>
    <xf numFmtId="170" fontId="179" fillId="0" borderId="0" xfId="1202" applyNumberFormat="1" applyFont="1" applyFill="1" applyProtection="1"/>
    <xf numFmtId="0" fontId="179" fillId="0" borderId="0" xfId="1666" applyFont="1" applyFill="1" applyBorder="1" applyAlignment="1">
      <alignment horizontal="right" wrapText="1" indent="1"/>
    </xf>
    <xf numFmtId="172" fontId="179" fillId="0" borderId="0" xfId="465" applyNumberFormat="1" applyFont="1" applyBorder="1" applyAlignment="1">
      <alignment horizontal="right"/>
    </xf>
    <xf numFmtId="172" fontId="179" fillId="0" borderId="0" xfId="1681" applyNumberFormat="1" applyFont="1" applyAlignment="1">
      <alignment horizontal="right"/>
    </xf>
    <xf numFmtId="182" fontId="179" fillId="0" borderId="0" xfId="465" applyNumberFormat="1" applyFont="1" applyAlignment="1">
      <alignment horizontal="right"/>
    </xf>
    <xf numFmtId="0" fontId="179" fillId="0" borderId="0" xfId="465" applyFont="1" applyAlignment="1">
      <alignment horizontal="right"/>
    </xf>
    <xf numFmtId="4" fontId="179" fillId="0" borderId="0" xfId="465" applyNumberFormat="1" applyFont="1" applyBorder="1" applyAlignment="1">
      <alignment horizontal="right"/>
    </xf>
    <xf numFmtId="172" fontId="179" fillId="0" borderId="0" xfId="465" applyNumberFormat="1" applyFont="1" applyAlignment="1">
      <alignment horizontal="right"/>
    </xf>
    <xf numFmtId="172" fontId="179" fillId="0" borderId="0" xfId="1699" applyNumberFormat="1" applyFont="1" applyFill="1" applyBorder="1" applyAlignment="1">
      <alignment horizontal="right"/>
    </xf>
    <xf numFmtId="172" fontId="179" fillId="0" borderId="0" xfId="0" applyNumberFormat="1" applyFont="1" applyBorder="1" applyAlignment="1">
      <alignment horizontal="right"/>
    </xf>
    <xf numFmtId="172" fontId="180" fillId="0" borderId="0" xfId="1701" applyNumberFormat="1" applyFont="1" applyFill="1" applyBorder="1" applyAlignment="1">
      <alignment horizontal="right"/>
    </xf>
    <xf numFmtId="172" fontId="179" fillId="0" borderId="0" xfId="0" applyNumberFormat="1" applyFont="1" applyAlignment="1">
      <alignment horizontal="right"/>
    </xf>
    <xf numFmtId="0" fontId="178" fillId="0" borderId="0" xfId="0" applyNumberFormat="1" applyFont="1" applyFill="1" applyBorder="1" applyAlignment="1" applyProtection="1">
      <alignment horizontal="right"/>
    </xf>
    <xf numFmtId="172" fontId="179" fillId="0" borderId="0" xfId="1700" applyNumberFormat="1" applyFont="1" applyFill="1" applyBorder="1" applyAlignment="1">
      <alignment horizontal="right"/>
    </xf>
    <xf numFmtId="172" fontId="200" fillId="0" borderId="0" xfId="0" applyNumberFormat="1" applyFont="1" applyBorder="1" applyAlignment="1">
      <alignment horizontal="right"/>
    </xf>
    <xf numFmtId="172" fontId="179" fillId="0" borderId="0" xfId="1700" applyNumberFormat="1" applyFont="1" applyBorder="1" applyAlignment="1">
      <alignment horizontal="right"/>
    </xf>
    <xf numFmtId="176" fontId="181" fillId="17" borderId="0" xfId="1701" applyNumberFormat="1" applyFont="1" applyFill="1" applyBorder="1" applyAlignment="1" applyProtection="1">
      <alignment horizontal="right" vertical="top" wrapText="1"/>
      <protection locked="0"/>
    </xf>
    <xf numFmtId="4" fontId="181" fillId="17" borderId="0" xfId="0" applyNumberFormat="1" applyFont="1" applyFill="1" applyBorder="1" applyAlignment="1">
      <alignment horizontal="right" vertical="top"/>
    </xf>
    <xf numFmtId="176" fontId="181" fillId="17" borderId="0" xfId="1701" applyNumberFormat="1" applyFont="1" applyFill="1" applyBorder="1" applyAlignment="1" applyProtection="1">
      <alignment horizontal="right" vertical="top"/>
      <protection locked="0"/>
    </xf>
    <xf numFmtId="176" fontId="181" fillId="17" borderId="0" xfId="1701" applyNumberFormat="1" applyFont="1" applyFill="1" applyBorder="1" applyAlignment="1">
      <alignment horizontal="right" vertical="top"/>
    </xf>
    <xf numFmtId="0" fontId="179" fillId="0" borderId="0" xfId="1437" applyFont="1" applyFill="1" applyBorder="1" applyAlignment="1" applyProtection="1">
      <alignment vertical="center" wrapText="1"/>
    </xf>
    <xf numFmtId="0" fontId="181" fillId="17" borderId="0" xfId="1437" applyFont="1" applyFill="1" applyBorder="1" applyAlignment="1" applyProtection="1">
      <alignment horizontal="left" vertical="center" wrapText="1" indent="1"/>
    </xf>
    <xf numFmtId="0" fontId="187" fillId="16" borderId="0" xfId="1437" applyFont="1" applyFill="1" applyBorder="1" applyAlignment="1" applyProtection="1">
      <alignment horizontal="left" vertical="center" wrapText="1" indent="1"/>
    </xf>
    <xf numFmtId="0" fontId="179" fillId="0" borderId="0" xfId="1437" applyFont="1" applyFill="1" applyBorder="1" applyAlignment="1" applyProtection="1">
      <alignment horizontal="left" vertical="center" indent="2"/>
    </xf>
    <xf numFmtId="0" fontId="179" fillId="0" borderId="0" xfId="1437" applyFont="1" applyFill="1" applyBorder="1" applyAlignment="1" applyProtection="1">
      <alignment horizontal="left" vertical="center" indent="3"/>
    </xf>
    <xf numFmtId="0" fontId="179" fillId="0" borderId="0" xfId="1437" applyFont="1" applyFill="1" applyBorder="1" applyAlignment="1" applyProtection="1">
      <alignment horizontal="left" vertical="center" wrapText="1" indent="2"/>
    </xf>
    <xf numFmtId="0" fontId="179" fillId="0" borderId="0" xfId="1437" applyFont="1" applyFill="1" applyBorder="1" applyAlignment="1" applyProtection="1">
      <alignment horizontal="left" vertical="center" indent="1"/>
    </xf>
    <xf numFmtId="0" fontId="181" fillId="12" borderId="0" xfId="1437" applyFont="1" applyFill="1" applyBorder="1" applyAlignment="1" applyProtection="1">
      <alignment vertical="center"/>
    </xf>
    <xf numFmtId="0" fontId="181" fillId="12" borderId="0" xfId="1437" applyFont="1" applyFill="1" applyBorder="1" applyAlignment="1" applyProtection="1">
      <alignment horizontal="left" vertical="center" wrapText="1"/>
    </xf>
    <xf numFmtId="0" fontId="179" fillId="0" borderId="0" xfId="1437" applyFont="1" applyFill="1" applyBorder="1" applyAlignment="1" applyProtection="1">
      <alignment horizontal="left" vertical="center" wrapText="1" indent="3"/>
    </xf>
    <xf numFmtId="4" fontId="179" fillId="0" borderId="0" xfId="1519" applyNumberFormat="1" applyFont="1"/>
    <xf numFmtId="170" fontId="178" fillId="17" borderId="0" xfId="615" applyNumberFormat="1" applyFont="1" applyFill="1" applyBorder="1" applyAlignment="1" applyProtection="1">
      <alignment horizontal="right"/>
    </xf>
    <xf numFmtId="4" fontId="179" fillId="0" borderId="0" xfId="1519" applyFont="1"/>
    <xf numFmtId="170" fontId="201" fillId="17" borderId="0" xfId="615" applyNumberFormat="1" applyFont="1" applyFill="1" applyBorder="1" applyAlignment="1" applyProtection="1">
      <alignment horizontal="right"/>
    </xf>
    <xf numFmtId="197" fontId="178" fillId="0" borderId="0" xfId="615" applyNumberFormat="1" applyFont="1" applyFill="1" applyBorder="1" applyAlignment="1" applyProtection="1">
      <alignment horizontal="right"/>
    </xf>
    <xf numFmtId="4" fontId="179" fillId="0" borderId="0" xfId="1519" applyNumberFormat="1" applyFont="1" applyBorder="1" applyProtection="1"/>
    <xf numFmtId="4" fontId="179" fillId="0" borderId="0" xfId="1519" applyNumberFormat="1" applyFont="1" applyBorder="1" applyAlignment="1" applyProtection="1">
      <alignment horizontal="right"/>
    </xf>
    <xf numFmtId="195" fontId="179" fillId="0" borderId="0" xfId="1519" applyNumberFormat="1" applyFont="1" applyBorder="1" applyAlignment="1" applyProtection="1">
      <alignment horizontal="right"/>
    </xf>
    <xf numFmtId="4" fontId="179" fillId="17" borderId="0" xfId="1519" applyFont="1" applyFill="1" applyBorder="1" applyProtection="1"/>
    <xf numFmtId="4" fontId="179" fillId="17" borderId="0" xfId="1519" applyFont="1" applyFill="1" applyBorder="1" applyAlignment="1" applyProtection="1">
      <alignment horizontal="right"/>
    </xf>
    <xf numFmtId="4" fontId="201" fillId="17" borderId="0" xfId="1519" applyFont="1" applyFill="1" applyBorder="1" applyAlignment="1" applyProtection="1">
      <alignment horizontal="right"/>
    </xf>
    <xf numFmtId="4" fontId="179" fillId="0" borderId="0" xfId="1519" applyFont="1" applyBorder="1" applyProtection="1"/>
    <xf numFmtId="4" fontId="179" fillId="0" borderId="0" xfId="465" applyNumberFormat="1" applyFont="1" applyFill="1" applyBorder="1" applyAlignment="1">
      <alignment horizontal="right" wrapText="1"/>
    </xf>
    <xf numFmtId="4" fontId="187" fillId="17" borderId="0" xfId="1519" applyFont="1" applyFill="1" applyBorder="1" applyAlignment="1" applyProtection="1">
      <alignment horizontal="right"/>
    </xf>
    <xf numFmtId="176" fontId="178" fillId="0" borderId="0" xfId="1245" applyNumberFormat="1" applyFont="1" applyBorder="1" applyAlignment="1" applyProtection="1">
      <alignment horizontal="left" indent="2"/>
      <protection locked="0"/>
    </xf>
    <xf numFmtId="4" fontId="179" fillId="0" borderId="0" xfId="0" applyNumberFormat="1" applyFont="1" applyFill="1" applyBorder="1" applyAlignment="1">
      <alignment horizontal="right" vertical="top" wrapText="1"/>
    </xf>
    <xf numFmtId="0" fontId="179" fillId="0" borderId="0" xfId="0" applyFont="1" applyFill="1" applyBorder="1" applyAlignment="1">
      <alignment horizontal="right" vertical="top" wrapText="1"/>
    </xf>
    <xf numFmtId="2" fontId="179" fillId="0" borderId="0" xfId="0" applyNumberFormat="1" applyFont="1" applyFill="1" applyBorder="1" applyAlignment="1">
      <alignment horizontal="right" vertical="top" wrapText="1"/>
    </xf>
    <xf numFmtId="176" fontId="178" fillId="0" borderId="0" xfId="1245" applyNumberFormat="1" applyFont="1" applyBorder="1" applyAlignment="1" applyProtection="1">
      <alignment horizontal="left" vertical="top" wrapText="1" indent="2"/>
      <protection locked="0"/>
    </xf>
    <xf numFmtId="1" fontId="178" fillId="17" borderId="0" xfId="1245" applyNumberFormat="1" applyFont="1" applyFill="1" applyBorder="1" applyAlignment="1" applyProtection="1">
      <alignment horizontal="left"/>
      <protection locked="0"/>
    </xf>
    <xf numFmtId="0" fontId="179" fillId="17" borderId="0" xfId="0" applyFont="1" applyFill="1" applyBorder="1" applyAlignment="1">
      <alignment horizontal="right"/>
    </xf>
    <xf numFmtId="173" fontId="178" fillId="0" borderId="0" xfId="938" applyNumberFormat="1" applyFont="1" applyBorder="1" applyAlignment="1" applyProtection="1">
      <alignment horizontal="left" indent="1"/>
    </xf>
    <xf numFmtId="0" fontId="178" fillId="17" borderId="0" xfId="1245" applyNumberFormat="1" applyFont="1" applyFill="1" applyBorder="1" applyAlignment="1" applyProtection="1">
      <alignment horizontal="left" wrapText="1" indent="1"/>
      <protection locked="0"/>
    </xf>
    <xf numFmtId="4" fontId="179" fillId="17" borderId="0" xfId="465" applyNumberFormat="1" applyFont="1" applyFill="1" applyBorder="1" applyAlignment="1">
      <alignment horizontal="right" vertical="top" wrapText="1"/>
    </xf>
    <xf numFmtId="170" fontId="181" fillId="17" borderId="0" xfId="615" applyNumberFormat="1" applyFont="1" applyFill="1" applyBorder="1" applyAlignment="1" applyProtection="1">
      <alignment horizontal="center"/>
    </xf>
    <xf numFmtId="170" fontId="181" fillId="12" borderId="0" xfId="615" applyNumberFormat="1" applyFont="1" applyFill="1" applyBorder="1" applyAlignment="1" applyProtection="1">
      <alignment horizontal="center"/>
    </xf>
    <xf numFmtId="0" fontId="181" fillId="12" borderId="0" xfId="1245" applyNumberFormat="1" applyFont="1" applyFill="1" applyBorder="1" applyAlignment="1" applyProtection="1">
      <alignment horizontal="center" wrapText="1"/>
      <protection locked="0"/>
    </xf>
    <xf numFmtId="1" fontId="181" fillId="17" borderId="0" xfId="1245" applyNumberFormat="1" applyFont="1" applyFill="1" applyBorder="1" applyAlignment="1" applyProtection="1">
      <alignment horizontal="center"/>
      <protection locked="0"/>
    </xf>
    <xf numFmtId="0" fontId="178" fillId="0" borderId="0" xfId="1245" applyNumberFormat="1" applyFont="1" applyBorder="1" applyAlignment="1" applyProtection="1">
      <alignment horizontal="left"/>
      <protection locked="0"/>
    </xf>
    <xf numFmtId="173" fontId="44" fillId="16" borderId="0" xfId="1717" applyNumberFormat="1" applyFont="1" applyFill="1" applyBorder="1" applyProtection="1"/>
    <xf numFmtId="173" fontId="93" fillId="56" borderId="0" xfId="1717" applyNumberFormat="1" applyFont="1" applyFill="1" applyBorder="1" applyProtection="1"/>
    <xf numFmtId="0" fontId="43" fillId="0" borderId="0" xfId="1721" applyNumberFormat="1" applyFont="1" applyBorder="1" applyAlignment="1" applyProtection="1">
      <protection locked="0"/>
    </xf>
    <xf numFmtId="0" fontId="43" fillId="3" borderId="0" xfId="1722" applyNumberFormat="1" applyFont="1" applyFill="1" applyBorder="1" applyAlignment="1" applyProtection="1">
      <alignment horizontal="right"/>
      <protection locked="0"/>
    </xf>
    <xf numFmtId="49" fontId="43" fillId="3" borderId="0" xfId="1722" applyNumberFormat="1" applyFont="1" applyFill="1" applyBorder="1" applyAlignment="1" applyProtection="1">
      <alignment horizontal="right"/>
      <protection locked="0"/>
    </xf>
    <xf numFmtId="3" fontId="184" fillId="16" borderId="0" xfId="1340" applyNumberFormat="1" applyFont="1" applyFill="1" applyBorder="1" applyAlignment="1">
      <alignment horizontal="right"/>
    </xf>
    <xf numFmtId="3" fontId="184" fillId="16" borderId="0" xfId="1720" applyNumberFormat="1" applyFont="1" applyFill="1" applyBorder="1" applyAlignment="1" applyProtection="1">
      <alignment horizontal="right"/>
      <protection locked="0"/>
    </xf>
    <xf numFmtId="49" fontId="181" fillId="16" borderId="58" xfId="1340" applyNumberFormat="1" applyFont="1" applyFill="1" applyBorder="1" applyAlignment="1">
      <alignment horizontal="left"/>
    </xf>
    <xf numFmtId="0" fontId="183" fillId="0" borderId="0" xfId="1707" applyFont="1" applyFill="1" applyBorder="1" applyAlignment="1">
      <alignment horizontal="right"/>
    </xf>
    <xf numFmtId="49" fontId="181" fillId="17" borderId="22" xfId="0" applyNumberFormat="1" applyFont="1" applyFill="1" applyBorder="1" applyAlignment="1">
      <alignment horizontal="center"/>
    </xf>
    <xf numFmtId="170" fontId="182" fillId="0" borderId="0" xfId="1685" applyFont="1" applyBorder="1" applyAlignment="1" applyProtection="1"/>
    <xf numFmtId="170" fontId="182" fillId="0" borderId="0" xfId="478" applyNumberFormat="1" applyFont="1" applyBorder="1" applyAlignment="1" applyProtection="1">
      <protection locked="0"/>
    </xf>
    <xf numFmtId="0" fontId="180" fillId="16" borderId="0" xfId="1666" applyFont="1" applyFill="1" applyBorder="1" applyAlignment="1" applyProtection="1">
      <alignment horizontal="left"/>
    </xf>
    <xf numFmtId="0" fontId="180" fillId="16" borderId="0" xfId="1666" applyFont="1" applyFill="1" applyBorder="1" applyProtection="1"/>
    <xf numFmtId="0" fontId="180" fillId="16" borderId="0" xfId="1667" applyNumberFormat="1" applyFont="1" applyFill="1" applyBorder="1" applyAlignment="1" applyProtection="1">
      <alignment horizontal="left" wrapText="1"/>
    </xf>
    <xf numFmtId="4" fontId="179" fillId="16" borderId="0" xfId="1711" applyNumberFormat="1" applyFont="1" applyFill="1" applyProtection="1"/>
    <xf numFmtId="49" fontId="180" fillId="0" borderId="30" xfId="1387" applyNumberFormat="1" applyFont="1" applyFill="1" applyBorder="1" applyAlignment="1" applyProtection="1">
      <alignment vertical="center"/>
      <protection locked="0"/>
    </xf>
    <xf numFmtId="170" fontId="93" fillId="16" borderId="0" xfId="1715" applyFont="1" applyFill="1" applyBorder="1"/>
    <xf numFmtId="170" fontId="93" fillId="16" borderId="0" xfId="1715" applyFont="1" applyFill="1" applyBorder="1" applyAlignment="1" applyProtection="1">
      <alignment horizontal="left"/>
      <protection locked="0"/>
    </xf>
    <xf numFmtId="172" fontId="93" fillId="16" borderId="0" xfId="0" applyNumberFormat="1" applyFont="1" applyFill="1" applyAlignment="1">
      <alignment horizontal="right"/>
    </xf>
    <xf numFmtId="1" fontId="93" fillId="16" borderId="0" xfId="0" applyNumberFormat="1" applyFont="1" applyFill="1" applyAlignment="1">
      <alignment horizontal="right"/>
    </xf>
    <xf numFmtId="1" fontId="23" fillId="0" borderId="0" xfId="1339" applyNumberFormat="1" applyFont="1" applyFill="1" applyBorder="1"/>
    <xf numFmtId="170" fontId="19" fillId="16" borderId="0" xfId="1685" applyFont="1" applyFill="1" applyAlignment="1" applyProtection="1">
      <alignment horizontal="left"/>
    </xf>
    <xf numFmtId="172" fontId="19" fillId="16" borderId="0" xfId="1684" applyNumberFormat="1" applyFont="1" applyFill="1" applyBorder="1" applyAlignment="1" applyProtection="1">
      <alignment horizontal="right" wrapText="1"/>
      <protection locked="0"/>
    </xf>
    <xf numFmtId="182" fontId="19" fillId="16" borderId="0" xfId="1685" applyNumberFormat="1" applyFont="1" applyFill="1" applyProtection="1"/>
    <xf numFmtId="182" fontId="19" fillId="16" borderId="0" xfId="0" applyNumberFormat="1" applyFont="1" applyFill="1" applyAlignment="1">
      <alignment horizontal="right"/>
    </xf>
    <xf numFmtId="3" fontId="19" fillId="0" borderId="0" xfId="465" applyNumberFormat="1" applyFont="1" applyFill="1" applyBorder="1" applyAlignment="1">
      <alignment horizontal="center" vertical="center" wrapText="1"/>
    </xf>
    <xf numFmtId="170" fontId="19" fillId="16" borderId="0" xfId="1684" applyFont="1" applyFill="1" applyAlignment="1">
      <alignment horizontal="left"/>
    </xf>
    <xf numFmtId="3" fontId="19" fillId="16" borderId="0" xfId="1684" applyNumberFormat="1" applyFont="1" applyFill="1" applyBorder="1" applyAlignment="1">
      <alignment horizontal="right"/>
    </xf>
    <xf numFmtId="172" fontId="19" fillId="16" borderId="0" xfId="1684" applyNumberFormat="1" applyFont="1" applyFill="1" applyBorder="1" applyAlignment="1">
      <alignment horizontal="right"/>
    </xf>
    <xf numFmtId="182" fontId="19" fillId="0" borderId="0" xfId="1664" applyNumberFormat="1" applyFont="1" applyProtection="1"/>
    <xf numFmtId="172" fontId="43" fillId="0" borderId="0" xfId="221" applyNumberFormat="1" applyFont="1" applyAlignment="1">
      <alignment horizontal="right"/>
    </xf>
    <xf numFmtId="172" fontId="19" fillId="0" borderId="0" xfId="1664" applyNumberFormat="1" applyFont="1" applyProtection="1"/>
    <xf numFmtId="0" fontId="55" fillId="0" borderId="0" xfId="1708" applyFont="1" applyFill="1" applyBorder="1" applyAlignment="1">
      <alignment horizontal="right"/>
    </xf>
    <xf numFmtId="3" fontId="181" fillId="17" borderId="0" xfId="1666" applyNumberFormat="1" applyFont="1" applyFill="1" applyBorder="1" applyProtection="1"/>
    <xf numFmtId="172" fontId="19" fillId="0" borderId="0" xfId="465" applyNumberFormat="1" applyFont="1" applyBorder="1" applyProtection="1"/>
    <xf numFmtId="172" fontId="19" fillId="0" borderId="0" xfId="1340" applyNumberFormat="1" applyFont="1" applyFill="1" applyBorder="1" applyAlignment="1">
      <alignment horizontal="left" wrapText="1"/>
    </xf>
    <xf numFmtId="172" fontId="19" fillId="0" borderId="0" xfId="1340" applyNumberFormat="1" applyFont="1" applyFill="1" applyBorder="1" applyAlignment="1">
      <alignment horizontal="center"/>
    </xf>
    <xf numFmtId="0" fontId="19" fillId="0" borderId="0" xfId="0" applyFont="1" applyBorder="1" applyAlignment="1"/>
    <xf numFmtId="0" fontId="208" fillId="0" borderId="0" xfId="0" applyFont="1" applyBorder="1"/>
    <xf numFmtId="0" fontId="209" fillId="0" borderId="0" xfId="0" applyFont="1" applyBorder="1" applyAlignment="1">
      <alignment horizontal="right"/>
    </xf>
    <xf numFmtId="0" fontId="209" fillId="0" borderId="0" xfId="0" applyFont="1" applyBorder="1"/>
    <xf numFmtId="0" fontId="19" fillId="0" borderId="0" xfId="0" applyFont="1" applyBorder="1"/>
    <xf numFmtId="3" fontId="19" fillId="0" borderId="0" xfId="465" applyNumberFormat="1" applyFont="1" applyAlignment="1">
      <alignment horizontal="right"/>
    </xf>
    <xf numFmtId="3" fontId="19" fillId="0" borderId="0" xfId="465" applyNumberFormat="1" applyFont="1"/>
    <xf numFmtId="0" fontId="19" fillId="0" borderId="0" xfId="0" applyFont="1" applyBorder="1" applyAlignment="1">
      <alignment horizontal="right" vertical="center"/>
    </xf>
    <xf numFmtId="0" fontId="208" fillId="0" borderId="0" xfId="0" applyFont="1" applyBorder="1" applyAlignment="1">
      <alignment horizontal="right"/>
    </xf>
    <xf numFmtId="0" fontId="19" fillId="16" borderId="0" xfId="0" applyFont="1" applyFill="1" applyBorder="1"/>
    <xf numFmtId="4" fontId="43" fillId="17" borderId="0" xfId="465" applyNumberFormat="1" applyFont="1" applyFill="1" applyBorder="1" applyAlignment="1">
      <alignment horizontal="right" vertical="top" wrapText="1"/>
    </xf>
    <xf numFmtId="4" fontId="19" fillId="0" borderId="30" xfId="1712" applyFont="1" applyBorder="1" applyAlignment="1" applyProtection="1">
      <alignment wrapText="1"/>
    </xf>
    <xf numFmtId="188" fontId="19" fillId="0" borderId="30" xfId="1712" applyNumberFormat="1" applyFont="1" applyFill="1" applyBorder="1" applyAlignment="1" applyProtection="1">
      <alignment horizontal="right"/>
    </xf>
    <xf numFmtId="170" fontId="20" fillId="0" borderId="0" xfId="1685" applyFont="1" applyBorder="1" applyAlignment="1" applyProtection="1">
      <alignment horizontal="left"/>
    </xf>
    <xf numFmtId="3" fontId="19" fillId="0" borderId="0" xfId="465" applyNumberFormat="1" applyFont="1" applyFill="1" applyBorder="1" applyAlignment="1">
      <alignment horizontal="right" vertical="center" wrapText="1"/>
    </xf>
    <xf numFmtId="3" fontId="19" fillId="0" borderId="0" xfId="465" applyNumberFormat="1" applyFont="1" applyFill="1" applyBorder="1" applyAlignment="1">
      <alignment vertical="center" wrapText="1"/>
    </xf>
    <xf numFmtId="191" fontId="19" fillId="0" borderId="0" xfId="1401" applyNumberFormat="1" applyFont="1" applyFill="1" applyBorder="1" applyAlignment="1">
      <alignment horizontal="right" vertical="center" wrapText="1"/>
    </xf>
    <xf numFmtId="3" fontId="93" fillId="17" borderId="0" xfId="1368" applyNumberFormat="1" applyFont="1" applyFill="1" applyBorder="1" applyAlignment="1">
      <alignment horizontal="right" wrapText="1"/>
    </xf>
    <xf numFmtId="0" fontId="19" fillId="0" borderId="0" xfId="1666" applyFont="1" applyBorder="1" applyAlignment="1" applyProtection="1">
      <alignment horizontal="left"/>
    </xf>
    <xf numFmtId="0" fontId="19" fillId="0" borderId="0" xfId="1666" applyFont="1" applyBorder="1" applyAlignment="1">
      <alignment horizontal="right" wrapText="1" indent="1"/>
    </xf>
    <xf numFmtId="176" fontId="19" fillId="0" borderId="0" xfId="1202" applyNumberFormat="1" applyFont="1" applyProtection="1"/>
    <xf numFmtId="1" fontId="181" fillId="17" borderId="0" xfId="0" applyNumberFormat="1" applyFont="1" applyFill="1" applyBorder="1" applyAlignment="1"/>
    <xf numFmtId="0" fontId="19" fillId="0" borderId="0" xfId="465" applyFont="1" applyFill="1" applyBorder="1" applyAlignment="1">
      <alignment horizontal="right"/>
    </xf>
    <xf numFmtId="0" fontId="88" fillId="0" borderId="0" xfId="465" applyFont="1" applyFill="1" applyBorder="1" applyAlignment="1">
      <alignment horizontal="center"/>
    </xf>
    <xf numFmtId="0" fontId="88" fillId="0" borderId="0" xfId="465" applyFont="1" applyBorder="1" applyAlignment="1">
      <alignment horizontal="center"/>
    </xf>
    <xf numFmtId="170" fontId="23" fillId="0" borderId="0" xfId="558" applyNumberFormat="1" applyFont="1" applyBorder="1" applyAlignment="1" applyProtection="1">
      <alignment horizontal="left"/>
    </xf>
    <xf numFmtId="182" fontId="23" fillId="0" borderId="0" xfId="465" applyNumberFormat="1" applyFont="1" applyBorder="1"/>
    <xf numFmtId="0" fontId="19" fillId="0" borderId="0" xfId="1697" applyNumberFormat="1" applyFont="1" applyBorder="1" applyAlignment="1" applyProtection="1">
      <alignment horizontal="left" wrapText="1" indent="1"/>
      <protection locked="0"/>
    </xf>
    <xf numFmtId="182" fontId="19" fillId="3" borderId="0" xfId="558" applyNumberFormat="1" applyFont="1" applyFill="1" applyBorder="1" applyProtection="1"/>
    <xf numFmtId="0" fontId="43" fillId="0" borderId="0" xfId="1697" applyNumberFormat="1" applyFont="1" applyBorder="1" applyAlignment="1" applyProtection="1">
      <alignment horizontal="left" wrapText="1" indent="1"/>
      <protection locked="0"/>
    </xf>
    <xf numFmtId="170" fontId="19" fillId="0" borderId="0" xfId="558" applyNumberFormat="1" applyFont="1" applyBorder="1" applyAlignment="1" applyProtection="1">
      <alignment horizontal="left" indent="1"/>
    </xf>
    <xf numFmtId="182" fontId="19" fillId="0" borderId="0" xfId="558" applyNumberFormat="1" applyFont="1" applyBorder="1" applyProtection="1"/>
    <xf numFmtId="187" fontId="43" fillId="0" borderId="0" xfId="1684" applyNumberFormat="1" applyFont="1" applyBorder="1" applyAlignment="1" applyProtection="1">
      <protection locked="0"/>
    </xf>
    <xf numFmtId="176" fontId="23" fillId="3" borderId="0" xfId="1686" applyNumberFormat="1" applyFont="1" applyFill="1" applyBorder="1" applyProtection="1"/>
    <xf numFmtId="176" fontId="19" fillId="3" borderId="0" xfId="1686" applyNumberFormat="1" applyFont="1" applyFill="1" applyBorder="1" applyProtection="1"/>
    <xf numFmtId="176" fontId="19" fillId="3" borderId="0" xfId="1686" applyNumberFormat="1" applyFont="1" applyFill="1" applyBorder="1" applyAlignment="1" applyProtection="1">
      <alignment vertical="center"/>
    </xf>
    <xf numFmtId="176" fontId="19" fillId="3" borderId="0" xfId="558" applyNumberFormat="1" applyFont="1" applyFill="1" applyBorder="1" applyProtection="1"/>
    <xf numFmtId="187" fontId="43" fillId="0" borderId="0" xfId="1684" applyNumberFormat="1" applyFont="1" applyAlignment="1">
      <alignment horizontal="left"/>
    </xf>
    <xf numFmtId="187" fontId="43" fillId="0" borderId="0" xfId="1684" applyNumberFormat="1" applyFont="1" applyAlignment="1" applyProtection="1">
      <alignment horizontal="left"/>
      <protection locked="0"/>
    </xf>
    <xf numFmtId="187" fontId="43" fillId="0" borderId="0" xfId="1684" applyNumberFormat="1" applyFont="1" applyAlignment="1" applyProtection="1">
      <alignment horizontal="right"/>
      <protection locked="0"/>
    </xf>
    <xf numFmtId="0" fontId="20" fillId="0" borderId="0" xfId="465" applyFont="1" applyFill="1" applyBorder="1" applyAlignment="1"/>
    <xf numFmtId="0" fontId="45" fillId="0" borderId="0" xfId="465" applyFont="1" applyAlignment="1"/>
    <xf numFmtId="172" fontId="17" fillId="0" borderId="0" xfId="1340" applyNumberFormat="1" applyFont="1" applyFill="1" applyBorder="1" applyAlignment="1">
      <alignment horizontal="center" vertical="center" wrapText="1"/>
    </xf>
    <xf numFmtId="0" fontId="20" fillId="0" borderId="0" xfId="465" applyFont="1" applyFill="1" applyBorder="1" applyAlignment="1">
      <alignment horizontal="center"/>
    </xf>
    <xf numFmtId="0" fontId="17" fillId="0" borderId="0" xfId="465" applyFont="1" applyFill="1" applyBorder="1" applyAlignment="1">
      <alignment horizontal="center"/>
    </xf>
    <xf numFmtId="49" fontId="93" fillId="12" borderId="0" xfId="0" applyNumberFormat="1" applyFont="1" applyFill="1" applyBorder="1" applyAlignment="1" applyProtection="1">
      <alignment horizontal="right"/>
    </xf>
    <xf numFmtId="172" fontId="19" fillId="16" borderId="30" xfId="0" applyNumberFormat="1" applyFont="1" applyFill="1" applyBorder="1" applyAlignment="1">
      <alignment horizontal="right"/>
    </xf>
    <xf numFmtId="182" fontId="19" fillId="0" borderId="30" xfId="0" applyNumberFormat="1" applyFont="1" applyBorder="1" applyAlignment="1">
      <alignment horizontal="right"/>
    </xf>
    <xf numFmtId="172" fontId="19" fillId="0" borderId="30" xfId="1723" applyNumberFormat="1" applyFont="1" applyBorder="1" applyProtection="1"/>
    <xf numFmtId="3" fontId="19" fillId="0" borderId="30" xfId="1720" applyNumberFormat="1" applyFont="1" applyFill="1" applyBorder="1" applyAlignment="1" applyProtection="1">
      <alignment horizontal="right"/>
      <protection locked="0"/>
    </xf>
    <xf numFmtId="172" fontId="19" fillId="0" borderId="30" xfId="1339" applyNumberFormat="1" applyFont="1" applyFill="1" applyBorder="1" applyAlignment="1"/>
    <xf numFmtId="4" fontId="201" fillId="17" borderId="30" xfId="1519" applyFont="1" applyFill="1" applyBorder="1" applyAlignment="1" applyProtection="1">
      <alignment horizontal="right"/>
    </xf>
    <xf numFmtId="172" fontId="19" fillId="0" borderId="30" xfId="1690" applyNumberFormat="1" applyFont="1" applyBorder="1" applyAlignment="1">
      <alignment vertical="center"/>
    </xf>
    <xf numFmtId="172" fontId="179" fillId="0" borderId="30" xfId="1339" applyNumberFormat="1" applyFont="1" applyFill="1" applyBorder="1" applyAlignment="1">
      <alignment horizontal="right"/>
    </xf>
    <xf numFmtId="172" fontId="24" fillId="0" borderId="30" xfId="1707" applyNumberFormat="1" applyFont="1" applyBorder="1"/>
    <xf numFmtId="170" fontId="43" fillId="0" borderId="30" xfId="478" applyNumberFormat="1" applyFont="1" applyBorder="1"/>
    <xf numFmtId="172" fontId="43" fillId="0" borderId="30" xfId="1667" applyNumberFormat="1" applyFont="1" applyBorder="1" applyAlignment="1" applyProtection="1">
      <alignment horizontal="right"/>
      <protection locked="0"/>
    </xf>
    <xf numFmtId="0" fontId="19" fillId="0" borderId="30" xfId="1664" applyFont="1" applyBorder="1" applyProtection="1"/>
    <xf numFmtId="3" fontId="43" fillId="0" borderId="30" xfId="422" applyNumberFormat="1" applyFont="1" applyBorder="1" applyAlignment="1" applyProtection="1">
      <alignment horizontal="right"/>
    </xf>
    <xf numFmtId="172" fontId="78" fillId="0" borderId="30" xfId="1707" applyNumberFormat="1" applyFont="1" applyBorder="1" applyAlignment="1">
      <alignment horizontal="right"/>
    </xf>
    <xf numFmtId="172" fontId="19" fillId="0" borderId="30" xfId="465" applyNumberFormat="1" applyFont="1" applyBorder="1" applyProtection="1"/>
    <xf numFmtId="0" fontId="176" fillId="0" borderId="30" xfId="465" applyBorder="1"/>
    <xf numFmtId="172" fontId="19" fillId="0" borderId="30" xfId="1275" applyNumberFormat="1" applyFont="1" applyBorder="1"/>
    <xf numFmtId="49" fontId="26" fillId="0" borderId="30" xfId="1387" applyNumberFormat="1" applyFont="1" applyBorder="1" applyAlignment="1" applyProtection="1">
      <alignment vertical="center"/>
      <protection locked="0"/>
    </xf>
    <xf numFmtId="3" fontId="179" fillId="0" borderId="0" xfId="0" applyNumberFormat="1" applyFont="1" applyBorder="1" applyAlignment="1" applyProtection="1"/>
    <xf numFmtId="0" fontId="176" fillId="0" borderId="0" xfId="465" applyBorder="1"/>
    <xf numFmtId="172" fontId="19" fillId="16" borderId="0" xfId="1339" applyNumberFormat="1" applyFont="1" applyFill="1" applyBorder="1" applyAlignment="1"/>
    <xf numFmtId="172" fontId="19" fillId="16" borderId="0" xfId="1340" applyNumberFormat="1" applyFont="1" applyFill="1" applyBorder="1" applyAlignment="1"/>
    <xf numFmtId="170" fontId="19" fillId="16" borderId="0" xfId="1682" applyNumberFormat="1" applyFont="1" applyFill="1" applyBorder="1" applyProtection="1"/>
    <xf numFmtId="0" fontId="179" fillId="16" borderId="0" xfId="0" applyFont="1" applyFill="1" applyBorder="1" applyAlignment="1">
      <alignment horizontal="right"/>
    </xf>
    <xf numFmtId="4" fontId="44" fillId="16" borderId="0" xfId="463" applyNumberFormat="1" applyFont="1" applyFill="1" applyAlignment="1">
      <alignment horizontal="right"/>
    </xf>
    <xf numFmtId="3" fontId="179" fillId="16" borderId="0" xfId="465" applyNumberFormat="1" applyFont="1" applyFill="1"/>
    <xf numFmtId="0" fontId="19" fillId="16" borderId="0" xfId="0" applyFont="1" applyFill="1" applyBorder="1" applyAlignment="1">
      <alignment horizontal="left" indent="2"/>
    </xf>
    <xf numFmtId="4" fontId="19" fillId="16" borderId="0" xfId="0" applyNumberFormat="1" applyFont="1" applyFill="1" applyAlignment="1" applyProtection="1"/>
    <xf numFmtId="182" fontId="31" fillId="16" borderId="0" xfId="1362" applyNumberFormat="1" applyFont="1" applyFill="1" applyBorder="1" applyAlignment="1">
      <alignment horizontal="right"/>
    </xf>
    <xf numFmtId="172" fontId="19" fillId="16" borderId="0" xfId="1685" applyNumberFormat="1" applyFont="1" applyFill="1" applyBorder="1" applyAlignment="1" applyProtection="1">
      <alignment horizontal="right" wrapText="1"/>
      <protection locked="0"/>
    </xf>
    <xf numFmtId="4" fontId="0" fillId="16" borderId="0" xfId="463" applyNumberFormat="1" applyFont="1" applyFill="1"/>
    <xf numFmtId="172" fontId="26" fillId="16" borderId="0" xfId="1339" applyNumberFormat="1" applyFont="1" applyFill="1" applyBorder="1"/>
    <xf numFmtId="172" fontId="19" fillId="16" borderId="0" xfId="0" applyNumberFormat="1" applyFont="1" applyFill="1"/>
    <xf numFmtId="1" fontId="43" fillId="16" borderId="60" xfId="1685" applyNumberFormat="1" applyFont="1" applyFill="1" applyBorder="1" applyProtection="1"/>
    <xf numFmtId="191" fontId="19" fillId="16" borderId="0" xfId="1401" applyNumberFormat="1" applyFont="1" applyFill="1" applyBorder="1" applyAlignment="1">
      <alignment horizontal="right" vertical="center" wrapText="1"/>
    </xf>
    <xf numFmtId="3" fontId="19" fillId="16" borderId="60" xfId="0" applyNumberFormat="1" applyFont="1" applyFill="1" applyBorder="1" applyAlignment="1">
      <alignment horizontal="right" wrapText="1"/>
    </xf>
    <xf numFmtId="170" fontId="43" fillId="16" borderId="0" xfId="1684" applyFont="1" applyFill="1" applyBorder="1"/>
    <xf numFmtId="172" fontId="43" fillId="16" borderId="0" xfId="1667" applyNumberFormat="1" applyFont="1" applyFill="1" applyBorder="1" applyAlignment="1" applyProtection="1">
      <alignment horizontal="right"/>
      <protection locked="0"/>
    </xf>
    <xf numFmtId="0" fontId="19" fillId="16" borderId="30" xfId="1706" applyFont="1" applyFill="1" applyBorder="1"/>
    <xf numFmtId="172" fontId="179" fillId="16" borderId="0" xfId="1665" applyNumberFormat="1" applyFont="1" applyFill="1" applyBorder="1" applyAlignment="1" applyProtection="1">
      <alignment horizontal="right" wrapText="1"/>
    </xf>
    <xf numFmtId="172" fontId="179" fillId="16" borderId="0" xfId="1666" applyNumberFormat="1" applyFont="1" applyFill="1" applyBorder="1" applyAlignment="1">
      <alignment horizontal="right"/>
    </xf>
    <xf numFmtId="0" fontId="40" fillId="16" borderId="0" xfId="1221" applyFont="1" applyFill="1" applyBorder="1" applyAlignment="1"/>
    <xf numFmtId="0" fontId="19" fillId="16" borderId="0" xfId="1666" applyFont="1" applyFill="1" applyProtection="1"/>
    <xf numFmtId="4" fontId="19" fillId="16" borderId="0" xfId="1711" applyNumberFormat="1" applyFont="1" applyFill="1" applyProtection="1"/>
    <xf numFmtId="0" fontId="19" fillId="16" borderId="0" xfId="1709" applyFont="1" applyFill="1" applyAlignment="1">
      <alignment horizontal="right"/>
    </xf>
    <xf numFmtId="4" fontId="19" fillId="16" borderId="0" xfId="0" applyNumberFormat="1" applyFont="1" applyFill="1" applyBorder="1" applyProtection="1"/>
    <xf numFmtId="4" fontId="19" fillId="16" borderId="0" xfId="465" applyNumberFormat="1" applyFont="1" applyFill="1" applyBorder="1" applyProtection="1"/>
    <xf numFmtId="4" fontId="19" fillId="16" borderId="0" xfId="465" applyNumberFormat="1" applyFont="1" applyFill="1" applyProtection="1"/>
    <xf numFmtId="4" fontId="19" fillId="16" borderId="0" xfId="465" applyNumberFormat="1" applyFont="1" applyFill="1" applyBorder="1"/>
    <xf numFmtId="4" fontId="19" fillId="16" borderId="0" xfId="1275" applyNumberFormat="1" applyFont="1" applyFill="1" applyBorder="1"/>
    <xf numFmtId="176" fontId="19" fillId="16" borderId="0" xfId="1701" applyNumberFormat="1" applyFont="1" applyFill="1" applyBorder="1" applyAlignment="1" applyProtection="1">
      <alignment horizontal="left"/>
    </xf>
    <xf numFmtId="4" fontId="177" fillId="16" borderId="0" xfId="0" applyNumberFormat="1" applyFont="1" applyFill="1"/>
    <xf numFmtId="0" fontId="33" fillId="16" borderId="0" xfId="0" applyFont="1" applyFill="1" applyBorder="1"/>
    <xf numFmtId="49" fontId="26" fillId="16" borderId="0" xfId="1387" applyNumberFormat="1" applyFont="1" applyFill="1" applyBorder="1" applyAlignment="1" applyProtection="1">
      <alignment vertical="center"/>
      <protection locked="0"/>
    </xf>
    <xf numFmtId="4" fontId="0" fillId="16" borderId="0" xfId="0" applyNumberFormat="1" applyFont="1" applyFill="1" applyBorder="1"/>
    <xf numFmtId="172" fontId="19" fillId="16" borderId="0" xfId="1716" applyNumberFormat="1" applyFont="1" applyFill="1" applyBorder="1" applyAlignment="1" applyProtection="1">
      <alignment horizontal="right"/>
      <protection locked="0"/>
    </xf>
    <xf numFmtId="2" fontId="19" fillId="0" borderId="0" xfId="1664" applyNumberFormat="1" applyFont="1" applyFill="1" applyBorder="1" applyAlignment="1" applyProtection="1">
      <alignment horizontal="right"/>
    </xf>
    <xf numFmtId="182" fontId="19" fillId="0" borderId="0" xfId="1664" applyNumberFormat="1" applyFont="1" applyFill="1" applyBorder="1" applyAlignment="1" applyProtection="1">
      <alignment horizontal="right"/>
    </xf>
    <xf numFmtId="0" fontId="96" fillId="0" borderId="0" xfId="1340" applyFont="1" applyFill="1" applyBorder="1"/>
    <xf numFmtId="0" fontId="95" fillId="0" borderId="0" xfId="221" applyFont="1"/>
    <xf numFmtId="172" fontId="96" fillId="0" borderId="0" xfId="1340" applyNumberFormat="1" applyFont="1" applyFill="1" applyBorder="1"/>
    <xf numFmtId="3" fontId="19" fillId="0" borderId="0" xfId="1665" applyNumberFormat="1" applyFont="1" applyAlignment="1" applyProtection="1">
      <alignment horizontal="right"/>
    </xf>
    <xf numFmtId="0" fontId="19" fillId="0" borderId="0" xfId="1664" applyFont="1" applyBorder="1" applyProtection="1"/>
    <xf numFmtId="0" fontId="96" fillId="0" borderId="0" xfId="1340" applyFont="1" applyFill="1" applyBorder="1"/>
    <xf numFmtId="172" fontId="19" fillId="0" borderId="0" xfId="1665" applyNumberFormat="1" applyFont="1" applyAlignment="1" applyProtection="1">
      <alignment horizontal="right"/>
    </xf>
    <xf numFmtId="0" fontId="19" fillId="0" borderId="0" xfId="1666" applyFont="1" applyBorder="1" applyAlignment="1" applyProtection="1">
      <alignment horizontal="center"/>
    </xf>
    <xf numFmtId="172" fontId="19" fillId="0" borderId="0" xfId="1666" applyNumberFormat="1" applyFont="1" applyFill="1" applyBorder="1" applyAlignment="1">
      <alignment horizontal="right"/>
    </xf>
    <xf numFmtId="0" fontId="19" fillId="0" borderId="0" xfId="1666" applyFont="1" applyFill="1" applyAlignment="1" applyProtection="1"/>
    <xf numFmtId="0" fontId="19" fillId="16" borderId="0" xfId="1666" applyFont="1" applyFill="1" applyBorder="1" applyProtection="1"/>
    <xf numFmtId="0" fontId="19" fillId="16" borderId="0" xfId="1666" applyFont="1" applyFill="1" applyBorder="1" applyAlignment="1" applyProtection="1">
      <alignment horizontal="right"/>
    </xf>
    <xf numFmtId="170" fontId="19" fillId="0" borderId="0" xfId="1202" applyNumberFormat="1" applyFont="1" applyFill="1" applyBorder="1" applyProtection="1"/>
    <xf numFmtId="3" fontId="19" fillId="0" borderId="0" xfId="1202" applyNumberFormat="1" applyFont="1" applyFill="1" applyBorder="1" applyProtection="1"/>
    <xf numFmtId="170" fontId="19" fillId="0" borderId="0" xfId="1202" applyNumberFormat="1" applyFont="1" applyFill="1" applyProtection="1"/>
    <xf numFmtId="3" fontId="19" fillId="0" borderId="0" xfId="1666" applyNumberFormat="1" applyFont="1" applyFill="1" applyBorder="1" applyAlignment="1" applyProtection="1">
      <alignment horizontal="right"/>
    </xf>
    <xf numFmtId="172" fontId="19" fillId="0" borderId="0" xfId="1701" applyNumberFormat="1" applyFont="1" applyFill="1" applyBorder="1" applyAlignment="1">
      <alignment horizontal="right"/>
    </xf>
    <xf numFmtId="200" fontId="19" fillId="0" borderId="0" xfId="0" applyNumberFormat="1" applyFont="1" applyBorder="1" applyAlignment="1">
      <alignment horizontal="right"/>
    </xf>
    <xf numFmtId="0" fontId="19" fillId="0" borderId="0" xfId="0" applyNumberFormat="1" applyFont="1" applyBorder="1" applyAlignment="1">
      <alignment horizontal="right"/>
    </xf>
    <xf numFmtId="1" fontId="181" fillId="17" borderId="61" xfId="0" applyNumberFormat="1" applyFont="1" applyFill="1" applyBorder="1" applyAlignment="1">
      <alignment horizontal="right"/>
    </xf>
    <xf numFmtId="3" fontId="181" fillId="17" borderId="0" xfId="1665" applyNumberFormat="1" applyFont="1" applyFill="1" applyBorder="1" applyAlignment="1" applyProtection="1">
      <alignment horizontal="right" wrapText="1"/>
    </xf>
    <xf numFmtId="0" fontId="43" fillId="0" borderId="0" xfId="1709" applyFont="1" applyBorder="1" applyAlignment="1">
      <alignment horizontal="left"/>
    </xf>
    <xf numFmtId="14" fontId="19" fillId="0" borderId="0" xfId="0" applyNumberFormat="1" applyFont="1" applyBorder="1" applyAlignment="1">
      <alignment horizontal="right"/>
    </xf>
    <xf numFmtId="20" fontId="19" fillId="0" borderId="0" xfId="0" applyNumberFormat="1" applyFont="1" applyBorder="1" applyAlignment="1">
      <alignment horizontal="right"/>
    </xf>
    <xf numFmtId="0" fontId="43" fillId="0" borderId="0" xfId="1386" applyFont="1" applyAlignment="1">
      <alignment horizontal="left" wrapText="1"/>
    </xf>
    <xf numFmtId="0" fontId="43" fillId="0" borderId="0" xfId="1386" applyFont="1" applyAlignment="1">
      <alignment horizontal="right" wrapText="1"/>
    </xf>
    <xf numFmtId="21" fontId="19" fillId="0" borderId="0" xfId="1705" applyNumberFormat="1" applyFont="1" applyFill="1" applyAlignment="1">
      <alignment horizontal="right"/>
    </xf>
    <xf numFmtId="0" fontId="19" fillId="0" borderId="0" xfId="1666" applyFont="1" applyFill="1" applyBorder="1" applyAlignment="1" applyProtection="1">
      <alignment horizontal="left"/>
    </xf>
    <xf numFmtId="0" fontId="19" fillId="16" borderId="0" xfId="1666" applyFont="1" applyFill="1" applyBorder="1" applyAlignment="1" applyProtection="1">
      <alignment horizontal="left"/>
    </xf>
    <xf numFmtId="3" fontId="19" fillId="0" borderId="0" xfId="3461" applyNumberFormat="1" applyFont="1"/>
    <xf numFmtId="0" fontId="43" fillId="0" borderId="0" xfId="221" applyFont="1"/>
    <xf numFmtId="0" fontId="21" fillId="14" borderId="0" xfId="1665" applyFont="1" applyFill="1" applyProtection="1"/>
    <xf numFmtId="0" fontId="26" fillId="0" borderId="0" xfId="1340" applyFont="1" applyFill="1" applyBorder="1"/>
    <xf numFmtId="176" fontId="19" fillId="13" borderId="0" xfId="1703" applyNumberFormat="1" applyFont="1" applyFill="1" applyBorder="1" applyAlignment="1" applyProtection="1">
      <alignment horizontal="left" indent="1"/>
    </xf>
    <xf numFmtId="173" fontId="93" fillId="17" borderId="0" xfId="1716" applyFont="1" applyFill="1" applyBorder="1" applyAlignment="1" applyProtection="1">
      <alignment horizontal="center"/>
    </xf>
    <xf numFmtId="0" fontId="93" fillId="17" borderId="0" xfId="0" applyFont="1" applyFill="1" applyBorder="1" applyAlignment="1">
      <alignment horizontal="center"/>
    </xf>
    <xf numFmtId="49" fontId="43" fillId="0" borderId="0" xfId="1723" applyNumberFormat="1" applyFont="1" applyBorder="1" applyAlignment="1" applyProtection="1">
      <alignment horizontal="left" wrapText="1"/>
    </xf>
    <xf numFmtId="173" fontId="20" fillId="0" borderId="0" xfId="1717" applyNumberFormat="1" applyFont="1" applyFill="1" applyBorder="1" applyAlignment="1" applyProtection="1">
      <alignment horizontal="center"/>
    </xf>
    <xf numFmtId="173" fontId="93" fillId="12" borderId="22" xfId="1713" applyNumberFormat="1" applyFont="1" applyFill="1" applyBorder="1" applyAlignment="1">
      <alignment horizontal="center"/>
    </xf>
    <xf numFmtId="172" fontId="20" fillId="0" borderId="0" xfId="1339" applyNumberFormat="1" applyFont="1" applyFill="1" applyBorder="1" applyAlignment="1">
      <alignment horizontal="center"/>
    </xf>
    <xf numFmtId="172" fontId="19" fillId="0" borderId="0" xfId="1340" applyNumberFormat="1" applyFont="1" applyFill="1" applyBorder="1" applyAlignment="1">
      <alignment horizontal="left" wrapText="1"/>
    </xf>
    <xf numFmtId="172" fontId="20" fillId="0" borderId="0" xfId="1340" applyNumberFormat="1" applyFont="1" applyFill="1" applyBorder="1" applyAlignment="1">
      <alignment horizontal="center" vertical="center" wrapText="1"/>
    </xf>
    <xf numFmtId="172" fontId="182" fillId="0" borderId="0" xfId="1340" applyNumberFormat="1" applyFont="1" applyFill="1" applyBorder="1" applyAlignment="1">
      <alignment horizontal="center" vertical="center" wrapText="1"/>
    </xf>
    <xf numFmtId="172" fontId="20" fillId="0" borderId="30" xfId="1340" applyNumberFormat="1" applyFont="1" applyFill="1" applyBorder="1" applyAlignment="1">
      <alignment horizontal="center" vertical="center" wrapText="1"/>
    </xf>
    <xf numFmtId="0" fontId="88" fillId="0" borderId="6" xfId="465" applyFont="1" applyBorder="1" applyAlignment="1">
      <alignment horizontal="center"/>
    </xf>
    <xf numFmtId="0" fontId="88" fillId="0" borderId="7" xfId="465" applyFont="1" applyBorder="1" applyAlignment="1">
      <alignment horizontal="center"/>
    </xf>
    <xf numFmtId="172" fontId="19" fillId="0" borderId="0" xfId="1340" applyNumberFormat="1" applyFont="1" applyFill="1" applyBorder="1" applyAlignment="1">
      <alignment horizontal="left" indent="2"/>
    </xf>
    <xf numFmtId="172" fontId="19" fillId="0" borderId="0" xfId="1340" applyNumberFormat="1" applyFont="1" applyFill="1" applyBorder="1" applyAlignment="1">
      <alignment horizontal="center"/>
    </xf>
    <xf numFmtId="173" fontId="43" fillId="0" borderId="0" xfId="1608" applyFont="1" applyFill="1" applyBorder="1" applyAlignment="1" applyProtection="1">
      <alignment horizontal="right"/>
    </xf>
    <xf numFmtId="4" fontId="19" fillId="0" borderId="0" xfId="465" applyNumberFormat="1" applyFont="1" applyFill="1" applyBorder="1"/>
    <xf numFmtId="172" fontId="17" fillId="0" borderId="0" xfId="1340" applyNumberFormat="1" applyFont="1" applyFill="1" applyBorder="1" applyAlignment="1">
      <alignment horizontal="center" vertical="center" wrapText="1"/>
    </xf>
    <xf numFmtId="172" fontId="19" fillId="0" borderId="0" xfId="1340" applyNumberFormat="1" applyFont="1" applyFill="1" applyBorder="1" applyAlignment="1">
      <alignment horizontal="left" vertical="center" indent="3"/>
    </xf>
    <xf numFmtId="172" fontId="19" fillId="0" borderId="0" xfId="1340" applyNumberFormat="1" applyFont="1" applyFill="1" applyBorder="1" applyAlignment="1">
      <alignment horizontal="left" vertical="center" indent="2"/>
    </xf>
    <xf numFmtId="172" fontId="20" fillId="0" borderId="0" xfId="1339" applyNumberFormat="1" applyFont="1" applyFill="1" applyBorder="1" applyAlignment="1">
      <alignment horizontal="left" wrapText="1"/>
    </xf>
    <xf numFmtId="0" fontId="0" fillId="0" borderId="0" xfId="0" applyFont="1" applyAlignment="1">
      <alignment horizontal="left" wrapText="1"/>
    </xf>
    <xf numFmtId="0" fontId="178" fillId="0" borderId="0" xfId="1245" applyNumberFormat="1" applyFont="1" applyBorder="1" applyAlignment="1" applyProtection="1">
      <alignment horizontal="left" wrapText="1"/>
      <protection locked="0"/>
    </xf>
    <xf numFmtId="0" fontId="178" fillId="0" borderId="0" xfId="1245" applyNumberFormat="1" applyFont="1" applyBorder="1" applyAlignment="1" applyProtection="1">
      <alignment horizontal="left"/>
      <protection locked="0"/>
    </xf>
    <xf numFmtId="0" fontId="43" fillId="0" borderId="0" xfId="1245" applyNumberFormat="1" applyFont="1" applyBorder="1" applyAlignment="1" applyProtection="1">
      <alignment horizontal="left" wrapText="1"/>
      <protection locked="0"/>
    </xf>
    <xf numFmtId="0" fontId="20" fillId="0" borderId="0" xfId="1337" applyFont="1" applyBorder="1" applyAlignment="1">
      <alignment horizontal="center"/>
    </xf>
    <xf numFmtId="0" fontId="49" fillId="0" borderId="0" xfId="1706" applyFont="1" applyBorder="1" applyAlignment="1">
      <alignment horizontal="center"/>
    </xf>
    <xf numFmtId="0" fontId="19" fillId="0" borderId="0" xfId="1706" applyFont="1" applyAlignment="1">
      <alignment horizontal="left" wrapText="1"/>
    </xf>
    <xf numFmtId="0" fontId="55" fillId="0" borderId="0" xfId="1708" applyFont="1" applyFill="1" applyBorder="1" applyAlignment="1">
      <alignment horizontal="right"/>
    </xf>
    <xf numFmtId="0" fontId="93" fillId="12" borderId="22" xfId="1339" applyFont="1" applyFill="1" applyBorder="1" applyAlignment="1">
      <alignment horizontal="center"/>
    </xf>
    <xf numFmtId="0" fontId="120" fillId="0" borderId="0" xfId="1339" applyFont="1" applyFill="1" applyBorder="1" applyAlignment="1">
      <alignment horizontal="center"/>
    </xf>
    <xf numFmtId="0" fontId="19" fillId="0" borderId="0" xfId="0" applyFont="1" applyBorder="1" applyAlignment="1">
      <alignment horizontal="left" wrapText="1"/>
    </xf>
    <xf numFmtId="181" fontId="19" fillId="0" borderId="0" xfId="0" applyNumberFormat="1" applyFont="1" applyBorder="1" applyAlignment="1">
      <alignment horizontal="left" wrapText="1"/>
    </xf>
    <xf numFmtId="0" fontId="19" fillId="0" borderId="0" xfId="1339" applyFont="1" applyFill="1" applyBorder="1" applyAlignment="1">
      <alignment vertical="center"/>
    </xf>
    <xf numFmtId="181" fontId="19" fillId="0" borderId="0" xfId="1339" applyNumberFormat="1" applyFont="1" applyFill="1" applyBorder="1" applyAlignment="1">
      <alignment horizontal="center"/>
    </xf>
    <xf numFmtId="0" fontId="20" fillId="0" borderId="0" xfId="465" applyFont="1" applyFill="1" applyBorder="1" applyAlignment="1">
      <alignment horizontal="center"/>
    </xf>
    <xf numFmtId="0" fontId="49" fillId="0" borderId="0" xfId="465" applyFont="1" applyFill="1" applyBorder="1" applyAlignment="1">
      <alignment horizontal="center"/>
    </xf>
    <xf numFmtId="0" fontId="88" fillId="0" borderId="0" xfId="465" applyFont="1" applyBorder="1" applyAlignment="1">
      <alignment horizontal="center"/>
    </xf>
    <xf numFmtId="187" fontId="43" fillId="0" borderId="0" xfId="1684" applyNumberFormat="1" applyFont="1" applyAlignment="1" applyProtection="1">
      <alignment horizontal="center"/>
      <protection locked="0"/>
    </xf>
    <xf numFmtId="0" fontId="43" fillId="0" borderId="0" xfId="558" applyNumberFormat="1" applyFont="1" applyBorder="1" applyAlignment="1" applyProtection="1">
      <alignment horizontal="center" wrapText="1"/>
    </xf>
    <xf numFmtId="0" fontId="20" fillId="0" borderId="0" xfId="465" applyFont="1" applyAlignment="1">
      <alignment horizontal="left" wrapText="1"/>
    </xf>
    <xf numFmtId="0" fontId="93" fillId="12" borderId="0" xfId="1324" applyFont="1" applyFill="1" applyBorder="1" applyAlignment="1">
      <alignment horizontal="center"/>
    </xf>
    <xf numFmtId="0" fontId="17" fillId="0" borderId="0" xfId="465" applyFont="1" applyFill="1" applyBorder="1" applyAlignment="1">
      <alignment horizontal="center"/>
    </xf>
    <xf numFmtId="170" fontId="20" fillId="0" borderId="25" xfId="1668" applyFont="1" applyBorder="1" applyAlignment="1" applyProtection="1">
      <alignment horizontal="left"/>
    </xf>
    <xf numFmtId="4" fontId="19" fillId="0" borderId="0" xfId="0" applyNumberFormat="1" applyFont="1" applyBorder="1" applyAlignment="1" applyProtection="1">
      <alignment horizontal="left" vertical="top" wrapText="1"/>
    </xf>
    <xf numFmtId="170" fontId="20" fillId="0" borderId="0" xfId="1668" applyFont="1" applyBorder="1" applyAlignment="1" applyProtection="1">
      <alignment horizontal="left"/>
      <protection locked="0"/>
    </xf>
    <xf numFmtId="170" fontId="19" fillId="0" borderId="0" xfId="1667" applyFont="1" applyBorder="1" applyAlignment="1">
      <alignment horizontal="left" wrapText="1"/>
    </xf>
    <xf numFmtId="0" fontId="0" fillId="0" borderId="0" xfId="0" applyFont="1" applyAlignment="1">
      <alignment horizontal="left" vertical="top" wrapText="1"/>
    </xf>
    <xf numFmtId="172" fontId="20" fillId="0" borderId="0" xfId="1671" applyNumberFormat="1" applyFont="1" applyBorder="1" applyAlignment="1" applyProtection="1">
      <alignment horizontal="center" wrapText="1"/>
      <protection locked="0"/>
    </xf>
    <xf numFmtId="0" fontId="20" fillId="0" borderId="0" xfId="1685" applyNumberFormat="1" applyFont="1" applyBorder="1" applyAlignment="1" applyProtection="1">
      <alignment horizontal="left" wrapText="1"/>
      <protection locked="0"/>
    </xf>
    <xf numFmtId="0" fontId="20" fillId="0" borderId="0" xfId="1668" applyNumberFormat="1" applyFont="1" applyBorder="1" applyAlignment="1" applyProtection="1">
      <alignment horizontal="left"/>
      <protection locked="0"/>
    </xf>
    <xf numFmtId="4" fontId="182" fillId="0" borderId="0" xfId="463" applyNumberFormat="1" applyFont="1" applyAlignment="1">
      <alignment horizontal="center"/>
    </xf>
    <xf numFmtId="0" fontId="20" fillId="3" borderId="0" xfId="1686" applyNumberFormat="1" applyFont="1" applyFill="1" applyBorder="1" applyAlignment="1" applyProtection="1">
      <alignment horizontal="left" wrapText="1"/>
    </xf>
    <xf numFmtId="1" fontId="43" fillId="3" borderId="0" xfId="1686" applyNumberFormat="1" applyFont="1" applyFill="1" applyBorder="1" applyAlignment="1" applyProtection="1">
      <alignment horizontal="right" vertical="center"/>
    </xf>
    <xf numFmtId="4" fontId="102" fillId="12" borderId="0" xfId="1324" applyNumberFormat="1" applyFont="1" applyFill="1" applyBorder="1" applyAlignment="1">
      <alignment horizontal="center" wrapText="1"/>
    </xf>
    <xf numFmtId="3" fontId="93" fillId="12" borderId="0" xfId="1324" applyNumberFormat="1" applyFont="1" applyFill="1" applyBorder="1" applyAlignment="1">
      <alignment horizontal="center" wrapText="1"/>
    </xf>
    <xf numFmtId="4" fontId="102" fillId="12" borderId="0" xfId="1324" applyNumberFormat="1" applyFont="1" applyFill="1" applyBorder="1" applyAlignment="1">
      <alignment horizontal="left" wrapText="1"/>
    </xf>
    <xf numFmtId="4" fontId="93" fillId="12" borderId="0" xfId="1324" applyNumberFormat="1" applyFont="1" applyFill="1" applyBorder="1" applyAlignment="1">
      <alignment horizontal="left" wrapText="1"/>
    </xf>
    <xf numFmtId="4" fontId="102" fillId="12" borderId="22" xfId="1324" applyNumberFormat="1" applyFont="1" applyFill="1" applyBorder="1" applyAlignment="1">
      <alignment horizontal="center" wrapText="1"/>
    </xf>
    <xf numFmtId="170" fontId="19" fillId="0" borderId="0" xfId="478" applyNumberFormat="1" applyFont="1" applyBorder="1" applyAlignment="1" applyProtection="1">
      <alignment horizontal="right" vertical="center"/>
      <protection locked="0"/>
    </xf>
    <xf numFmtId="170" fontId="93" fillId="12" borderId="0" xfId="478" applyNumberFormat="1" applyFont="1" applyFill="1" applyBorder="1" applyAlignment="1" applyProtection="1">
      <alignment horizontal="center" vertical="center"/>
      <protection locked="0"/>
    </xf>
    <xf numFmtId="4" fontId="93" fillId="12" borderId="0" xfId="0" applyNumberFormat="1" applyFont="1" applyFill="1" applyBorder="1" applyAlignment="1">
      <alignment horizontal="left" wrapText="1"/>
    </xf>
    <xf numFmtId="4" fontId="181" fillId="17" borderId="22" xfId="0" applyNumberFormat="1" applyFont="1" applyFill="1" applyBorder="1" applyAlignment="1">
      <alignment horizontal="center" vertical="center"/>
    </xf>
    <xf numFmtId="4" fontId="19" fillId="0" borderId="0" xfId="0" applyNumberFormat="1" applyFont="1" applyAlignment="1">
      <alignment horizontal="left"/>
    </xf>
    <xf numFmtId="4" fontId="182" fillId="0" borderId="0" xfId="0" applyNumberFormat="1" applyFont="1" applyBorder="1" applyAlignment="1">
      <alignment horizontal="left"/>
    </xf>
    <xf numFmtId="4" fontId="19" fillId="0" borderId="0" xfId="0" applyNumberFormat="1" applyFont="1" applyBorder="1" applyAlignment="1">
      <alignment horizontal="left" vertical="center" wrapText="1"/>
    </xf>
    <xf numFmtId="4" fontId="181" fillId="17" borderId="0" xfId="0" applyNumberFormat="1" applyFont="1" applyFill="1" applyBorder="1" applyAlignment="1">
      <alignment horizontal="right" vertical="center"/>
    </xf>
    <xf numFmtId="4" fontId="181" fillId="17" borderId="0" xfId="825" applyNumberFormat="1" applyFont="1" applyFill="1" applyBorder="1" applyAlignment="1">
      <alignment horizontal="right"/>
    </xf>
    <xf numFmtId="170" fontId="43" fillId="0" borderId="0" xfId="1667" applyFont="1" applyBorder="1" applyAlignment="1" applyProtection="1">
      <alignment horizontal="left" wrapText="1"/>
      <protection locked="0"/>
    </xf>
    <xf numFmtId="0" fontId="0" fillId="0" borderId="0" xfId="0" applyAlignment="1">
      <alignment horizontal="left" wrapText="1"/>
    </xf>
    <xf numFmtId="170" fontId="182" fillId="0" borderId="0" xfId="1684" applyFont="1" applyBorder="1" applyAlignment="1" applyProtection="1">
      <alignment horizontal="center"/>
      <protection locked="0"/>
    </xf>
    <xf numFmtId="170" fontId="20" fillId="0" borderId="0" xfId="1684" applyFont="1" applyBorder="1" applyAlignment="1" applyProtection="1">
      <alignment horizontal="center"/>
      <protection locked="0"/>
    </xf>
    <xf numFmtId="170" fontId="93" fillId="12" borderId="22" xfId="1684" applyFont="1" applyFill="1" applyBorder="1" applyAlignment="1">
      <alignment horizontal="center"/>
    </xf>
    <xf numFmtId="170" fontId="93" fillId="12" borderId="22" xfId="1684" applyFont="1" applyFill="1" applyBorder="1" applyAlignment="1" applyProtection="1">
      <alignment horizontal="center"/>
      <protection locked="0"/>
    </xf>
    <xf numFmtId="170" fontId="93" fillId="12" borderId="0" xfId="1684" applyFont="1" applyFill="1" applyBorder="1" applyAlignment="1" applyProtection="1">
      <alignment horizontal="center"/>
      <protection locked="0"/>
    </xf>
    <xf numFmtId="170" fontId="93" fillId="12" borderId="22" xfId="1684" applyFont="1" applyFill="1" applyBorder="1" applyAlignment="1" applyProtection="1">
      <alignment horizontal="center" vertical="center"/>
      <protection locked="0"/>
    </xf>
    <xf numFmtId="170" fontId="93" fillId="12" borderId="0" xfId="1684" applyFont="1" applyFill="1" applyBorder="1" applyAlignment="1" applyProtection="1">
      <alignment horizontal="center" vertical="center"/>
      <protection locked="0"/>
    </xf>
    <xf numFmtId="170" fontId="20" fillId="0" borderId="0" xfId="1667" applyFont="1" applyBorder="1" applyAlignment="1" applyProtection="1">
      <alignment horizontal="center"/>
      <protection locked="0"/>
    </xf>
    <xf numFmtId="170" fontId="182" fillId="0" borderId="0" xfId="1667" applyFont="1" applyBorder="1" applyAlignment="1" applyProtection="1">
      <alignment horizontal="left"/>
      <protection locked="0"/>
    </xf>
    <xf numFmtId="170" fontId="20" fillId="0" borderId="0" xfId="1667" applyFont="1" applyBorder="1" applyAlignment="1" applyProtection="1">
      <alignment horizontal="left"/>
      <protection locked="0"/>
    </xf>
    <xf numFmtId="170" fontId="93" fillId="12" borderId="0" xfId="1684" applyFont="1" applyFill="1" applyBorder="1" applyAlignment="1" applyProtection="1">
      <alignment horizontal="center"/>
    </xf>
    <xf numFmtId="170" fontId="93" fillId="12" borderId="0" xfId="1667" applyFont="1" applyFill="1" applyBorder="1" applyAlignment="1" applyProtection="1">
      <alignment horizontal="center"/>
      <protection locked="0"/>
    </xf>
    <xf numFmtId="0" fontId="19" fillId="0" borderId="0" xfId="465" applyFont="1" applyFill="1" applyBorder="1" applyAlignment="1">
      <alignment horizontal="right"/>
    </xf>
    <xf numFmtId="0" fontId="19" fillId="0" borderId="0" xfId="465" applyFont="1" applyBorder="1" applyAlignment="1">
      <alignment horizontal="left" vertical="justify" wrapText="1"/>
    </xf>
    <xf numFmtId="0" fontId="19" fillId="0" borderId="0" xfId="465" applyFont="1" applyBorder="1" applyAlignment="1">
      <alignment horizontal="left" vertical="top" wrapText="1"/>
    </xf>
    <xf numFmtId="0" fontId="176" fillId="0" borderId="0" xfId="465" applyBorder="1" applyAlignment="1">
      <alignment horizontal="left" wrapText="1"/>
    </xf>
    <xf numFmtId="0" fontId="0" fillId="0" borderId="0" xfId="465" applyFont="1" applyBorder="1" applyAlignment="1">
      <alignment horizontal="left" wrapText="1"/>
    </xf>
    <xf numFmtId="0" fontId="176" fillId="0" borderId="0" xfId="465" applyBorder="1" applyAlignment="1">
      <alignment horizontal="left"/>
    </xf>
    <xf numFmtId="0" fontId="19" fillId="0" borderId="0" xfId="465" applyFont="1" applyBorder="1" applyAlignment="1">
      <alignment horizontal="left" wrapText="1"/>
    </xf>
    <xf numFmtId="0" fontId="100" fillId="0" borderId="0" xfId="465" applyFont="1" applyAlignment="1">
      <alignment horizontal="left" wrapText="1"/>
    </xf>
    <xf numFmtId="0" fontId="47" fillId="0" borderId="0" xfId="465" applyFont="1" applyAlignment="1">
      <alignment horizontal="center" vertical="top" wrapText="1"/>
    </xf>
    <xf numFmtId="0" fontId="176" fillId="0" borderId="0" xfId="465" applyBorder="1" applyAlignment="1"/>
    <xf numFmtId="0" fontId="80" fillId="0" borderId="30" xfId="465" applyFont="1" applyBorder="1" applyAlignment="1">
      <alignment horizontal="left" wrapText="1"/>
    </xf>
    <xf numFmtId="0" fontId="19" fillId="0" borderId="0" xfId="465" applyFont="1" applyBorder="1" applyAlignment="1">
      <alignment wrapText="1"/>
    </xf>
    <xf numFmtId="0" fontId="176" fillId="0" borderId="0" xfId="465" applyBorder="1" applyAlignment="1">
      <alignment wrapText="1"/>
    </xf>
    <xf numFmtId="176" fontId="19" fillId="0" borderId="0" xfId="1703" applyNumberFormat="1" applyFont="1" applyFill="1" applyBorder="1" applyAlignment="1" applyProtection="1">
      <alignment horizontal="left" wrapText="1"/>
    </xf>
    <xf numFmtId="0" fontId="176" fillId="0" borderId="0" xfId="465" applyFill="1" applyBorder="1" applyAlignment="1">
      <alignment wrapText="1"/>
    </xf>
    <xf numFmtId="0" fontId="182" fillId="0" borderId="0" xfId="1340" applyFont="1" applyFill="1" applyBorder="1" applyAlignment="1">
      <alignment horizontal="center"/>
    </xf>
    <xf numFmtId="170" fontId="43" fillId="0" borderId="0" xfId="1688" applyNumberFormat="1" applyFont="1" applyBorder="1" applyAlignment="1" applyProtection="1">
      <alignment horizontal="right"/>
    </xf>
    <xf numFmtId="170" fontId="182" fillId="0" borderId="0" xfId="1688" applyNumberFormat="1" applyFont="1" applyAlignment="1" applyProtection="1">
      <alignment horizontal="center"/>
    </xf>
    <xf numFmtId="0" fontId="181" fillId="17" borderId="22" xfId="1666" applyFont="1" applyFill="1" applyBorder="1" applyAlignment="1">
      <alignment horizontal="center" wrapText="1"/>
    </xf>
    <xf numFmtId="0" fontId="181" fillId="17" borderId="59" xfId="1666" applyFont="1" applyFill="1" applyBorder="1" applyAlignment="1">
      <alignment horizontal="center" wrapText="1"/>
    </xf>
    <xf numFmtId="0" fontId="181" fillId="17" borderId="0" xfId="1666" applyFont="1" applyFill="1" applyBorder="1" applyAlignment="1">
      <alignment horizontal="right" wrapText="1"/>
    </xf>
    <xf numFmtId="0" fontId="45" fillId="0" borderId="13" xfId="1666" applyFont="1" applyBorder="1" applyAlignment="1" applyProtection="1">
      <alignment horizontal="center"/>
    </xf>
    <xf numFmtId="0" fontId="45" fillId="0" borderId="14" xfId="1666" applyFont="1" applyBorder="1" applyAlignment="1" applyProtection="1">
      <alignment horizontal="center"/>
    </xf>
    <xf numFmtId="0" fontId="182" fillId="0" borderId="0" xfId="1221" applyFont="1" applyBorder="1" applyAlignment="1">
      <alignment horizontal="center"/>
    </xf>
    <xf numFmtId="0" fontId="17" fillId="0" borderId="0" xfId="1221" applyFont="1" applyBorder="1" applyAlignment="1">
      <alignment horizontal="center"/>
    </xf>
    <xf numFmtId="0" fontId="26" fillId="0" borderId="0" xfId="465" applyFont="1" applyBorder="1" applyAlignment="1">
      <alignment horizontal="right" wrapText="1"/>
    </xf>
    <xf numFmtId="170" fontId="181" fillId="17" borderId="22" xfId="1684" applyNumberFormat="1" applyFont="1" applyFill="1" applyBorder="1" applyAlignment="1" applyProtection="1">
      <alignment horizontal="center"/>
    </xf>
    <xf numFmtId="170" fontId="181" fillId="17" borderId="59" xfId="1684" applyNumberFormat="1" applyFont="1" applyFill="1" applyBorder="1" applyAlignment="1" applyProtection="1">
      <alignment horizontal="center"/>
    </xf>
    <xf numFmtId="0" fontId="181" fillId="17" borderId="22" xfId="422" applyFont="1" applyFill="1" applyBorder="1" applyAlignment="1" applyProtection="1">
      <alignment horizontal="center" wrapText="1"/>
    </xf>
    <xf numFmtId="0" fontId="186" fillId="17" borderId="22" xfId="465" applyFont="1" applyFill="1" applyBorder="1" applyAlignment="1">
      <alignment horizontal="center" wrapText="1"/>
    </xf>
    <xf numFmtId="0" fontId="182" fillId="0" borderId="0" xfId="1221" applyFont="1" applyBorder="1" applyAlignment="1">
      <alignment horizontal="center" wrapText="1"/>
    </xf>
    <xf numFmtId="0" fontId="19" fillId="0" borderId="0" xfId="1666" applyFont="1" applyBorder="1" applyAlignment="1" applyProtection="1">
      <alignment horizontal="center"/>
    </xf>
    <xf numFmtId="0" fontId="19" fillId="0" borderId="0" xfId="1666" applyFont="1" applyAlignment="1" applyProtection="1">
      <alignment horizontal="center"/>
    </xf>
    <xf numFmtId="0" fontId="19" fillId="0" borderId="7" xfId="1666" applyFont="1" applyBorder="1" applyAlignment="1" applyProtection="1">
      <alignment horizontal="center" wrapText="1"/>
    </xf>
    <xf numFmtId="0" fontId="19" fillId="0" borderId="9" xfId="1666" applyFont="1" applyBorder="1" applyAlignment="1" applyProtection="1">
      <alignment horizontal="center" wrapText="1"/>
    </xf>
    <xf numFmtId="0" fontId="19" fillId="0" borderId="11" xfId="1666" applyFont="1" applyBorder="1" applyAlignment="1" applyProtection="1">
      <alignment horizontal="center" wrapText="1"/>
    </xf>
    <xf numFmtId="0" fontId="181" fillId="17" borderId="22" xfId="1666" applyFont="1" applyFill="1" applyBorder="1" applyAlignment="1" applyProtection="1">
      <alignment horizontal="center"/>
    </xf>
    <xf numFmtId="0" fontId="186" fillId="17" borderId="0" xfId="0" applyFont="1" applyFill="1" applyBorder="1" applyAlignment="1">
      <alignment horizontal="right" wrapText="1"/>
    </xf>
    <xf numFmtId="0" fontId="182" fillId="0" borderId="0" xfId="465" applyFont="1" applyAlignment="1">
      <alignment horizontal="center"/>
    </xf>
    <xf numFmtId="0" fontId="20" fillId="0" borderId="0" xfId="465" applyFont="1" applyAlignment="1">
      <alignment horizontal="center"/>
    </xf>
    <xf numFmtId="0" fontId="22" fillId="0" borderId="0" xfId="465" applyFont="1" applyAlignment="1">
      <alignment horizontal="center"/>
    </xf>
    <xf numFmtId="0" fontId="182" fillId="0" borderId="0" xfId="465" applyNumberFormat="1" applyFont="1" applyAlignment="1">
      <alignment horizontal="center"/>
    </xf>
    <xf numFmtId="0" fontId="69" fillId="0" borderId="6" xfId="465" applyFont="1" applyBorder="1" applyAlignment="1">
      <alignment horizontal="center"/>
    </xf>
    <xf numFmtId="0" fontId="69" fillId="0" borderId="7" xfId="465" applyFont="1" applyBorder="1" applyAlignment="1">
      <alignment horizontal="center"/>
    </xf>
    <xf numFmtId="4" fontId="20" fillId="0" borderId="0" xfId="463" applyNumberFormat="1" applyFont="1" applyBorder="1" applyAlignment="1">
      <alignment horizontal="center" readingOrder="1"/>
    </xf>
    <xf numFmtId="187" fontId="23" fillId="0" borderId="0" xfId="465" applyNumberFormat="1" applyFont="1" applyBorder="1" applyAlignment="1">
      <alignment horizontal="center"/>
    </xf>
    <xf numFmtId="4" fontId="23" fillId="0" borderId="30" xfId="465" applyNumberFormat="1" applyFont="1" applyBorder="1" applyAlignment="1">
      <alignment horizontal="left"/>
    </xf>
    <xf numFmtId="176" fontId="182" fillId="0" borderId="0" xfId="1702" applyFont="1" applyAlignment="1" applyProtection="1">
      <alignment horizontal="center" wrapText="1"/>
      <protection locked="0"/>
    </xf>
    <xf numFmtId="0" fontId="183" fillId="0" borderId="0" xfId="1707" applyFont="1" applyFill="1" applyBorder="1" applyAlignment="1">
      <alignment horizontal="right"/>
    </xf>
    <xf numFmtId="4" fontId="182" fillId="0" borderId="0" xfId="1275" applyNumberFormat="1" applyFont="1" applyBorder="1" applyAlignment="1">
      <alignment horizontal="center"/>
    </xf>
    <xf numFmtId="4" fontId="182" fillId="0" borderId="0" xfId="0" applyNumberFormat="1" applyFont="1" applyAlignment="1">
      <alignment horizontal="center"/>
    </xf>
    <xf numFmtId="4" fontId="177" fillId="0" borderId="0" xfId="0" applyNumberFormat="1" applyFont="1" applyAlignment="1">
      <alignment horizontal="center"/>
    </xf>
    <xf numFmtId="4" fontId="40" fillId="0" borderId="0" xfId="1275" applyNumberFormat="1" applyFont="1" applyBorder="1" applyAlignment="1">
      <alignment horizontal="center"/>
    </xf>
    <xf numFmtId="176" fontId="181" fillId="17" borderId="22" xfId="1700" applyFont="1" applyFill="1" applyBorder="1" applyAlignment="1" applyProtection="1">
      <alignment horizontal="center"/>
      <protection locked="0"/>
    </xf>
    <xf numFmtId="176" fontId="181" fillId="17" borderId="0" xfId="1701" applyNumberFormat="1" applyFont="1" applyFill="1" applyBorder="1" applyAlignment="1" applyProtection="1">
      <alignment horizontal="right" vertical="top" wrapText="1"/>
      <protection locked="0"/>
    </xf>
    <xf numFmtId="3" fontId="177" fillId="0" borderId="0" xfId="0" applyNumberFormat="1" applyFont="1" applyAlignment="1">
      <alignment horizontal="center"/>
    </xf>
    <xf numFmtId="4" fontId="181" fillId="17" borderId="22" xfId="0" applyNumberFormat="1" applyFont="1" applyFill="1" applyBorder="1" applyAlignment="1">
      <alignment horizontal="center"/>
    </xf>
    <xf numFmtId="49" fontId="181" fillId="17" borderId="0" xfId="0" applyNumberFormat="1" applyFont="1" applyFill="1" applyBorder="1" applyAlignment="1">
      <alignment horizontal="center"/>
    </xf>
  </cellXfs>
  <cellStyles count="5231">
    <cellStyle name="_01Terriambien 2007(2)" xfId="102"/>
    <cellStyle name="_01Terriambien 2007(2) 2" xfId="104"/>
    <cellStyle name="_01Terriambien 2007(2) 2 2" xfId="23"/>
    <cellStyle name="_01Terriambien 2007(2) 3" xfId="106"/>
    <cellStyle name="_01Terriambien 2007(2) 4" xfId="91"/>
    <cellStyle name="_01Terriambien 2007(2) 5" xfId="87"/>
    <cellStyle name="_01Terriambien 2007(2) 6" xfId="113"/>
    <cellStyle name="_01Terriambien 2007(2)_Extracción de agua Estructura y Dinámica" xfId="93"/>
    <cellStyle name="_01Terriambien 2007(2)_Extracción de agua Estructura y Dinámica 2" xfId="17"/>
    <cellStyle name="_01Terriambien 2007(2)_Extracción de agua Estructura y Dinámica 3" xfId="109"/>
    <cellStyle name="_01Terriambien 2007(2)_Extracción de agua Estructura y Dinámica_esta 2009 DIGITAL009 web" xfId="105"/>
    <cellStyle name="_01Terriambien 2007(2)_Extracción de agua Estructura y Dinámica_esta 2009 DIGITAL009 web 2" xfId="90"/>
    <cellStyle name="_01Terriambien 2007(2)_Extracción de agua Estructura y Dinámica_Inversiones para el medio ambiente, 2010 con Anuario 2009  web" xfId="16"/>
    <cellStyle name="_01Terriambien 2007(2)_Extracción de agua Estructura y Dinámica_Medio Ambientepara entregar 2010.PAUTAS VICTORls" xfId="89"/>
    <cellStyle name="_01Terriambien 2007(2)_Extracción de agua Estructura y Dinámica_Medio Ambientepara entregar 2010.PAUTAS VICTORls 2" xfId="97"/>
    <cellStyle name="_01Terriambien 2007(2)_Extracción de agua Estructura y Dinámica_Panorama Ambiental para 2010  web" xfId="99"/>
    <cellStyle name="_01Terriambien 2007(2)_Extracción de agua Estructura y Dinámica_Panorama Ambiental para 2010  web 2" xfId="115"/>
    <cellStyle name="_01Terriambien 2007(2)_Libro1" xfId="116"/>
    <cellStyle name="_01Terriambien 2007(2)_Libro1 2" xfId="117"/>
    <cellStyle name="_01Terriambien 2007(2)_Mapa Cuencas Grises 2007" xfId="118"/>
    <cellStyle name="_01Terriambien 2007(2)_Mapa Cuencas Grises 2007 2" xfId="120"/>
    <cellStyle name="_01Terriambien 2007(2)_Mapa Cuencas Grises 2007_esta 2009 DIGITAL009 web" xfId="26"/>
    <cellStyle name="_01Terriambien 2007(2)_Mapa Cuencas Grises 2007_esta 2009 DIGITAL009 web 2" xfId="123"/>
    <cellStyle name="_01Terriambien 2007(2)_Mapa Cuencas Grises 2007_Inversiones para el medio ambiente, 2010 con Anuario 2009  web" xfId="124"/>
    <cellStyle name="_01Terriambien 2007(2)_Medio Ambientepara entregar 2010.PAUTAS VICTORls" xfId="129"/>
    <cellStyle name="_01Terriambien 2007(2)_Medio Ambientepara entregar 2010.PAUTAS VICTORls 2" xfId="131"/>
    <cellStyle name="_01Terriambien 2007(2)_Medio Ambientepara entregar 2010.PAUTAS VICTORls 3" xfId="133"/>
    <cellStyle name="_01Terriambien 2007(2)_Medio Ambientepara entregar 2010.PAUTAS VICTORls 4" xfId="134"/>
    <cellStyle name="_01Terriambien 2007(2)_Panorama Ambiental para 2010  web" xfId="137"/>
    <cellStyle name="_01Terriambien 2007(2)_Panorama Ambiental para 2010  web 2" xfId="4"/>
    <cellStyle name="_01Terriambien 2007(2)_Panorama Ambiental para 2010 versión 2  para revisión web" xfId="140"/>
    <cellStyle name="_01Terriambien 2007(2)_Panorama Ambiental para 2010 versión 2  para revisión web 2" xfId="143"/>
    <cellStyle name="_01Terriambien 2007(2)_Superficie dañada Variación" xfId="148"/>
    <cellStyle name="_01Terriambien 2007(2)_Superficie dañada Variación 2" xfId="152"/>
    <cellStyle name="_01Terriambien 2007(2)_Superficie dañada Variación 3" xfId="155"/>
    <cellStyle name="_01Terriambien 2007(2)_Superficie dañada Variación_esta 2009 DIGITAL009 web" xfId="158"/>
    <cellStyle name="_01Terriambien 2007(2)_Superficie dañada Variación_esta 2009 DIGITAL009 web 2" xfId="162"/>
    <cellStyle name="_01Terriambien 2007(2)_Superficie dañada Variación_Inversiones para el medio ambiente, 2010 con Anuario 2009  web" xfId="163"/>
    <cellStyle name="_01Terriambien 2007(2)_Superficie dañada Variación_Medio Ambientepara entregar 2010.PAUTAS VICTORls" xfId="69"/>
    <cellStyle name="_01Terriambien 2007(2)_Superficie dañada Variación_Medio Ambientepara entregar 2010.PAUTAS VICTORls 2" xfId="164"/>
    <cellStyle name="_01Terriambien 2007(2)_Superficie dañada Variación_Panorama Ambiental para 2010  web" xfId="166"/>
    <cellStyle name="_01Terriambien 2007(2)_Superficie dañada Variación_Panorama Ambiental para 2010  web 2" xfId="167"/>
    <cellStyle name="_Dinámica de Ozono 07" xfId="32"/>
    <cellStyle name="_Dinámica de Ozono 07 2" xfId="168"/>
    <cellStyle name="_Dinámica de Ozono 07 2 2" xfId="169"/>
    <cellStyle name="_Dinámica de Ozono 07 3" xfId="170"/>
    <cellStyle name="_Dinámica de Ozono 07 4" xfId="173"/>
    <cellStyle name="_Dinámica de Ozono 07 5" xfId="175"/>
    <cellStyle name="_Dinámica de Ozono 07 6" xfId="178"/>
    <cellStyle name="_Dinámica de Ozono 07_Extracción de agua Estructura y Dinámica" xfId="180"/>
    <cellStyle name="_Dinámica de Ozono 07_Extracción de agua Estructura y Dinámica 2" xfId="182"/>
    <cellStyle name="_Dinámica de Ozono 07_Extracción de agua Estructura y Dinámica 3" xfId="3"/>
    <cellStyle name="_Dinámica de Ozono 07_Extracción de agua Estructura y Dinámica_esta 2009 DIGITAL009 web" xfId="183"/>
    <cellStyle name="_Dinámica de Ozono 07_Extracción de agua Estructura y Dinámica_esta 2009 DIGITAL009 web 2" xfId="184"/>
    <cellStyle name="_Dinámica de Ozono 07_Extracción de agua Estructura y Dinámica_Inversiones para el medio ambiente, 2010 con Anuario 2009  web" xfId="185"/>
    <cellStyle name="_Dinámica de Ozono 07_Extracción de agua Estructura y Dinámica_Medio Ambientepara entregar 2010.PAUTAS VICTORls" xfId="186"/>
    <cellStyle name="_Dinámica de Ozono 07_Extracción de agua Estructura y Dinámica_Medio Ambientepara entregar 2010.PAUTAS VICTORls 2" xfId="188"/>
    <cellStyle name="_Dinámica de Ozono 07_Extracción de agua Estructura y Dinámica_Panorama Ambiental para 2010  web" xfId="74"/>
    <cellStyle name="_Dinámica de Ozono 07_Extracción de agua Estructura y Dinámica_Panorama Ambiental para 2010  web 2" xfId="190"/>
    <cellStyle name="_Dinámica de Ozono 07_Libro1" xfId="196"/>
    <cellStyle name="_Dinámica de Ozono 07_Libro1 2" xfId="204"/>
    <cellStyle name="_Dinámica de Ozono 07_Mapa Cuencas Grises 2007" xfId="215"/>
    <cellStyle name="_Dinámica de Ozono 07_Mapa Cuencas Grises 2007 2" xfId="217"/>
    <cellStyle name="_Dinámica de Ozono 07_Mapa Cuencas Grises 2007_esta 2009 DIGITAL009 web" xfId="222"/>
    <cellStyle name="_Dinámica de Ozono 07_Mapa Cuencas Grises 2007_esta 2009 DIGITAL009 web 2" xfId="225"/>
    <cellStyle name="_Dinámica de Ozono 07_Mapa Cuencas Grises 2007_Inversiones para el medio ambiente, 2010 con Anuario 2009  web" xfId="156"/>
    <cellStyle name="_Dinámica de Ozono 07_Medio Ambientepara entregar 2010.PAUTAS VICTORls" xfId="228"/>
    <cellStyle name="_Dinámica de Ozono 07_Medio Ambientepara entregar 2010.PAUTAS VICTORls 2" xfId="80"/>
    <cellStyle name="_Dinámica de Ozono 07_Medio Ambientepara entregar 2010.PAUTAS VICTORls 3" xfId="229"/>
    <cellStyle name="_Dinámica de Ozono 07_Medio Ambientepara entregar 2010.PAUTAS VICTORls 4" xfId="230"/>
    <cellStyle name="_Dinámica de Ozono 07_Panorama Ambiental para 2010  web" xfId="232"/>
    <cellStyle name="_Dinámica de Ozono 07_Panorama Ambiental para 2010  web 2" xfId="233"/>
    <cellStyle name="_Dinámica de Ozono 07_Panorama Ambiental para 2010 versión 2  para revisión web" xfId="234"/>
    <cellStyle name="_Dinámica de Ozono 07_Panorama Ambiental para 2010 versión 2  para revisión web 2" xfId="237"/>
    <cellStyle name="_Dinámica de Ozono 07_Superficie dañada Variación" xfId="59"/>
    <cellStyle name="_Dinámica de Ozono 07_Superficie dañada Variación 2" xfId="240"/>
    <cellStyle name="_Dinámica de Ozono 07_Superficie dañada Variación 3" xfId="145"/>
    <cellStyle name="_Dinámica de Ozono 07_Superficie dañada Variación_esta 2009 DIGITAL009 web" xfId="243"/>
    <cellStyle name="_Dinámica de Ozono 07_Superficie dañada Variación_esta 2009 DIGITAL009 web 2" xfId="248"/>
    <cellStyle name="_Dinámica de Ozono 07_Superficie dañada Variación_Inversiones para el medio ambiente, 2010 con Anuario 2009  web" xfId="249"/>
    <cellStyle name="_Dinámica de Ozono 07_Superficie dañada Variación_Medio Ambientepara entregar 2010.PAUTAS VICTORls" xfId="250"/>
    <cellStyle name="_Dinámica de Ozono 07_Superficie dañada Variación_Medio Ambientepara entregar 2010.PAUTAS VICTORls 2" xfId="253"/>
    <cellStyle name="_Dinámica de Ozono 07_Superficie dañada Variación_Panorama Ambiental para 2010  web" xfId="255"/>
    <cellStyle name="_Dinámica de Ozono 07_Superficie dañada Variación_Panorama Ambiental para 2010  web 2" xfId="256"/>
    <cellStyle name="_Energía Renovable Anuario 07" xfId="257"/>
    <cellStyle name="_Energía Renovable Anuario 07 2" xfId="258"/>
    <cellStyle name="_Energía Renovable Anuario 07 2 2" xfId="172"/>
    <cellStyle name="_Energía Renovable Anuario 07 3" xfId="260"/>
    <cellStyle name="_Energía Renovable Anuario 07 4" xfId="262"/>
    <cellStyle name="_Energía Renovable Anuario 07 5" xfId="268"/>
    <cellStyle name="_Energía Renovable Anuario 07 6" xfId="273"/>
    <cellStyle name="_Energía Renovable Anuario 07_Extracción de agua Estructura y Dinámica" xfId="276"/>
    <cellStyle name="_Energía Renovable Anuario 07_Extracción de agua Estructura y Dinámica 2" xfId="277"/>
    <cellStyle name="_Energía Renovable Anuario 07_Extracción de agua Estructura y Dinámica 3" xfId="278"/>
    <cellStyle name="_Energía Renovable Anuario 07_Extracción de agua Estructura y Dinámica_esta 2009 DIGITAL009 web" xfId="280"/>
    <cellStyle name="_Energía Renovable Anuario 07_Extracción de agua Estructura y Dinámica_esta 2009 DIGITAL009 web 2" xfId="281"/>
    <cellStyle name="_Energía Renovable Anuario 07_Extracción de agua Estructura y Dinámica_Inversiones para el medio ambiente, 2010 con Anuario 2009  web" xfId="6"/>
    <cellStyle name="_Energía Renovable Anuario 07_Extracción de agua Estructura y Dinámica_Medio Ambientepara entregar 2010.PAUTAS VICTORls" xfId="61"/>
    <cellStyle name="_Energía Renovable Anuario 07_Extracción de agua Estructura y Dinámica_Medio Ambientepara entregar 2010.PAUTAS VICTORls 2" xfId="239"/>
    <cellStyle name="_Energía Renovable Anuario 07_Extracción de agua Estructura y Dinámica_Panorama Ambiental para 2010  web" xfId="282"/>
    <cellStyle name="_Energía Renovable Anuario 07_Extracción de agua Estructura y Dinámica_Panorama Ambiental para 2010  web 2" xfId="284"/>
    <cellStyle name="_Energía Renovable Anuario 07_Libro1" xfId="286"/>
    <cellStyle name="_Energía Renovable Anuario 07_Libro1 2" xfId="287"/>
    <cellStyle name="_Energía Renovable Anuario 07_Mapa Cuencas Grises 2007" xfId="291"/>
    <cellStyle name="_Energía Renovable Anuario 07_Mapa Cuencas Grises 2007 2" xfId="292"/>
    <cellStyle name="_Energía Renovable Anuario 07_Mapa Cuencas Grises 2007_esta 2009 DIGITAL009 web" xfId="279"/>
    <cellStyle name="_Energía Renovable Anuario 07_Mapa Cuencas Grises 2007_esta 2009 DIGITAL009 web 2" xfId="41"/>
    <cellStyle name="_Energía Renovable Anuario 07_Mapa Cuencas Grises 2007_Inversiones para el medio ambiente, 2010 con Anuario 2009  web" xfId="293"/>
    <cellStyle name="_Energía Renovable Anuario 07_Medio Ambientepara entregar 2010.PAUTAS VICTORls" xfId="295"/>
    <cellStyle name="_Energía Renovable Anuario 07_Medio Ambientepara entregar 2010.PAUTAS VICTORls 2" xfId="299"/>
    <cellStyle name="_Energía Renovable Anuario 07_Medio Ambientepara entregar 2010.PAUTAS VICTORls 3" xfId="247"/>
    <cellStyle name="_Energía Renovable Anuario 07_Medio Ambientepara entregar 2010.PAUTAS VICTORls 4" xfId="302"/>
    <cellStyle name="_Energía Renovable Anuario 07_Panorama Ambiental para 2010  web" xfId="306"/>
    <cellStyle name="_Energía Renovable Anuario 07_Panorama Ambiental para 2010  web 2" xfId="62"/>
    <cellStyle name="_Energía Renovable Anuario 07_Panorama Ambiental para 2010 versión 2  para revisión web" xfId="309"/>
    <cellStyle name="_Energía Renovable Anuario 07_Panorama Ambiental para 2010 versión 2  para revisión web 2" xfId="310"/>
    <cellStyle name="_Energía Renovable Anuario 07_Superficie dañada Variación" xfId="312"/>
    <cellStyle name="_Energía Renovable Anuario 07_Superficie dañada Variación 2" xfId="313"/>
    <cellStyle name="_Energía Renovable Anuario 07_Superficie dañada Variación 3" xfId="314"/>
    <cellStyle name="_Energía Renovable Anuario 07_Superficie dañada Variación_esta 2009 DIGITAL009 web" xfId="315"/>
    <cellStyle name="_Energía Renovable Anuario 07_Superficie dañada Variación_esta 2009 DIGITAL009 web 2" xfId="316"/>
    <cellStyle name="_Energía Renovable Anuario 07_Superficie dañada Variación_Inversiones para el medio ambiente, 2010 con Anuario 2009  web" xfId="317"/>
    <cellStyle name="_Energía Renovable Anuario 07_Superficie dañada Variación_Medio Ambientepara entregar 2010.PAUTAS VICTORls" xfId="320"/>
    <cellStyle name="_Energía Renovable Anuario 07_Superficie dañada Variación_Medio Ambientepara entregar 2010.PAUTAS VICTORls 2" xfId="325"/>
    <cellStyle name="_Energía Renovable Anuario 07_Superficie dañada Variación_Panorama Ambiental para 2010  web" xfId="328"/>
    <cellStyle name="_Energía Renovable Anuario 07_Superficie dañada Variación_Panorama Ambiental para 2010  web 2" xfId="330"/>
    <cellStyle name="_Escturctura y Dinámica, Frentes y Huracanes" xfId="1"/>
    <cellStyle name="_Escturctura y Dinámica, Frentes y Huracanes 2" xfId="332"/>
    <cellStyle name="_Escturctura y Dinámica, Frentes y Huracanes 2 2" xfId="335"/>
    <cellStyle name="_Escturctura y Dinámica, Frentes y Huracanes 3" xfId="336"/>
    <cellStyle name="_Escturctura y Dinámica, Frentes y Huracanes 4" xfId="340"/>
    <cellStyle name="_Escturctura y Dinámica, Frentes y Huracanes 5" xfId="42"/>
    <cellStyle name="_Escturctura y Dinámica, Frentes y Huracanes 6" xfId="53"/>
    <cellStyle name="_Escturctura y Dinámica, Frentes y Huracanes_Extracción de agua Estructura y Dinámica" xfId="110"/>
    <cellStyle name="_Escturctura y Dinámica, Frentes y Huracanes_Extracción de agua Estructura y Dinámica 2" xfId="138"/>
    <cellStyle name="_Escturctura y Dinámica, Frentes y Huracanes_Extracción de agua Estructura y Dinámica 3" xfId="333"/>
    <cellStyle name="_Escturctura y Dinámica, Frentes y Huracanes_Extracción de agua Estructura y Dinámica_esta 2009 DIGITAL009 web" xfId="341"/>
    <cellStyle name="_Escturctura y Dinámica, Frentes y Huracanes_Extracción de agua Estructura y Dinámica_esta 2009 DIGITAL009 web 2" xfId="51"/>
    <cellStyle name="_Escturctura y Dinámica, Frentes y Huracanes_Extracción de agua Estructura y Dinámica_Inversiones para el medio ambiente, 2010 con Anuario 2009  web" xfId="348"/>
    <cellStyle name="_Escturctura y Dinámica, Frentes y Huracanes_Extracción de agua Estructura y Dinámica_Medio Ambientepara entregar 2010.PAUTAS VICTORls" xfId="349"/>
    <cellStyle name="_Escturctura y Dinámica, Frentes y Huracanes_Extracción de agua Estructura y Dinámica_Medio Ambientepara entregar 2010.PAUTAS VICTORls 2" xfId="351"/>
    <cellStyle name="_Escturctura y Dinámica, Frentes y Huracanes_Extracción de agua Estructura y Dinámica_Panorama Ambiental para 2010  web" xfId="352"/>
    <cellStyle name="_Escturctura y Dinámica, Frentes y Huracanes_Extracción de agua Estructura y Dinámica_Panorama Ambiental para 2010  web 2" xfId="103"/>
    <cellStyle name="_Escturctura y Dinámica, Frentes y Huracanes_Libro1" xfId="353"/>
    <cellStyle name="_Escturctura y Dinámica, Frentes y Huracanes_Libro1 2" xfId="269"/>
    <cellStyle name="_Escturctura y Dinámica, Frentes y Huracanes_Mapa Cuencas Grises 2007" xfId="354"/>
    <cellStyle name="_Escturctura y Dinámica, Frentes y Huracanes_Mapa Cuencas Grises 2007 2" xfId="356"/>
    <cellStyle name="_Escturctura y Dinámica, Frentes y Huracanes_Mapa Cuencas Grises 2007_esta 2009 DIGITAL009 web" xfId="359"/>
    <cellStyle name="_Escturctura y Dinámica, Frentes y Huracanes_Mapa Cuencas Grises 2007_esta 2009 DIGITAL009 web 2" xfId="361"/>
    <cellStyle name="_Escturctura y Dinámica, Frentes y Huracanes_Mapa Cuencas Grises 2007_Inversiones para el medio ambiente, 2010 con Anuario 2009  web" xfId="43"/>
    <cellStyle name="_Escturctura y Dinámica, Frentes y Huracanes_Medio Ambientepara entregar 2010.PAUTAS VICTORls" xfId="363"/>
    <cellStyle name="_Escturctura y Dinámica, Frentes y Huracanes_Medio Ambientepara entregar 2010.PAUTAS VICTORls 2" xfId="368"/>
    <cellStyle name="_Escturctura y Dinámica, Frentes y Huracanes_Medio Ambientepara entregar 2010.PAUTAS VICTORls 3" xfId="350"/>
    <cellStyle name="_Escturctura y Dinámica, Frentes y Huracanes_Medio Ambientepara entregar 2010.PAUTAS VICTORls 4" xfId="370"/>
    <cellStyle name="_Escturctura y Dinámica, Frentes y Huracanes_Panorama Ambiental para 2010  web" xfId="371"/>
    <cellStyle name="_Escturctura y Dinámica, Frentes y Huracanes_Panorama Ambiental para 2010  web 2" xfId="372"/>
    <cellStyle name="_Escturctura y Dinámica, Frentes y Huracanes_Panorama Ambiental para 2010 versión 2  para revisión web" xfId="373"/>
    <cellStyle name="_Escturctura y Dinámica, Frentes y Huracanes_Panorama Ambiental para 2010 versión 2  para revisión web 2" xfId="375"/>
    <cellStyle name="_Escturctura y Dinámica, Frentes y Huracanes_Superficie dañada Variación" xfId="251"/>
    <cellStyle name="_Escturctura y Dinámica, Frentes y Huracanes_Superficie dañada Variación 2" xfId="254"/>
    <cellStyle name="_Escturctura y Dinámica, Frentes y Huracanes_Superficie dañada Variación 3" xfId="377"/>
    <cellStyle name="_Escturctura y Dinámica, Frentes y Huracanes_Superficie dañada Variación_esta 2009 DIGITAL009 web" xfId="380"/>
    <cellStyle name="_Escturctura y Dinámica, Frentes y Huracanes_Superficie dañada Variación_esta 2009 DIGITAL009 web 2" xfId="382"/>
    <cellStyle name="_Escturctura y Dinámica, Frentes y Huracanes_Superficie dañada Variación_Inversiones para el medio ambiente, 2010 con Anuario 2009  web" xfId="92"/>
    <cellStyle name="_Escturctura y Dinámica, Frentes y Huracanes_Superficie dañada Variación_Medio Ambientepara entregar 2010.PAUTAS VICTORls" xfId="385"/>
    <cellStyle name="_Escturctura y Dinámica, Frentes y Huracanes_Superficie dañada Variación_Medio Ambientepara entregar 2010.PAUTAS VICTORls 2" xfId="387"/>
    <cellStyle name="_Escturctura y Dinámica, Frentes y Huracanes_Superficie dañada Variación_Panorama Ambiental para 2010  web" xfId="125"/>
    <cellStyle name="_Escturctura y Dinámica, Frentes y Huracanes_Superficie dañada Variación_Panorama Ambiental para 2010  web 2" xfId="130"/>
    <cellStyle name="_Ozono en PAO Anuario" xfId="391"/>
    <cellStyle name="_Ozono en PAO Anuario 2" xfId="329"/>
    <cellStyle name="_Ozono en PAO Anuario 2 2" xfId="331"/>
    <cellStyle name="_Ozono en PAO Anuario 3" xfId="392"/>
    <cellStyle name="_Ozono en PAO Anuario 4" xfId="395"/>
    <cellStyle name="_Ozono en PAO Anuario 5" xfId="398"/>
    <cellStyle name="_Ozono en PAO Anuario 6" xfId="401"/>
    <cellStyle name="_Ozono en PAO Anuario_Extracción de agua Estructura y Dinámica" xfId="406"/>
    <cellStyle name="_Ozono en PAO Anuario_Extracción de agua Estructura y Dinámica 2" xfId="176"/>
    <cellStyle name="_Ozono en PAO Anuario_Extracción de agua Estructura y Dinámica 3" xfId="179"/>
    <cellStyle name="_Ozono en PAO Anuario_Extracción de agua Estructura y Dinámica_esta 2009 DIGITAL009 web" xfId="407"/>
    <cellStyle name="_Ozono en PAO Anuario_Extracción de agua Estructura y Dinámica_esta 2009 DIGITAL009 web 2" xfId="408"/>
    <cellStyle name="_Ozono en PAO Anuario_Extracción de agua Estructura y Dinámica_Inversiones para el medio ambiente, 2010 con Anuario 2009  web" xfId="409"/>
    <cellStyle name="_Ozono en PAO Anuario_Extracción de agua Estructura y Dinámica_Medio Ambientepara entregar 2010.PAUTAS VICTORls" xfId="411"/>
    <cellStyle name="_Ozono en PAO Anuario_Extracción de agua Estructura y Dinámica_Medio Ambientepara entregar 2010.PAUTAS VICTORls 2" xfId="412"/>
    <cellStyle name="_Ozono en PAO Anuario_Extracción de agua Estructura y Dinámica_Panorama Ambiental para 2010  web" xfId="66"/>
    <cellStyle name="_Ozono en PAO Anuario_Extracción de agua Estructura y Dinámica_Panorama Ambiental para 2010  web 2" xfId="413"/>
    <cellStyle name="_Ozono en PAO Anuario_Libro1" xfId="415"/>
    <cellStyle name="_Ozono en PAO Anuario_Libro1 2" xfId="416"/>
    <cellStyle name="_Ozono en PAO Anuario_Mapa Cuencas Grises 2007" xfId="418"/>
    <cellStyle name="_Ozono en PAO Anuario_Mapa Cuencas Grises 2007 2" xfId="420"/>
    <cellStyle name="_Ozono en PAO Anuario_Mapa Cuencas Grises 2007_esta 2009 DIGITAL009 web" xfId="424"/>
    <cellStyle name="_Ozono en PAO Anuario_Mapa Cuencas Grises 2007_esta 2009 DIGITAL009 web 2" xfId="426"/>
    <cellStyle name="_Ozono en PAO Anuario_Mapa Cuencas Grises 2007_Inversiones para el medio ambiente, 2010 con Anuario 2009  web" xfId="427"/>
    <cellStyle name="_Ozono en PAO Anuario_Medio Ambientepara entregar 2010.PAUTAS VICTORls" xfId="141"/>
    <cellStyle name="_Ozono en PAO Anuario_Medio Ambientepara entregar 2010.PAUTAS VICTORls 2" xfId="144"/>
    <cellStyle name="_Ozono en PAO Anuario_Medio Ambientepara entregar 2010.PAUTAS VICTORls 3" xfId="428"/>
    <cellStyle name="_Ozono en PAO Anuario_Medio Ambientepara entregar 2010.PAUTAS VICTORls 4" xfId="430"/>
    <cellStyle name="_Ozono en PAO Anuario_Panorama Ambiental para 2010  web" xfId="226"/>
    <cellStyle name="_Ozono en PAO Anuario_Panorama Ambiental para 2010  web 2" xfId="431"/>
    <cellStyle name="_Ozono en PAO Anuario_Panorama Ambiental para 2010 versión 2  para revisión web" xfId="432"/>
    <cellStyle name="_Ozono en PAO Anuario_Panorama Ambiental para 2010 versión 2  para revisión web 2" xfId="433"/>
    <cellStyle name="_Ozono en PAO Anuario_Superficie dañada Variación" xfId="435"/>
    <cellStyle name="_Ozono en PAO Anuario_Superficie dañada Variación 2" xfId="437"/>
    <cellStyle name="_Ozono en PAO Anuario_Superficie dañada Variación 3" xfId="438"/>
    <cellStyle name="_Ozono en PAO Anuario_Superficie dañada Variación_esta 2009 DIGITAL009 web" xfId="389"/>
    <cellStyle name="_Ozono en PAO Anuario_Superficie dañada Variación_esta 2009 DIGITAL009 web 2" xfId="21"/>
    <cellStyle name="_Ozono en PAO Anuario_Superficie dañada Variación_Inversiones para el medio ambiente, 2010 con Anuario 2009  web" xfId="439"/>
    <cellStyle name="_Ozono en PAO Anuario_Superficie dañada Variación_Medio Ambientepara entregar 2010.PAUTAS VICTORls" xfId="177"/>
    <cellStyle name="_Ozono en PAO Anuario_Superficie dañada Variación_Medio Ambientepara entregar 2010.PAUTAS VICTORls 2" xfId="108"/>
    <cellStyle name="_Ozono en PAO Anuario_Superficie dañada Variación_Panorama Ambiental para 2010  web" xfId="441"/>
    <cellStyle name="_Ozono en PAO Anuario_Superficie dañada Variación_Panorama Ambiental para 2010  web 2" xfId="443"/>
    <cellStyle name="_Resiudos Anuario" xfId="429"/>
    <cellStyle name="_Resiudos Anuario 2" xfId="444"/>
    <cellStyle name="_Resiudos Anuario 2 2" xfId="111"/>
    <cellStyle name="_Resiudos Anuario 3" xfId="18"/>
    <cellStyle name="_Resiudos Anuario 4" xfId="112"/>
    <cellStyle name="_Resiudos Anuario 5" xfId="2"/>
    <cellStyle name="_Resiudos Anuario 6" xfId="445"/>
    <cellStyle name="_Resiudos Anuario_Extracción de agua Estructura y Dinámica" xfId="447"/>
    <cellStyle name="_Resiudos Anuario_Extracción de agua Estructura y Dinámica 2" xfId="75"/>
    <cellStyle name="_Resiudos Anuario_Extracción de agua Estructura y Dinámica 3" xfId="77"/>
    <cellStyle name="_Resiudos Anuario_Extracción de agua Estructura y Dinámica_esta 2009 DIGITAL009 web" xfId="449"/>
    <cellStyle name="_Resiudos Anuario_Extracción de agua Estructura y Dinámica_esta 2009 DIGITAL009 web 2" xfId="450"/>
    <cellStyle name="_Resiudos Anuario_Extracción de agua Estructura y Dinámica_Inversiones para el medio ambiente, 2010 con Anuario 2009  web" xfId="376"/>
    <cellStyle name="_Resiudos Anuario_Extracción de agua Estructura y Dinámica_Medio Ambientepara entregar 2010.PAUTAS VICTORls" xfId="451"/>
    <cellStyle name="_Resiudos Anuario_Extracción de agua Estructura y Dinámica_Medio Ambientepara entregar 2010.PAUTAS VICTORls 2" xfId="187"/>
    <cellStyle name="_Resiudos Anuario_Extracción de agua Estructura y Dinámica_Panorama Ambiental para 2010  web" xfId="452"/>
    <cellStyle name="_Resiudos Anuario_Extracción de agua Estructura y Dinámica_Panorama Ambiental para 2010  web 2" xfId="454"/>
    <cellStyle name="_Resiudos Anuario_Libro1" xfId="259"/>
    <cellStyle name="_Resiudos Anuario_Libro1 2" xfId="174"/>
    <cellStyle name="_Resiudos Anuario_Mapa Cuencas Grises 2007" xfId="457"/>
    <cellStyle name="_Resiudos Anuario_Mapa Cuencas Grises 2007 2" xfId="366"/>
    <cellStyle name="_Resiudos Anuario_Mapa Cuencas Grises 2007_esta 2009 DIGITAL009 web" xfId="220"/>
    <cellStyle name="_Resiudos Anuario_Mapa Cuencas Grises 2007_esta 2009 DIGITAL009 web 2" xfId="405"/>
    <cellStyle name="_Resiudos Anuario_Mapa Cuencas Grises 2007_Inversiones para el medio ambiente, 2010 con Anuario 2009  web" xfId="94"/>
    <cellStyle name="_Resiudos Anuario_Medio Ambientepara entregar 2010.PAUTAS VICTORls" xfId="460"/>
    <cellStyle name="_Resiudos Anuario_Medio Ambientepara entregar 2010.PAUTAS VICTORls 2" xfId="393"/>
    <cellStyle name="_Resiudos Anuario_Medio Ambientepara entregar 2010.PAUTAS VICTORls 3" xfId="396"/>
    <cellStyle name="_Resiudos Anuario_Medio Ambientepara entregar 2010.PAUTAS VICTORls 4" xfId="399"/>
    <cellStyle name="_Resiudos Anuario_Panorama Ambiental para 2010  web" xfId="338"/>
    <cellStyle name="_Resiudos Anuario_Panorama Ambiental para 2010  web 2" xfId="461"/>
    <cellStyle name="_Resiudos Anuario_Panorama Ambiental para 2010 versión 2  para revisión web" xfId="321"/>
    <cellStyle name="_Resiudos Anuario_Panorama Ambiental para 2010 versión 2  para revisión web 2" xfId="326"/>
    <cellStyle name="_Resiudos Anuario_Superficie dañada Variación" xfId="464"/>
    <cellStyle name="_Resiudos Anuario_Superficie dañada Variación 2" xfId="466"/>
    <cellStyle name="_Resiudos Anuario_Superficie dañada Variación 3" xfId="468"/>
    <cellStyle name="_Resiudos Anuario_Superficie dañada Variación_esta 2009 DIGITAL009 web" xfId="475"/>
    <cellStyle name="_Resiudos Anuario_Superficie dañada Variación_esta 2009 DIGITAL009 web 2" xfId="342"/>
    <cellStyle name="_Resiudos Anuario_Superficie dañada Variación_Inversiones para el medio ambiente, 2010 con Anuario 2009  web" xfId="476"/>
    <cellStyle name="_Resiudos Anuario_Superficie dañada Variación_Medio Ambientepara entregar 2010.PAUTAS VICTORls" xfId="283"/>
    <cellStyle name="_Resiudos Anuario_Superficie dañada Variación_Medio Ambientepara entregar 2010.PAUTAS VICTORls 2" xfId="285"/>
    <cellStyle name="_Resiudos Anuario_Superficie dañada Variación_Panorama Ambiental para 2010  web" xfId="479"/>
    <cellStyle name="_Resiudos Anuario_Superficie dañada Variación_Panorama Ambiental para 2010  web 2" xfId="482"/>
    <cellStyle name="=C:\WINNT\SYSTEM32\COMMAND.COM" xfId="223"/>
    <cellStyle name="=C:\WINNT\SYSTEM32\COMMAND.COM 2" xfId="227"/>
    <cellStyle name="=C:\WINNT\SYSTEM32\COMMAND.COM 3" xfId="485"/>
    <cellStyle name="=C:\WINNT\SYSTEM32\COMMAND.COM 3 2" xfId="1850"/>
    <cellStyle name="=C:\WINNT\SYSTEM32\COMMAND.COM 4" xfId="1811"/>
    <cellStyle name="20% - Accent1" xfId="57"/>
    <cellStyle name="20% - Accent1 2" xfId="81"/>
    <cellStyle name="20% - Accent1 2 2" xfId="13"/>
    <cellStyle name="20% - Accent1 2 2 2" xfId="2398"/>
    <cellStyle name="20% - Accent1 3" xfId="487"/>
    <cellStyle name="20% - Accent1 3 2" xfId="1851"/>
    <cellStyle name="20% - Accent1 4" xfId="322"/>
    <cellStyle name="20% - Accent1 4 2" xfId="1852"/>
    <cellStyle name="20% - Accent1 5" xfId="1812"/>
    <cellStyle name="20% - Accent2" xfId="63"/>
    <cellStyle name="20% - Accent2 2" xfId="198"/>
    <cellStyle name="20% - Accent2 2 2" xfId="208"/>
    <cellStyle name="20% - Accent2 2 2 2" xfId="2399"/>
    <cellStyle name="20% - Accent2 3" xfId="489"/>
    <cellStyle name="20% - Accent2 3 2" xfId="1853"/>
    <cellStyle name="20% - Accent2 4" xfId="388"/>
    <cellStyle name="20% - Accent2 4 2" xfId="1854"/>
    <cellStyle name="20% - Accent2 5" xfId="1813"/>
    <cellStyle name="20% - Accent3" xfId="76"/>
    <cellStyle name="20% - Accent3 2" xfId="191"/>
    <cellStyle name="20% - Accent3 2 2" xfId="303"/>
    <cellStyle name="20% - Accent3 2 2 2" xfId="2400"/>
    <cellStyle name="20% - Accent3 3" xfId="149"/>
    <cellStyle name="20% - Accent3 3 2" xfId="1855"/>
    <cellStyle name="20% - Accent3 4" xfId="95"/>
    <cellStyle name="20% - Accent3 4 2" xfId="1856"/>
    <cellStyle name="20% - Accent3 5" xfId="1814"/>
    <cellStyle name="20% - Accent4" xfId="78"/>
    <cellStyle name="20% - Accent4 2" xfId="492"/>
    <cellStyle name="20% - Accent4 2 2" xfId="477"/>
    <cellStyle name="20% - Accent4 2 2 2" xfId="2401"/>
    <cellStyle name="20% - Accent4 3" xfId="383"/>
    <cellStyle name="20% - Accent4 3 2" xfId="1857"/>
    <cellStyle name="20% - Accent4 4" xfId="495"/>
    <cellStyle name="20% - Accent4 4 2" xfId="1858"/>
    <cellStyle name="20% - Accent4 5" xfId="1815"/>
    <cellStyle name="20% - Accent5" xfId="86"/>
    <cellStyle name="20% - Accent5 2" xfId="497"/>
    <cellStyle name="20% - Accent5 2 2" xfId="318"/>
    <cellStyle name="20% - Accent5 2 2 2" xfId="2402"/>
    <cellStyle name="20% - Accent5 3" xfId="307"/>
    <cellStyle name="20% - Accent5 3 2" xfId="1859"/>
    <cellStyle name="20% - Accent5 4" xfId="499"/>
    <cellStyle name="20% - Accent5 4 2" xfId="1860"/>
    <cellStyle name="20% - Accent5 5" xfId="1816"/>
    <cellStyle name="20% - Accent6" xfId="500"/>
    <cellStyle name="20% - Accent6 2" xfId="501"/>
    <cellStyle name="20% - Accent6 2 2" xfId="502"/>
    <cellStyle name="20% - Accent6 2 2 2" xfId="2403"/>
    <cellStyle name="20% - Accent6 3" xfId="505"/>
    <cellStyle name="20% - Accent6 3 2" xfId="1861"/>
    <cellStyle name="20% - Accent6 4" xfId="216"/>
    <cellStyle name="20% - Accent6 4 2" xfId="1862"/>
    <cellStyle name="20% - Accent6 5" xfId="1817"/>
    <cellStyle name="20% - Énfasis1 2" xfId="506"/>
    <cellStyle name="20% - Énfasis1 2 2" xfId="1863"/>
    <cellStyle name="20% - Énfasis1 3" xfId="507"/>
    <cellStyle name="20% - Énfasis1 3 2" xfId="453"/>
    <cellStyle name="20% - Énfasis1 3 2 2" xfId="2404"/>
    <cellStyle name="20% - Énfasis1 3 3" xfId="1864"/>
    <cellStyle name="20% - Énfasis1 4" xfId="508"/>
    <cellStyle name="20% - Énfasis1 4 2" xfId="15"/>
    <cellStyle name="20% - Énfasis1 4 2 2" xfId="2405"/>
    <cellStyle name="20% - Énfasis1 4 3" xfId="2371"/>
    <cellStyle name="20% - Énfasis2 2" xfId="511"/>
    <cellStyle name="20% - Énfasis2 2 2" xfId="1865"/>
    <cellStyle name="20% - Énfasis2 3" xfId="514"/>
    <cellStyle name="20% - Énfasis2 3 2" xfId="516"/>
    <cellStyle name="20% - Énfasis2 3 2 2" xfId="2406"/>
    <cellStyle name="20% - Énfasis2 3 3" xfId="1866"/>
    <cellStyle name="20% - Énfasis2 4" xfId="517"/>
    <cellStyle name="20% - Énfasis2 4 2" xfId="181"/>
    <cellStyle name="20% - Énfasis2 4 2 2" xfId="2407"/>
    <cellStyle name="20% - Énfasis2 4 3" xfId="2372"/>
    <cellStyle name="20% - Énfasis3 2" xfId="518"/>
    <cellStyle name="20% - Énfasis3 2 2" xfId="1867"/>
    <cellStyle name="20% - Énfasis3 3" xfId="520"/>
    <cellStyle name="20% - Énfasis3 3 2" xfId="142"/>
    <cellStyle name="20% - Énfasis3 3 2 2" xfId="2408"/>
    <cellStyle name="20% - Énfasis3 3 3" xfId="1868"/>
    <cellStyle name="20% - Énfasis3 4" xfId="525"/>
    <cellStyle name="20% - Énfasis3 4 2" xfId="527"/>
    <cellStyle name="20% - Énfasis3 4 2 2" xfId="2409"/>
    <cellStyle name="20% - Énfasis3 4 3" xfId="2373"/>
    <cellStyle name="20% - Énfasis4 2" xfId="71"/>
    <cellStyle name="20% - Énfasis4 2 2" xfId="1869"/>
    <cellStyle name="20% - Énfasis4 3" xfId="38"/>
    <cellStyle name="20% - Énfasis4 3 2" xfId="264"/>
    <cellStyle name="20% - Énfasis4 3 2 2" xfId="2410"/>
    <cellStyle name="20% - Énfasis4 3 3" xfId="1870"/>
    <cellStyle name="20% - Énfasis4 4" xfId="83"/>
    <cellStyle name="20% - Énfasis4 4 2" xfId="11"/>
    <cellStyle name="20% - Énfasis4 4 2 2" xfId="2411"/>
    <cellStyle name="20% - Énfasis4 4 3" xfId="2374"/>
    <cellStyle name="20% - Énfasis5 2" xfId="529"/>
    <cellStyle name="20% - Énfasis5 2 2" xfId="1871"/>
    <cellStyle name="20% - Énfasis5 3" xfId="531"/>
    <cellStyle name="20% - Énfasis5 3 2" xfId="127"/>
    <cellStyle name="20% - Énfasis5 3 2 2" xfId="2412"/>
    <cellStyle name="20% - Énfasis5 3 3" xfId="1872"/>
    <cellStyle name="20% - Énfasis5 4" xfId="201"/>
    <cellStyle name="20% - Énfasis5 4 2" xfId="211"/>
    <cellStyle name="20% - Énfasis5 4 2 2" xfId="2413"/>
    <cellStyle name="20% - Énfasis5 4 3" xfId="2375"/>
    <cellStyle name="20% - Énfasis6 2" xfId="533"/>
    <cellStyle name="20% - Énfasis6 2 2" xfId="29"/>
    <cellStyle name="20% - Énfasis6 2 2 2" xfId="2415"/>
    <cellStyle name="20% - Énfasis6 2 3" xfId="45"/>
    <cellStyle name="20% - Énfasis6 2 3 2" xfId="2416"/>
    <cellStyle name="20% - Énfasis6 2 4" xfId="55"/>
    <cellStyle name="20% - Énfasis6 2 4 2" xfId="2414"/>
    <cellStyle name="20% - Énfasis6 2 5" xfId="1873"/>
    <cellStyle name="20% - Énfasis6 3" xfId="471"/>
    <cellStyle name="20% - Énfasis6 3 2" xfId="345"/>
    <cellStyle name="20% - Énfasis6 3 2 2" xfId="2417"/>
    <cellStyle name="20% - Énfasis6 3 3" xfId="1874"/>
    <cellStyle name="20% - Énfasis6 4" xfId="194"/>
    <cellStyle name="20% - Énfasis6 4 2" xfId="304"/>
    <cellStyle name="20% - Énfasis6 4 2 2" xfId="2418"/>
    <cellStyle name="20% - Énfasis6 4 3" xfId="2376"/>
    <cellStyle name="40% - Accent1" xfId="537"/>
    <cellStyle name="40% - Accent1 2" xfId="539"/>
    <cellStyle name="40% - Accent1 2 2" xfId="542"/>
    <cellStyle name="40% - Accent1 2 2 2" xfId="2419"/>
    <cellStyle name="40% - Accent1 3" xfId="544"/>
    <cellStyle name="40% - Accent1 3 2" xfId="1875"/>
    <cellStyle name="40% - Accent1 4" xfId="548"/>
    <cellStyle name="40% - Accent1 4 2" xfId="1876"/>
    <cellStyle name="40% - Accent1 5" xfId="1818"/>
    <cellStyle name="40% - Accent2" xfId="550"/>
    <cellStyle name="40% - Accent2 2" xfId="552"/>
    <cellStyle name="40% - Accent2 2 2" xfId="554"/>
    <cellStyle name="40% - Accent2 2 2 2" xfId="2420"/>
    <cellStyle name="40% - Accent2 3" xfId="555"/>
    <cellStyle name="40% - Accent2 3 2" xfId="1877"/>
    <cellStyle name="40% - Accent2 4" xfId="20"/>
    <cellStyle name="40% - Accent2 4 2" xfId="1878"/>
    <cellStyle name="40% - Accent2 5" xfId="1819"/>
    <cellStyle name="40% - Accent3" xfId="556"/>
    <cellStyle name="40% - Accent3 2" xfId="559"/>
    <cellStyle name="40% - Accent3 2 2" xfId="560"/>
    <cellStyle name="40% - Accent3 2 2 2" xfId="2421"/>
    <cellStyle name="40% - Accent3 3" xfId="561"/>
    <cellStyle name="40% - Accent3 3 2" xfId="1879"/>
    <cellStyle name="40% - Accent3 4" xfId="132"/>
    <cellStyle name="40% - Accent3 4 2" xfId="1880"/>
    <cellStyle name="40% - Accent3 5" xfId="1820"/>
    <cellStyle name="40% - Accent4" xfId="289"/>
    <cellStyle name="40% - Accent4 2" xfId="562"/>
    <cellStyle name="40% - Accent4 2 2" xfId="565"/>
    <cellStyle name="40% - Accent4 2 2 2" xfId="2422"/>
    <cellStyle name="40% - Accent4 3" xfId="566"/>
    <cellStyle name="40% - Accent4 3 2" xfId="1881"/>
    <cellStyle name="40% - Accent4 4" xfId="563"/>
    <cellStyle name="40% - Accent4 4 2" xfId="1882"/>
    <cellStyle name="40% - Accent4 5" xfId="1821"/>
    <cellStyle name="40% - Accent5" xfId="509"/>
    <cellStyle name="40% - Accent5 2" xfId="355"/>
    <cellStyle name="40% - Accent5 2 2" xfId="358"/>
    <cellStyle name="40% - Accent5 2 2 2" xfId="2423"/>
    <cellStyle name="40% - Accent5 3" xfId="567"/>
    <cellStyle name="40% - Accent5 3 2" xfId="1883"/>
    <cellStyle name="40% - Accent5 4" xfId="568"/>
    <cellStyle name="40% - Accent5 4 2" xfId="1884"/>
    <cellStyle name="40% - Accent5 5" xfId="1822"/>
    <cellStyle name="40% - Accent6" xfId="512"/>
    <cellStyle name="40% - Accent6 2" xfId="515"/>
    <cellStyle name="40% - Accent6 2 2" xfId="570"/>
    <cellStyle name="40% - Accent6 2 2 2" xfId="2424"/>
    <cellStyle name="40% - Accent6 3" xfId="571"/>
    <cellStyle name="40% - Accent6 3 2" xfId="1885"/>
    <cellStyle name="40% - Accent6 4" xfId="572"/>
    <cellStyle name="40% - Accent6 4 2" xfId="1886"/>
    <cellStyle name="40% - Accent6 5" xfId="1823"/>
    <cellStyle name="40% - Énfasis1 2" xfId="573"/>
    <cellStyle name="40% - Énfasis1 2 2" xfId="1887"/>
    <cellStyle name="40% - Énfasis1 3" xfId="574"/>
    <cellStyle name="40% - Énfasis1 3 2" xfId="467"/>
    <cellStyle name="40% - Énfasis1 3 2 2" xfId="2425"/>
    <cellStyle name="40% - Énfasis1 3 3" xfId="1888"/>
    <cellStyle name="40% - Énfasis1 4" xfId="575"/>
    <cellStyle name="40% - Énfasis1 4 2" xfId="2377"/>
    <cellStyle name="40% - Énfasis2 2" xfId="577"/>
    <cellStyle name="40% - Énfasis2 2 2" xfId="1889"/>
    <cellStyle name="40% - Énfasis2 3" xfId="367"/>
    <cellStyle name="40% - Énfasis2 3 2" xfId="369"/>
    <cellStyle name="40% - Énfasis2 3 2 2" xfId="2426"/>
    <cellStyle name="40% - Énfasis2 3 3" xfId="1890"/>
    <cellStyle name="40% - Énfasis2 4" xfId="578"/>
    <cellStyle name="40% - Énfasis2 4 2" xfId="580"/>
    <cellStyle name="40% - Énfasis2 4 2 2" xfId="2427"/>
    <cellStyle name="40% - Énfasis2 4 3" xfId="2378"/>
    <cellStyle name="40% - Énfasis3 2" xfId="581"/>
    <cellStyle name="40% - Énfasis3 2 2" xfId="1891"/>
    <cellStyle name="40% - Énfasis3 3" xfId="362"/>
    <cellStyle name="40% - Énfasis3 3 2" xfId="582"/>
    <cellStyle name="40% - Énfasis3 3 2 2" xfId="2428"/>
    <cellStyle name="40% - Énfasis3 3 3" xfId="1892"/>
    <cellStyle name="40% - Énfasis3 4" xfId="569"/>
    <cellStyle name="40% - Énfasis3 4 2" xfId="583"/>
    <cellStyle name="40% - Énfasis3 4 2 2" xfId="2429"/>
    <cellStyle name="40% - Énfasis3 4 3" xfId="2379"/>
    <cellStyle name="40% - Énfasis4 2" xfId="165"/>
    <cellStyle name="40% - Énfasis4 2 2" xfId="1893"/>
    <cellStyle name="40% - Énfasis4 3" xfId="584"/>
    <cellStyle name="40% - Énfasis4 3 2" xfId="585"/>
    <cellStyle name="40% - Énfasis4 3 2 2" xfId="2430"/>
    <cellStyle name="40% - Énfasis4 3 3" xfId="1894"/>
    <cellStyle name="40% - Énfasis4 4" xfId="587"/>
    <cellStyle name="40% - Énfasis4 4 2" xfId="67"/>
    <cellStyle name="40% - Énfasis4 4 2 2" xfId="2431"/>
    <cellStyle name="40% - Énfasis4 4 3" xfId="2380"/>
    <cellStyle name="40% - Énfasis5 2" xfId="266"/>
    <cellStyle name="40% - Énfasis5 2 2" xfId="1895"/>
    <cellStyle name="40% - Énfasis5 3" xfId="271"/>
    <cellStyle name="40% - Énfasis5 3 2" xfId="588"/>
    <cellStyle name="40% - Énfasis5 3 2 2" xfId="2432"/>
    <cellStyle name="40% - Énfasis5 3 3" xfId="1896"/>
    <cellStyle name="40% - Énfasis5 4" xfId="275"/>
    <cellStyle name="40% - Énfasis5 4 2" xfId="2381"/>
    <cellStyle name="40% - Énfasis6 2" xfId="10"/>
    <cellStyle name="40% - Énfasis6 2 2" xfId="1897"/>
    <cellStyle name="40% - Énfasis6 3" xfId="119"/>
    <cellStyle name="40% - Énfasis6 3 2" xfId="121"/>
    <cellStyle name="40% - Énfasis6 3 2 2" xfId="2433"/>
    <cellStyle name="40% - Énfasis6 3 3" xfId="1898"/>
    <cellStyle name="40% - Énfasis6 4" xfId="589"/>
    <cellStyle name="40% - Énfasis6 4 2" xfId="590"/>
    <cellStyle name="40% - Énfasis6 4 2 2" xfId="2434"/>
    <cellStyle name="40% - Énfasis6 4 3" xfId="2382"/>
    <cellStyle name="60% - Accent1" xfId="591"/>
    <cellStyle name="60% - Accent1 2" xfId="592"/>
    <cellStyle name="60% - Accent1 3" xfId="462"/>
    <cellStyle name="60% - Accent1 3 2" xfId="1899"/>
    <cellStyle name="60% - Accent1 4" xfId="593"/>
    <cellStyle name="60% - Accent1 4 2" xfId="1900"/>
    <cellStyle name="60% - Accent1 5" xfId="1824"/>
    <cellStyle name="60% - Accent2" xfId="594"/>
    <cellStyle name="60% - Accent2 2" xfId="595"/>
    <cellStyle name="60% - Accent2 3" xfId="596"/>
    <cellStyle name="60% - Accent2 3 2" xfId="1901"/>
    <cellStyle name="60% - Accent2 4" xfId="597"/>
    <cellStyle name="60% - Accent2 4 2" xfId="1902"/>
    <cellStyle name="60% - Accent2 5" xfId="1825"/>
    <cellStyle name="60% - Accent3" xfId="598"/>
    <cellStyle name="60% - Accent3 2" xfId="600"/>
    <cellStyle name="60% - Accent3 3" xfId="374"/>
    <cellStyle name="60% - Accent3 3 2" xfId="1903"/>
    <cellStyle name="60% - Accent3 4" xfId="601"/>
    <cellStyle name="60% - Accent3 4 2" xfId="1904"/>
    <cellStyle name="60% - Accent3 5" xfId="1826"/>
    <cellStyle name="60% - Accent4" xfId="602"/>
    <cellStyle name="60% - Accent4 2" xfId="442"/>
    <cellStyle name="60% - Accent4 3" xfId="603"/>
    <cellStyle name="60% - Accent4 3 2" xfId="1905"/>
    <cellStyle name="60% - Accent4 4" xfId="604"/>
    <cellStyle name="60% - Accent4 4 2" xfId="1906"/>
    <cellStyle name="60% - Accent4 5" xfId="1827"/>
    <cellStyle name="60% - Accent5" xfId="238"/>
    <cellStyle name="60% - Accent5 2" xfId="135"/>
    <cellStyle name="60% - Accent5 3" xfId="241"/>
    <cellStyle name="60% - Accent5 3 2" xfId="1907"/>
    <cellStyle name="60% - Accent5 4" xfId="146"/>
    <cellStyle name="60% - Accent5 4 2" xfId="1908"/>
    <cellStyle name="60% - Accent5 5" xfId="1828"/>
    <cellStyle name="60% - Accent6" xfId="605"/>
    <cellStyle name="60% - Accent6 2" xfId="606"/>
    <cellStyle name="60% - Accent6 3" xfId="414"/>
    <cellStyle name="60% - Accent6 3 2" xfId="1909"/>
    <cellStyle name="60% - Accent6 4" xfId="607"/>
    <cellStyle name="60% - Accent6 4 2" xfId="1910"/>
    <cellStyle name="60% - Accent6 5" xfId="1829"/>
    <cellStyle name="60% - Énfasis1 2" xfId="522"/>
    <cellStyle name="60% - Énfasis1 2 2" xfId="1911"/>
    <cellStyle name="60% - Énfasis1 3" xfId="609"/>
    <cellStyle name="60% - Énfasis1 3 2" xfId="252"/>
    <cellStyle name="60% - Énfasis1 3 2 2" xfId="2435"/>
    <cellStyle name="60% - Énfasis1 3 3" xfId="1912"/>
    <cellStyle name="60% - Énfasis1 4" xfId="611"/>
    <cellStyle name="60% - Énfasis1 4 2" xfId="410"/>
    <cellStyle name="60% - Énfasis1 4 2 2" xfId="2436"/>
    <cellStyle name="60% - Énfasis1 4 3" xfId="2383"/>
    <cellStyle name="60% - Énfasis2 2" xfId="85"/>
    <cellStyle name="60% - Énfasis2 2 2" xfId="1913"/>
    <cellStyle name="60% - Énfasis2 3" xfId="486"/>
    <cellStyle name="60% - Énfasis2 3 2" xfId="425"/>
    <cellStyle name="60% - Énfasis2 3 2 2" xfId="2437"/>
    <cellStyle name="60% - Énfasis2 3 3" xfId="1914"/>
    <cellStyle name="60% - Énfasis2 4" xfId="323"/>
    <cellStyle name="60% - Énfasis2 4 2" xfId="327"/>
    <cellStyle name="60% - Énfasis2 4 2 2" xfId="2438"/>
    <cellStyle name="60% - Énfasis2 4 3" xfId="2384"/>
    <cellStyle name="60% - Énfasis3 2" xfId="203"/>
    <cellStyle name="60% - Énfasis3 2 2" xfId="1915"/>
    <cellStyle name="60% - Énfasis3 3" xfId="488"/>
    <cellStyle name="60% - Énfasis3 3 2" xfId="546"/>
    <cellStyle name="60% - Énfasis3 3 2 2" xfId="2439"/>
    <cellStyle name="60% - Énfasis3 3 3" xfId="1916"/>
    <cellStyle name="60% - Énfasis3 4" xfId="390"/>
    <cellStyle name="60% - Énfasis3 4 2" xfId="22"/>
    <cellStyle name="60% - Énfasis3 4 2 2" xfId="2440"/>
    <cellStyle name="60% - Énfasis3 4 3" xfId="2385"/>
    <cellStyle name="60% - Énfasis4 2" xfId="195"/>
    <cellStyle name="60% - Énfasis4 2 2" xfId="1917"/>
    <cellStyle name="60% - Énfasis4 3" xfId="150"/>
    <cellStyle name="60% - Énfasis4 3 2" xfId="153"/>
    <cellStyle name="60% - Énfasis4 3 2 2" xfId="2441"/>
    <cellStyle name="60% - Énfasis4 3 3" xfId="1918"/>
    <cellStyle name="60% - Énfasis4 4" xfId="96"/>
    <cellStyle name="60% - Énfasis4 4 2" xfId="19"/>
    <cellStyle name="60% - Énfasis4 4 2 2" xfId="2442"/>
    <cellStyle name="60% - Énfasis4 4 3" xfId="2386"/>
    <cellStyle name="60% - Énfasis5 2" xfId="491"/>
    <cellStyle name="60% - Énfasis5 2 2" xfId="1919"/>
    <cellStyle name="60% - Énfasis5 3" xfId="384"/>
    <cellStyle name="60% - Énfasis5 3 2" xfId="612"/>
    <cellStyle name="60% - Énfasis5 3 2 2" xfId="2443"/>
    <cellStyle name="60% - Énfasis5 3 3" xfId="1920"/>
    <cellStyle name="60% - Énfasis5 4" xfId="494"/>
    <cellStyle name="60% - Énfasis5 4 2" xfId="2444"/>
    <cellStyle name="60% - Énfasis6 2" xfId="496"/>
    <cellStyle name="60% - Énfasis6 2 2" xfId="1921"/>
    <cellStyle name="60% - Énfasis6 3" xfId="308"/>
    <cellStyle name="60% - Énfasis6 3 2" xfId="64"/>
    <cellStyle name="60% - Énfasis6 3 2 2" xfId="2445"/>
    <cellStyle name="60% - Énfasis6 3 3" xfId="1922"/>
    <cellStyle name="60% - Énfasis6 4" xfId="498"/>
    <cellStyle name="60% - Énfasis6 4 2" xfId="613"/>
    <cellStyle name="60% - Énfasis6 4 2 2" xfId="2446"/>
    <cellStyle name="60% - Énfasis6 4 3" xfId="2387"/>
    <cellStyle name="Accent1" xfId="586"/>
    <cellStyle name="Accent1 2" xfId="68"/>
    <cellStyle name="Accent1 3" xfId="39"/>
    <cellStyle name="Accent1 3 2" xfId="1923"/>
    <cellStyle name="Accent1 4" xfId="52"/>
    <cellStyle name="Accent1 4 2" xfId="1924"/>
    <cellStyle name="Accent1 5" xfId="1830"/>
    <cellStyle name="Accent2" xfId="614"/>
    <cellStyle name="Accent2 2" xfId="379"/>
    <cellStyle name="Accent2 3" xfId="440"/>
    <cellStyle name="Accent2 3 2" xfId="1925"/>
    <cellStyle name="Accent2 4" xfId="616"/>
    <cellStyle name="Accent2 4 2" xfId="1926"/>
    <cellStyle name="Accent2 5" xfId="1831"/>
    <cellStyle name="Accent3" xfId="617"/>
    <cellStyle name="Accent3 2" xfId="31"/>
    <cellStyle name="Accent3 3" xfId="34"/>
    <cellStyle name="Accent3 3 2" xfId="1927"/>
    <cellStyle name="Accent3 4" xfId="619"/>
    <cellStyle name="Accent3 4 2" xfId="1928"/>
    <cellStyle name="Accent3 5" xfId="1832"/>
    <cellStyle name="Accent4" xfId="620"/>
    <cellStyle name="Accent4 2" xfId="623"/>
    <cellStyle name="Accent4 3" xfId="624"/>
    <cellStyle name="Accent4 3 2" xfId="1929"/>
    <cellStyle name="Accent4 4" xfId="421"/>
    <cellStyle name="Accent4 4 2" xfId="1930"/>
    <cellStyle name="Accent4 5" xfId="1833"/>
    <cellStyle name="Accent5" xfId="625"/>
    <cellStyle name="Accent5 2" xfId="24"/>
    <cellStyle name="Accent5 3" xfId="626"/>
    <cellStyle name="Accent5 3 2" xfId="1931"/>
    <cellStyle name="Accent5 4" xfId="627"/>
    <cellStyle name="Accent5 4 2" xfId="1932"/>
    <cellStyle name="Accent5 5" xfId="1834"/>
    <cellStyle name="Accent6" xfId="622"/>
    <cellStyle name="Accent6 2" xfId="628"/>
    <cellStyle name="Accent6 3" xfId="381"/>
    <cellStyle name="Accent6 3 2" xfId="1933"/>
    <cellStyle name="Accent6 4" xfId="629"/>
    <cellStyle name="Accent6 4 2" xfId="1934"/>
    <cellStyle name="Accent6 5" xfId="1835"/>
    <cellStyle name="Bad" xfId="599"/>
    <cellStyle name="Bad 2" xfId="261"/>
    <cellStyle name="Bad 3" xfId="267"/>
    <cellStyle name="Bad 3 2" xfId="1935"/>
    <cellStyle name="Bad 4" xfId="272"/>
    <cellStyle name="Bad 4 2" xfId="1936"/>
    <cellStyle name="Bad 5" xfId="1836"/>
    <cellStyle name="Buena" xfId="35"/>
    <cellStyle name="Buena 2" xfId="630"/>
    <cellStyle name="Buena 2 2" xfId="58"/>
    <cellStyle name="Buena 2 3" xfId="65"/>
    <cellStyle name="Buena 2 3 2" xfId="1937"/>
    <cellStyle name="Buena 2 4" xfId="1838"/>
    <cellStyle name="Buena 3" xfId="632"/>
    <cellStyle name="Buena 3 2" xfId="633"/>
    <cellStyle name="Buena 3 2 2" xfId="2447"/>
    <cellStyle name="Buena 3 3" xfId="1938"/>
    <cellStyle name="Buena 4" xfId="311"/>
    <cellStyle name="Buena 4 2" xfId="2448"/>
    <cellStyle name="Buena 5" xfId="1837"/>
    <cellStyle name="Buena_Copia de Panorama 2011" xfId="634"/>
    <cellStyle name="Calculation" xfId="347"/>
    <cellStyle name="Calculation 2" xfId="635"/>
    <cellStyle name="Calculation 3" xfId="637"/>
    <cellStyle name="Calculation 3 2" xfId="1939"/>
    <cellStyle name="Calculation 4" xfId="638"/>
    <cellStyle name="Calculation 4 2" xfId="1940"/>
    <cellStyle name="Calculation 5" xfId="1839"/>
    <cellStyle name="Cálculo 2" xfId="639"/>
    <cellStyle name="Cálculo 2 2" xfId="1941"/>
    <cellStyle name="Cálculo 3" xfId="171"/>
    <cellStyle name="Cálculo 3 2" xfId="641"/>
    <cellStyle name="Cálculo 3 2 2" xfId="2449"/>
    <cellStyle name="Cálculo 3 3" xfId="1942"/>
    <cellStyle name="Cálculo 4" xfId="643"/>
    <cellStyle name="Cálculo 4 2" xfId="2450"/>
    <cellStyle name="Celda de comprobación 2" xfId="644"/>
    <cellStyle name="Celda de comprobación 2 2" xfId="1943"/>
    <cellStyle name="Celda de comprobación 3" xfId="645"/>
    <cellStyle name="Celda de comprobación 3 2" xfId="646"/>
    <cellStyle name="Celda de comprobación 3 2 2" xfId="2451"/>
    <cellStyle name="Celda de comprobación 3 3" xfId="1944"/>
    <cellStyle name="Celda de comprobación 4" xfId="647"/>
    <cellStyle name="Celda de comprobación 4 2" xfId="2452"/>
    <cellStyle name="Celda de comprobación 5" xfId="1840"/>
    <cellStyle name="Celda vinculada 2" xfId="648"/>
    <cellStyle name="Celda vinculada 3" xfId="649"/>
    <cellStyle name="Celda vinculada 3 2" xfId="650"/>
    <cellStyle name="Celda vinculada 4" xfId="651"/>
    <cellStyle name="Check Cell" xfId="652"/>
    <cellStyle name="Check Cell 2" xfId="653"/>
    <cellStyle name="Check Cell 3" xfId="654"/>
    <cellStyle name="Check Cell 3 2" xfId="1945"/>
    <cellStyle name="Check Cell 4" xfId="655"/>
    <cellStyle name="Check Cell 4 2" xfId="1946"/>
    <cellStyle name="Check Cell 5" xfId="1841"/>
    <cellStyle name="Comma 2" xfId="656"/>
    <cellStyle name="Comma 2 2" xfId="657"/>
    <cellStyle name="Comma 2 3" xfId="658"/>
    <cellStyle name="Comma 3" xfId="659"/>
    <cellStyle name="Comma 4" xfId="660"/>
    <cellStyle name="Encabezado 4 2" xfId="662"/>
    <cellStyle name="Encabezado 4 3" xfId="664"/>
    <cellStyle name="Encabezado 4 3 2" xfId="666"/>
    <cellStyle name="Encabezado 4 4" xfId="523"/>
    <cellStyle name="Encabezado 4 4 2" xfId="667"/>
    <cellStyle name="Encabezado 4 5" xfId="610"/>
    <cellStyle name="Énfasis1 2" xfId="668"/>
    <cellStyle name="Énfasis1 2 2" xfId="1947"/>
    <cellStyle name="Énfasis1 3" xfId="669"/>
    <cellStyle name="Énfasis1 3 2" xfId="670"/>
    <cellStyle name="Énfasis1 3 2 2" xfId="2453"/>
    <cellStyle name="Énfasis1 3 3" xfId="1948"/>
    <cellStyle name="Énfasis1 4" xfId="671"/>
    <cellStyle name="Énfasis1 4 2" xfId="674"/>
    <cellStyle name="Énfasis1 4 2 2" xfId="2454"/>
    <cellStyle name="Énfasis1 4 3" xfId="2388"/>
    <cellStyle name="Énfasis2 2" xfId="675"/>
    <cellStyle name="Énfasis2 2 2" xfId="1949"/>
    <cellStyle name="Énfasis2 3" xfId="676"/>
    <cellStyle name="Énfasis2 3 2" xfId="677"/>
    <cellStyle name="Énfasis2 3 2 2" xfId="2455"/>
    <cellStyle name="Énfasis2 3 3" xfId="1950"/>
    <cellStyle name="Énfasis2 4" xfId="678"/>
    <cellStyle name="Énfasis2 4 2" xfId="679"/>
    <cellStyle name="Énfasis2 4 2 2" xfId="2456"/>
    <cellStyle name="Énfasis2 4 3" xfId="2389"/>
    <cellStyle name="Énfasis3 2" xfId="680"/>
    <cellStyle name="Énfasis3 2 2" xfId="1951"/>
    <cellStyle name="Énfasis3 3" xfId="681"/>
    <cellStyle name="Énfasis3 3 2" xfId="683"/>
    <cellStyle name="Énfasis3 3 2 2" xfId="2457"/>
    <cellStyle name="Énfasis3 3 3" xfId="1952"/>
    <cellStyle name="Énfasis3 4" xfId="684"/>
    <cellStyle name="Énfasis3 4 2" xfId="685"/>
    <cellStyle name="Énfasis3 4 2 2" xfId="2458"/>
    <cellStyle name="Énfasis3 4 3" xfId="2390"/>
    <cellStyle name="Énfasis4 2" xfId="686"/>
    <cellStyle name="Énfasis4 2 2" xfId="1953"/>
    <cellStyle name="Énfasis4 3" xfId="687"/>
    <cellStyle name="Énfasis4 3 2" xfId="688"/>
    <cellStyle name="Énfasis4 3 2 2" xfId="2459"/>
    <cellStyle name="Énfasis4 3 3" xfId="1954"/>
    <cellStyle name="Énfasis4 4" xfId="689"/>
    <cellStyle name="Énfasis4 4 2" xfId="690"/>
    <cellStyle name="Énfasis4 4 2 2" xfId="2460"/>
    <cellStyle name="Énfasis4 4 3" xfId="2391"/>
    <cellStyle name="Énfasis5 2" xfId="691"/>
    <cellStyle name="Énfasis5 2 2" xfId="1955"/>
    <cellStyle name="Énfasis5 3" xfId="692"/>
    <cellStyle name="Énfasis5 3 2" xfId="693"/>
    <cellStyle name="Énfasis5 3 2 2" xfId="2461"/>
    <cellStyle name="Énfasis5 3 3" xfId="1956"/>
    <cellStyle name="Énfasis5 4" xfId="694"/>
    <cellStyle name="Énfasis5 4 2" xfId="695"/>
    <cellStyle name="Énfasis5 4 2 2" xfId="2462"/>
    <cellStyle name="Énfasis5 4 3" xfId="2392"/>
    <cellStyle name="Énfasis6 2" xfId="696"/>
    <cellStyle name="Énfasis6 2 2" xfId="1957"/>
    <cellStyle name="Énfasis6 3" xfId="697"/>
    <cellStyle name="Énfasis6 3 2" xfId="698"/>
    <cellStyle name="Énfasis6 3 2 2" xfId="2463"/>
    <cellStyle name="Énfasis6 3 3" xfId="1958"/>
    <cellStyle name="Énfasis6 4" xfId="701"/>
    <cellStyle name="Énfasis6 4 2" xfId="702"/>
    <cellStyle name="Énfasis6 4 2 2" xfId="2464"/>
    <cellStyle name="Énfasis6 4 3" xfId="2393"/>
    <cellStyle name="Entrada 2" xfId="704"/>
    <cellStyle name="Entrada 2 2" xfId="705"/>
    <cellStyle name="Entrada 2 2 2" xfId="2466"/>
    <cellStyle name="Entrada 2 3" xfId="706"/>
    <cellStyle name="Entrada 2 3 2" xfId="2467"/>
    <cellStyle name="Entrada 2 4" xfId="640"/>
    <cellStyle name="Entrada 2 4 2" xfId="2465"/>
    <cellStyle name="Entrada 2 5" xfId="1959"/>
    <cellStyle name="Entrada 3" xfId="707"/>
    <cellStyle name="Entrada 3 2" xfId="710"/>
    <cellStyle name="Entrada 3 2 2" xfId="2468"/>
    <cellStyle name="Entrada 3 3" xfId="1960"/>
    <cellStyle name="Entrada 4" xfId="713"/>
    <cellStyle name="Entrada 4 2" xfId="716"/>
    <cellStyle name="Entrada 4 2 2" xfId="2469"/>
    <cellStyle name="Entrada 4 3" xfId="2394"/>
    <cellStyle name="Entrada 5" xfId="1842"/>
    <cellStyle name="Estilo 1" xfId="718"/>
    <cellStyle name="Estilo 1 10" xfId="719"/>
    <cellStyle name="Estilo 1 11" xfId="720"/>
    <cellStyle name="Estilo 1 12" xfId="721"/>
    <cellStyle name="Estilo 1 13" xfId="722"/>
    <cellStyle name="Estilo 1 14" xfId="723"/>
    <cellStyle name="Estilo 1 15" xfId="724"/>
    <cellStyle name="Estilo 1 16" xfId="726"/>
    <cellStyle name="Estilo 1 17" xfId="728"/>
    <cellStyle name="Estilo 1 18" xfId="419"/>
    <cellStyle name="Estilo 1 19" xfId="729"/>
    <cellStyle name="Estilo 1 2" xfId="730"/>
    <cellStyle name="Estilo 1 2 2" xfId="731"/>
    <cellStyle name="Estilo 1 20" xfId="725"/>
    <cellStyle name="Estilo 1 21" xfId="727"/>
    <cellStyle name="Estilo 1 21 2" xfId="2470"/>
    <cellStyle name="Estilo 1 3" xfId="732"/>
    <cellStyle name="Estilo 1 3 2" xfId="733"/>
    <cellStyle name="Estilo 1 4" xfId="734"/>
    <cellStyle name="Estilo 1 5" xfId="40"/>
    <cellStyle name="Estilo 1 5 2" xfId="735"/>
    <cellStyle name="Estilo 1 6" xfId="736"/>
    <cellStyle name="Estilo 1 6 2" xfId="737"/>
    <cellStyle name="Estilo 1 7" xfId="60"/>
    <cellStyle name="Estilo 1 8" xfId="739"/>
    <cellStyle name="Estilo 1 9" xfId="740"/>
    <cellStyle name="Euro" xfId="743"/>
    <cellStyle name="Euro 10" xfId="744"/>
    <cellStyle name="Euro 11" xfId="745"/>
    <cellStyle name="Euro 12" xfId="746"/>
    <cellStyle name="Euro 13" xfId="747"/>
    <cellStyle name="Euro 14" xfId="748"/>
    <cellStyle name="Euro 15" xfId="749"/>
    <cellStyle name="Euro 16" xfId="751"/>
    <cellStyle name="Euro 17" xfId="753"/>
    <cellStyle name="Euro 18" xfId="404"/>
    <cellStyle name="Euro 19" xfId="755"/>
    <cellStyle name="Euro 2" xfId="758"/>
    <cellStyle name="Euro 2 2" xfId="759"/>
    <cellStyle name="Euro 2 2 2" xfId="761"/>
    <cellStyle name="Euro 2 2 3" xfId="763"/>
    <cellStyle name="Euro 2 3" xfId="434"/>
    <cellStyle name="Euro 2 3 2" xfId="436"/>
    <cellStyle name="Euro 2 4" xfId="764"/>
    <cellStyle name="Euro 2 5" xfId="765"/>
    <cellStyle name="Euro 2 6" xfId="1961"/>
    <cellStyle name="Euro 20" xfId="750"/>
    <cellStyle name="Euro 21" xfId="752"/>
    <cellStyle name="Euro 22" xfId="754"/>
    <cellStyle name="Euro 23" xfId="403"/>
    <cellStyle name="Euro 24" xfId="756"/>
    <cellStyle name="Euro 25" xfId="766"/>
    <cellStyle name="Euro 26" xfId="768"/>
    <cellStyle name="Euro 27" xfId="770"/>
    <cellStyle name="Euro 28" xfId="772"/>
    <cellStyle name="Euro 29" xfId="774"/>
    <cellStyle name="Euro 3" xfId="776"/>
    <cellStyle name="Euro 3 2" xfId="777"/>
    <cellStyle name="Euro 3 3" xfId="294"/>
    <cellStyle name="Euro 3 4" xfId="778"/>
    <cellStyle name="Euro 3 5" xfId="780"/>
    <cellStyle name="Euro 30" xfId="767"/>
    <cellStyle name="Euro 31" xfId="769"/>
    <cellStyle name="Euro 32" xfId="771"/>
    <cellStyle name="Euro 33" xfId="773"/>
    <cellStyle name="Euro 34" xfId="775"/>
    <cellStyle name="Euro 35" xfId="782"/>
    <cellStyle name="Euro 36" xfId="783"/>
    <cellStyle name="Euro 4" xfId="784"/>
    <cellStyle name="Euro 4 2" xfId="785"/>
    <cellStyle name="Euro 5" xfId="786"/>
    <cellStyle name="Euro 6" xfId="787"/>
    <cellStyle name="Euro 7" xfId="122"/>
    <cellStyle name="Euro 8" xfId="788"/>
    <cellStyle name="Euro 9" xfId="789"/>
    <cellStyle name="Explanatory Text" xfId="608"/>
    <cellStyle name="Explanatory Text 2" xfId="790"/>
    <cellStyle name="Explanatory Text 3" xfId="791"/>
    <cellStyle name="Followed Hyperlink" xfId="792"/>
    <cellStyle name="Followed Hyperlink 10" xfId="795"/>
    <cellStyle name="Followed Hyperlink 11" xfId="242"/>
    <cellStyle name="Followed Hyperlink 12" xfId="796"/>
    <cellStyle name="Followed Hyperlink 13" xfId="798"/>
    <cellStyle name="Followed Hyperlink 14" xfId="800"/>
    <cellStyle name="Followed Hyperlink 15" xfId="802"/>
    <cellStyle name="Followed Hyperlink 16" xfId="804"/>
    <cellStyle name="Followed Hyperlink 17" xfId="806"/>
    <cellStyle name="Followed Hyperlink 18" xfId="808"/>
    <cellStyle name="Followed Hyperlink 19" xfId="810"/>
    <cellStyle name="Followed Hyperlink 2" xfId="812"/>
    <cellStyle name="Followed Hyperlink 20" xfId="803"/>
    <cellStyle name="Followed Hyperlink 21" xfId="805"/>
    <cellStyle name="Followed Hyperlink 22" xfId="807"/>
    <cellStyle name="Followed Hyperlink 23" xfId="809"/>
    <cellStyle name="Followed Hyperlink 24" xfId="811"/>
    <cellStyle name="Followed Hyperlink 25" xfId="813"/>
    <cellStyle name="Followed Hyperlink 26" xfId="814"/>
    <cellStyle name="Followed Hyperlink 27" xfId="815"/>
    <cellStyle name="Followed Hyperlink 28" xfId="816"/>
    <cellStyle name="Followed Hyperlink 29" xfId="817"/>
    <cellStyle name="Followed Hyperlink 3" xfId="818"/>
    <cellStyle name="Followed Hyperlink 4" xfId="265"/>
    <cellStyle name="Followed Hyperlink 5" xfId="270"/>
    <cellStyle name="Followed Hyperlink 6" xfId="274"/>
    <cellStyle name="Followed Hyperlink 7" xfId="819"/>
    <cellStyle name="Followed Hyperlink 8" xfId="820"/>
    <cellStyle name="Followed Hyperlink 9" xfId="821"/>
    <cellStyle name="Good" xfId="823"/>
    <cellStyle name="Good 2" xfId="826"/>
    <cellStyle name="Good 3" xfId="829"/>
    <cellStyle name="Good 3 2" xfId="1962"/>
    <cellStyle name="Good 4" xfId="830"/>
    <cellStyle name="Good 4 2" xfId="1963"/>
    <cellStyle name="Good 5" xfId="1843"/>
    <cellStyle name="Heading 1" xfId="831"/>
    <cellStyle name="Heading 1 2" xfId="832"/>
    <cellStyle name="Heading 1 3" xfId="833"/>
    <cellStyle name="Heading 1 4" xfId="834"/>
    <cellStyle name="Heading 2" xfId="835"/>
    <cellStyle name="Heading 2 2" xfId="836"/>
    <cellStyle name="Heading 2 3" xfId="98"/>
    <cellStyle name="Heading 2 4" xfId="837"/>
    <cellStyle name="Heading 3" xfId="838"/>
    <cellStyle name="Heading 3 2" xfId="797"/>
    <cellStyle name="Heading 3 3" xfId="799"/>
    <cellStyle name="Heading 3 4" xfId="801"/>
    <cellStyle name="Heading 4" xfId="147"/>
    <cellStyle name="Heading 4 2" xfId="151"/>
    <cellStyle name="Heading 4 3" xfId="154"/>
    <cellStyle name="Hipervínculo" xfId="14" builtinId="8"/>
    <cellStyle name="Hipervínculo 2" xfId="839"/>
    <cellStyle name="Hipervínculo 2 2" xfId="840"/>
    <cellStyle name="Hipervínculo 2 3" xfId="334"/>
    <cellStyle name="Hipervínculo 2 4" xfId="841"/>
    <cellStyle name="Hipervínculo 2 5" xfId="842"/>
    <cellStyle name="Hyperlink" xfId="843"/>
    <cellStyle name="Hyperlink 10" xfId="845"/>
    <cellStyle name="Hyperlink 11" xfId="846"/>
    <cellStyle name="Hyperlink 12" xfId="847"/>
    <cellStyle name="Hyperlink 13" xfId="848"/>
    <cellStyle name="Hyperlink 14" xfId="849"/>
    <cellStyle name="Hyperlink 15" xfId="850"/>
    <cellStyle name="Hyperlink 16" xfId="852"/>
    <cellStyle name="Hyperlink 17" xfId="854"/>
    <cellStyle name="Hyperlink 18" xfId="856"/>
    <cellStyle name="Hyperlink 19" xfId="858"/>
    <cellStyle name="Hyperlink 2" xfId="860"/>
    <cellStyle name="Hyperlink 2 2" xfId="862"/>
    <cellStyle name="Hyperlink 2 3" xfId="863"/>
    <cellStyle name="Hyperlink 2 4" xfId="864"/>
    <cellStyle name="Hyperlink 20" xfId="851"/>
    <cellStyle name="Hyperlink 21" xfId="853"/>
    <cellStyle name="Hyperlink 22" xfId="855"/>
    <cellStyle name="Hyperlink 23" xfId="857"/>
    <cellStyle name="Hyperlink 24" xfId="859"/>
    <cellStyle name="Hyperlink 25" xfId="865"/>
    <cellStyle name="Hyperlink 26" xfId="197"/>
    <cellStyle name="Hyperlink 27" xfId="490"/>
    <cellStyle name="Hyperlink 28" xfId="386"/>
    <cellStyle name="Hyperlink 29" xfId="128"/>
    <cellStyle name="Hyperlink 3" xfId="866"/>
    <cellStyle name="Hyperlink 4" xfId="224"/>
    <cellStyle name="Hyperlink 5" xfId="867"/>
    <cellStyle name="Hyperlink 6" xfId="868"/>
    <cellStyle name="Hyperlink 7" xfId="870"/>
    <cellStyle name="Hyperlink 8" xfId="871"/>
    <cellStyle name="Hyperlink 9" xfId="872"/>
    <cellStyle name="Incorrecto 2" xfId="874"/>
    <cellStyle name="Incorrecto 2 2" xfId="1964"/>
    <cellStyle name="Incorrecto 3" xfId="875"/>
    <cellStyle name="Incorrecto 3 2" xfId="876"/>
    <cellStyle name="Incorrecto 3 2 2" xfId="2471"/>
    <cellStyle name="Incorrecto 3 3" xfId="1965"/>
    <cellStyle name="Incorrecto 4" xfId="877"/>
    <cellStyle name="Incorrecto 4 2" xfId="2472"/>
    <cellStyle name="Input" xfId="157"/>
    <cellStyle name="Input 2" xfId="161"/>
    <cellStyle name="Input 3" xfId="298"/>
    <cellStyle name="Input 3 2" xfId="1966"/>
    <cellStyle name="Input 4" xfId="246"/>
    <cellStyle name="Input 4 2" xfId="1967"/>
    <cellStyle name="Input 5" xfId="1844"/>
    <cellStyle name="Linked Cell" xfId="878"/>
    <cellStyle name="Linked Cell 2" xfId="879"/>
    <cellStyle name="Linked Cell 3" xfId="881"/>
    <cellStyle name="Millares" xfId="5" builtinId="3"/>
    <cellStyle name="Millares 2" xfId="540"/>
    <cellStyle name="Millares 2 2" xfId="543"/>
    <cellStyle name="Millares 2 2 2" xfId="822"/>
    <cellStyle name="Millares 2 3" xfId="883"/>
    <cellStyle name="Millares 2 4" xfId="884"/>
    <cellStyle name="Millares 2 5" xfId="885"/>
    <cellStyle name="Millares 3" xfId="545"/>
    <cellStyle name="Millares 3 2" xfId="886"/>
    <cellStyle name="Millares 4" xfId="549"/>
    <cellStyle name="Millares 5" xfId="887"/>
    <cellStyle name="Millares 5 2" xfId="888"/>
    <cellStyle name="Moneda 2" xfId="889"/>
    <cellStyle name="Moneda 2 2" xfId="2473"/>
    <cellStyle name="Neutral 2" xfId="890"/>
    <cellStyle name="Neutral 2 2" xfId="891"/>
    <cellStyle name="Neutral 2 2 2" xfId="2474"/>
    <cellStyle name="Neutral 2 3" xfId="1968"/>
    <cellStyle name="Neutral 3" xfId="892"/>
    <cellStyle name="Neutral 3 2" xfId="1983"/>
    <cellStyle name="Neutral 4" xfId="894"/>
    <cellStyle name="Neutral 4 2" xfId="2475"/>
    <cellStyle name="Normal" xfId="0" builtinId="0"/>
    <cellStyle name="Normal 10" xfId="394"/>
    <cellStyle name="Normal 10 2" xfId="896"/>
    <cellStyle name="Normal 10 2 2" xfId="897"/>
    <cellStyle name="Normal 10 3" xfId="900"/>
    <cellStyle name="Normal 10 3 2" xfId="901"/>
    <cellStyle name="Normal 10 4" xfId="904"/>
    <cellStyle name="Normal 10 4 2" xfId="905"/>
    <cellStyle name="Normal 10 4 2 2" xfId="2476"/>
    <cellStyle name="Normal 10 4 2 2 2" xfId="3463"/>
    <cellStyle name="Normal 10 4 2 3" xfId="2962"/>
    <cellStyle name="Normal 10 4 2 3 2" xfId="3464"/>
    <cellStyle name="Normal 10 4 2 4" xfId="3406"/>
    <cellStyle name="Normal 10 4 2 4 2" xfId="3465"/>
    <cellStyle name="Normal 10 4 2 5" xfId="3462"/>
    <cellStyle name="Normal 10 5" xfId="909"/>
    <cellStyle name="Normal 10 6" xfId="910"/>
    <cellStyle name="Normal 10 7" xfId="911"/>
    <cellStyle name="Normal 10_Incendios cantidad y variación" xfId="912"/>
    <cellStyle name="Normal 10_Superficie dañada Variación" xfId="914"/>
    <cellStyle name="Normal 10_Superficie dañada Variación 2" xfId="915"/>
    <cellStyle name="Normal 100" xfId="200"/>
    <cellStyle name="Normal 100 10" xfId="1984"/>
    <cellStyle name="Normal 100 10 2" xfId="3467"/>
    <cellStyle name="Normal 100 11" xfId="2577"/>
    <cellStyle name="Normal 100 11 2" xfId="3468"/>
    <cellStyle name="Normal 100 12" xfId="3020"/>
    <cellStyle name="Normal 100 12 2" xfId="3469"/>
    <cellStyle name="Normal 100 13" xfId="3466"/>
    <cellStyle name="Normal 100 2" xfId="210"/>
    <cellStyle name="Normal 100 2 2" xfId="2036"/>
    <cellStyle name="Normal 100 2 2 2" xfId="3471"/>
    <cellStyle name="Normal 100 2 3" xfId="2629"/>
    <cellStyle name="Normal 100 2 3 2" xfId="3472"/>
    <cellStyle name="Normal 100 2 4" xfId="3072"/>
    <cellStyle name="Normal 100 2 4 2" xfId="3473"/>
    <cellStyle name="Normal 100 2 5" xfId="3470"/>
    <cellStyle name="Normal 100 3" xfId="916"/>
    <cellStyle name="Normal 100 3 2" xfId="917"/>
    <cellStyle name="Normal 100 3 2 2" xfId="2478"/>
    <cellStyle name="Normal 100 3 2 2 2" xfId="3476"/>
    <cellStyle name="Normal 100 3 2 3" xfId="2964"/>
    <cellStyle name="Normal 100 3 2 3 2" xfId="3477"/>
    <cellStyle name="Normal 100 3 2 4" xfId="3408"/>
    <cellStyle name="Normal 100 3 2 4 2" xfId="3478"/>
    <cellStyle name="Normal 100 3 2 5" xfId="3475"/>
    <cellStyle name="Normal 100 3 3" xfId="2088"/>
    <cellStyle name="Normal 100 3 3 2" xfId="3479"/>
    <cellStyle name="Normal 100 3 4" xfId="2681"/>
    <cellStyle name="Normal 100 3 4 2" xfId="3480"/>
    <cellStyle name="Normal 100 3 5" xfId="3124"/>
    <cellStyle name="Normal 100 3 5 2" xfId="3481"/>
    <cellStyle name="Normal 100 3 6" xfId="3474"/>
    <cellStyle name="Normal 100 4" xfId="918"/>
    <cellStyle name="Normal 100 4 2" xfId="2140"/>
    <cellStyle name="Normal 100 4 2 2" xfId="3483"/>
    <cellStyle name="Normal 100 4 3" xfId="2733"/>
    <cellStyle name="Normal 100 4 3 2" xfId="3484"/>
    <cellStyle name="Normal 100 4 4" xfId="3176"/>
    <cellStyle name="Normal 100 4 4 2" xfId="3485"/>
    <cellStyle name="Normal 100 4 5" xfId="3482"/>
    <cellStyle name="Normal 100 5" xfId="919"/>
    <cellStyle name="Normal 100 5 2" xfId="2192"/>
    <cellStyle name="Normal 100 5 2 2" xfId="3487"/>
    <cellStyle name="Normal 100 5 3" xfId="2785"/>
    <cellStyle name="Normal 100 5 3 2" xfId="3488"/>
    <cellStyle name="Normal 100 5 4" xfId="3228"/>
    <cellStyle name="Normal 100 5 4 2" xfId="3489"/>
    <cellStyle name="Normal 100 5 5" xfId="3486"/>
    <cellStyle name="Normal 100 6" xfId="920"/>
    <cellStyle name="Normal 100 6 2" xfId="2244"/>
    <cellStyle name="Normal 100 6 2 2" xfId="3491"/>
    <cellStyle name="Normal 100 6 3" xfId="2837"/>
    <cellStyle name="Normal 100 6 3 2" xfId="3492"/>
    <cellStyle name="Normal 100 6 4" xfId="3280"/>
    <cellStyle name="Normal 100 6 4 2" xfId="3493"/>
    <cellStyle name="Normal 100 6 5" xfId="3490"/>
    <cellStyle name="Normal 100 7" xfId="921"/>
    <cellStyle name="Normal 100 7 2" xfId="2296"/>
    <cellStyle name="Normal 100 7 2 2" xfId="3495"/>
    <cellStyle name="Normal 100 7 3" xfId="2889"/>
    <cellStyle name="Normal 100 7 3 2" xfId="3496"/>
    <cellStyle name="Normal 100 7 4" xfId="3332"/>
    <cellStyle name="Normal 100 7 4 2" xfId="3497"/>
    <cellStyle name="Normal 100 7 5" xfId="3494"/>
    <cellStyle name="Normal 100 8" xfId="922"/>
    <cellStyle name="Normal 100 9" xfId="923"/>
    <cellStyle name="Normal 100 9 2" xfId="2477"/>
    <cellStyle name="Normal 100 9 2 2" xfId="3499"/>
    <cellStyle name="Normal 100 9 3" xfId="2963"/>
    <cellStyle name="Normal 100 9 3 2" xfId="3500"/>
    <cellStyle name="Normal 100 9 4" xfId="3407"/>
    <cellStyle name="Normal 100 9 4 2" xfId="3501"/>
    <cellStyle name="Normal 100 9 5" xfId="3498"/>
    <cellStyle name="Normal 101" xfId="924"/>
    <cellStyle name="Normal 101 10" xfId="1985"/>
    <cellStyle name="Normal 101 10 2" xfId="3503"/>
    <cellStyle name="Normal 101 11" xfId="2578"/>
    <cellStyle name="Normal 101 11 2" xfId="3504"/>
    <cellStyle name="Normal 101 12" xfId="3021"/>
    <cellStyle name="Normal 101 12 2" xfId="3505"/>
    <cellStyle name="Normal 101 13" xfId="3502"/>
    <cellStyle name="Normal 101 2" xfId="926"/>
    <cellStyle name="Normal 101 2 2" xfId="2037"/>
    <cellStyle name="Normal 101 2 2 2" xfId="3507"/>
    <cellStyle name="Normal 101 2 3" xfId="2630"/>
    <cellStyle name="Normal 101 2 3 2" xfId="3508"/>
    <cellStyle name="Normal 101 2 4" xfId="3073"/>
    <cellStyle name="Normal 101 2 4 2" xfId="3509"/>
    <cellStyle name="Normal 101 2 5" xfId="3506"/>
    <cellStyle name="Normal 101 3" xfId="928"/>
    <cellStyle name="Normal 101 3 2" xfId="2089"/>
    <cellStyle name="Normal 101 3 2 2" xfId="3511"/>
    <cellStyle name="Normal 101 3 3" xfId="2682"/>
    <cellStyle name="Normal 101 3 3 2" xfId="3512"/>
    <cellStyle name="Normal 101 3 4" xfId="3125"/>
    <cellStyle name="Normal 101 3 4 2" xfId="3513"/>
    <cellStyle name="Normal 101 3 5" xfId="3510"/>
    <cellStyle name="Normal 101 4" xfId="929"/>
    <cellStyle name="Normal 101 4 2" xfId="2141"/>
    <cellStyle name="Normal 101 4 2 2" xfId="3515"/>
    <cellStyle name="Normal 101 4 3" xfId="2734"/>
    <cellStyle name="Normal 101 4 3 2" xfId="3516"/>
    <cellStyle name="Normal 101 4 4" xfId="3177"/>
    <cellStyle name="Normal 101 4 4 2" xfId="3517"/>
    <cellStyle name="Normal 101 4 5" xfId="3514"/>
    <cellStyle name="Normal 101 5" xfId="930"/>
    <cellStyle name="Normal 101 5 2" xfId="2193"/>
    <cellStyle name="Normal 101 5 2 2" xfId="3519"/>
    <cellStyle name="Normal 101 5 3" xfId="2786"/>
    <cellStyle name="Normal 101 5 3 2" xfId="3520"/>
    <cellStyle name="Normal 101 5 4" xfId="3229"/>
    <cellStyle name="Normal 101 5 4 2" xfId="3521"/>
    <cellStyle name="Normal 101 5 5" xfId="3518"/>
    <cellStyle name="Normal 101 6" xfId="931"/>
    <cellStyle name="Normal 101 6 2" xfId="2245"/>
    <cellStyle name="Normal 101 6 2 2" xfId="3523"/>
    <cellStyle name="Normal 101 6 3" xfId="2838"/>
    <cellStyle name="Normal 101 6 3 2" xfId="3524"/>
    <cellStyle name="Normal 101 6 4" xfId="3281"/>
    <cellStyle name="Normal 101 6 4 2" xfId="3525"/>
    <cellStyle name="Normal 101 6 5" xfId="3522"/>
    <cellStyle name="Normal 101 7" xfId="932"/>
    <cellStyle name="Normal 101 7 2" xfId="2297"/>
    <cellStyle name="Normal 101 7 2 2" xfId="3527"/>
    <cellStyle name="Normal 101 7 3" xfId="2890"/>
    <cellStyle name="Normal 101 7 3 2" xfId="3528"/>
    <cellStyle name="Normal 101 7 4" xfId="3333"/>
    <cellStyle name="Normal 101 7 4 2" xfId="3529"/>
    <cellStyle name="Normal 101 7 5" xfId="3526"/>
    <cellStyle name="Normal 101 8" xfId="933"/>
    <cellStyle name="Normal 101 9" xfId="934"/>
    <cellStyle name="Normal 102" xfId="935"/>
    <cellStyle name="Normal 102 10" xfId="1986"/>
    <cellStyle name="Normal 102 10 2" xfId="3531"/>
    <cellStyle name="Normal 102 11" xfId="2579"/>
    <cellStyle name="Normal 102 11 2" xfId="3532"/>
    <cellStyle name="Normal 102 12" xfId="3022"/>
    <cellStyle name="Normal 102 12 2" xfId="3533"/>
    <cellStyle name="Normal 102 13" xfId="3530"/>
    <cellStyle name="Normal 102 2" xfId="937"/>
    <cellStyle name="Normal 102 2 2" xfId="2038"/>
    <cellStyle name="Normal 102 2 2 2" xfId="3535"/>
    <cellStyle name="Normal 102 2 3" xfId="2631"/>
    <cellStyle name="Normal 102 2 3 2" xfId="3536"/>
    <cellStyle name="Normal 102 2 4" xfId="3074"/>
    <cellStyle name="Normal 102 2 4 2" xfId="3537"/>
    <cellStyle name="Normal 102 2 5" xfId="3534"/>
    <cellStyle name="Normal 102 3" xfId="939"/>
    <cellStyle name="Normal 102 3 2" xfId="2090"/>
    <cellStyle name="Normal 102 3 2 2" xfId="3539"/>
    <cellStyle name="Normal 102 3 3" xfId="2683"/>
    <cellStyle name="Normal 102 3 3 2" xfId="3540"/>
    <cellStyle name="Normal 102 3 4" xfId="3126"/>
    <cellStyle name="Normal 102 3 4 2" xfId="3541"/>
    <cellStyle name="Normal 102 3 5" xfId="3538"/>
    <cellStyle name="Normal 102 4" xfId="940"/>
    <cellStyle name="Normal 102 4 2" xfId="2142"/>
    <cellStyle name="Normal 102 4 2 2" xfId="3543"/>
    <cellStyle name="Normal 102 4 3" xfId="2735"/>
    <cellStyle name="Normal 102 4 3 2" xfId="3544"/>
    <cellStyle name="Normal 102 4 4" xfId="3178"/>
    <cellStyle name="Normal 102 4 4 2" xfId="3545"/>
    <cellStyle name="Normal 102 4 5" xfId="3542"/>
    <cellStyle name="Normal 102 5" xfId="941"/>
    <cellStyle name="Normal 102 5 2" xfId="2194"/>
    <cellStyle name="Normal 102 5 2 2" xfId="3547"/>
    <cellStyle name="Normal 102 5 3" xfId="2787"/>
    <cellStyle name="Normal 102 5 3 2" xfId="3548"/>
    <cellStyle name="Normal 102 5 4" xfId="3230"/>
    <cellStyle name="Normal 102 5 4 2" xfId="3549"/>
    <cellStyle name="Normal 102 5 5" xfId="3546"/>
    <cellStyle name="Normal 102 6" xfId="942"/>
    <cellStyle name="Normal 102 6 2" xfId="2246"/>
    <cellStyle name="Normal 102 6 2 2" xfId="3551"/>
    <cellStyle name="Normal 102 6 3" xfId="2839"/>
    <cellStyle name="Normal 102 6 3 2" xfId="3552"/>
    <cellStyle name="Normal 102 6 4" xfId="3282"/>
    <cellStyle name="Normal 102 6 4 2" xfId="3553"/>
    <cellStyle name="Normal 102 6 5" xfId="3550"/>
    <cellStyle name="Normal 102 7" xfId="943"/>
    <cellStyle name="Normal 102 7 2" xfId="2298"/>
    <cellStyle name="Normal 102 7 2 2" xfId="3555"/>
    <cellStyle name="Normal 102 7 3" xfId="2891"/>
    <cellStyle name="Normal 102 7 3 2" xfId="3556"/>
    <cellStyle name="Normal 102 7 4" xfId="3334"/>
    <cellStyle name="Normal 102 7 4 2" xfId="3557"/>
    <cellStyle name="Normal 102 7 5" xfId="3554"/>
    <cellStyle name="Normal 102 8" xfId="944"/>
    <cellStyle name="Normal 102 9" xfId="945"/>
    <cellStyle name="Normal 103" xfId="946"/>
    <cellStyle name="Normal 103 10" xfId="2580"/>
    <cellStyle name="Normal 103 10 2" xfId="3559"/>
    <cellStyle name="Normal 103 11" xfId="3023"/>
    <cellStyle name="Normal 103 11 2" xfId="3560"/>
    <cellStyle name="Normal 103 12" xfId="3558"/>
    <cellStyle name="Normal 103 2" xfId="948"/>
    <cellStyle name="Normal 103 2 2" xfId="2039"/>
    <cellStyle name="Normal 103 2 2 2" xfId="3562"/>
    <cellStyle name="Normal 103 2 3" xfId="2632"/>
    <cellStyle name="Normal 103 2 3 2" xfId="3563"/>
    <cellStyle name="Normal 103 2 4" xfId="3075"/>
    <cellStyle name="Normal 103 2 4 2" xfId="3564"/>
    <cellStyle name="Normal 103 2 5" xfId="3561"/>
    <cellStyle name="Normal 103 3" xfId="949"/>
    <cellStyle name="Normal 103 3 2" xfId="2091"/>
    <cellStyle name="Normal 103 3 2 2" xfId="3566"/>
    <cellStyle name="Normal 103 3 3" xfId="2684"/>
    <cellStyle name="Normal 103 3 3 2" xfId="3567"/>
    <cellStyle name="Normal 103 3 4" xfId="3127"/>
    <cellStyle name="Normal 103 3 4 2" xfId="3568"/>
    <cellStyle name="Normal 103 3 5" xfId="3565"/>
    <cellStyle name="Normal 103 4" xfId="950"/>
    <cellStyle name="Normal 103 4 2" xfId="2143"/>
    <cellStyle name="Normal 103 4 2 2" xfId="3570"/>
    <cellStyle name="Normal 103 4 3" xfId="2736"/>
    <cellStyle name="Normal 103 4 3 2" xfId="3571"/>
    <cellStyle name="Normal 103 4 4" xfId="3179"/>
    <cellStyle name="Normal 103 4 4 2" xfId="3572"/>
    <cellStyle name="Normal 103 4 5" xfId="3569"/>
    <cellStyle name="Normal 103 5" xfId="951"/>
    <cellStyle name="Normal 103 5 2" xfId="2195"/>
    <cellStyle name="Normal 103 5 2 2" xfId="3574"/>
    <cellStyle name="Normal 103 5 3" xfId="2788"/>
    <cellStyle name="Normal 103 5 3 2" xfId="3575"/>
    <cellStyle name="Normal 103 5 4" xfId="3231"/>
    <cellStyle name="Normal 103 5 4 2" xfId="3576"/>
    <cellStyle name="Normal 103 5 5" xfId="3573"/>
    <cellStyle name="Normal 103 6" xfId="952"/>
    <cellStyle name="Normal 103 6 2" xfId="2247"/>
    <cellStyle name="Normal 103 6 2 2" xfId="3578"/>
    <cellStyle name="Normal 103 6 3" xfId="2840"/>
    <cellStyle name="Normal 103 6 3 2" xfId="3579"/>
    <cellStyle name="Normal 103 6 4" xfId="3283"/>
    <cellStyle name="Normal 103 6 4 2" xfId="3580"/>
    <cellStyle name="Normal 103 6 5" xfId="3577"/>
    <cellStyle name="Normal 103 7" xfId="953"/>
    <cellStyle name="Normal 103 7 2" xfId="2299"/>
    <cellStyle name="Normal 103 7 2 2" xfId="3582"/>
    <cellStyle name="Normal 103 7 3" xfId="2892"/>
    <cellStyle name="Normal 103 7 3 2" xfId="3583"/>
    <cellStyle name="Normal 103 7 4" xfId="3335"/>
    <cellStyle name="Normal 103 7 4 2" xfId="3584"/>
    <cellStyle name="Normal 103 7 5" xfId="3581"/>
    <cellStyle name="Normal 103 8" xfId="955"/>
    <cellStyle name="Normal 103 9" xfId="1987"/>
    <cellStyle name="Normal 103 9 2" xfId="3585"/>
    <cellStyle name="Normal 104" xfId="956"/>
    <cellStyle name="Normal 104 10" xfId="2581"/>
    <cellStyle name="Normal 104 10 2" xfId="3587"/>
    <cellStyle name="Normal 104 11" xfId="3024"/>
    <cellStyle name="Normal 104 11 2" xfId="3588"/>
    <cellStyle name="Normal 104 12" xfId="3586"/>
    <cellStyle name="Normal 104 2" xfId="957"/>
    <cellStyle name="Normal 104 2 2" xfId="2040"/>
    <cellStyle name="Normal 104 2 2 2" xfId="3590"/>
    <cellStyle name="Normal 104 2 3" xfId="2633"/>
    <cellStyle name="Normal 104 2 3 2" xfId="3591"/>
    <cellStyle name="Normal 104 2 4" xfId="3076"/>
    <cellStyle name="Normal 104 2 4 2" xfId="3592"/>
    <cellStyle name="Normal 104 2 5" xfId="3589"/>
    <cellStyle name="Normal 104 3" xfId="958"/>
    <cellStyle name="Normal 104 3 2" xfId="2092"/>
    <cellStyle name="Normal 104 3 2 2" xfId="3594"/>
    <cellStyle name="Normal 104 3 3" xfId="2685"/>
    <cellStyle name="Normal 104 3 3 2" xfId="3595"/>
    <cellStyle name="Normal 104 3 4" xfId="3128"/>
    <cellStyle name="Normal 104 3 4 2" xfId="3596"/>
    <cellStyle name="Normal 104 3 5" xfId="3593"/>
    <cellStyle name="Normal 104 4" xfId="959"/>
    <cellStyle name="Normal 104 4 2" xfId="2144"/>
    <cellStyle name="Normal 104 4 2 2" xfId="3598"/>
    <cellStyle name="Normal 104 4 3" xfId="2737"/>
    <cellStyle name="Normal 104 4 3 2" xfId="3599"/>
    <cellStyle name="Normal 104 4 4" xfId="3180"/>
    <cellStyle name="Normal 104 4 4 2" xfId="3600"/>
    <cellStyle name="Normal 104 4 5" xfId="3597"/>
    <cellStyle name="Normal 104 5" xfId="960"/>
    <cellStyle name="Normal 104 5 2" xfId="2196"/>
    <cellStyle name="Normal 104 5 2 2" xfId="3602"/>
    <cellStyle name="Normal 104 5 3" xfId="2789"/>
    <cellStyle name="Normal 104 5 3 2" xfId="3603"/>
    <cellStyle name="Normal 104 5 4" xfId="3232"/>
    <cellStyle name="Normal 104 5 4 2" xfId="3604"/>
    <cellStyle name="Normal 104 5 5" xfId="3601"/>
    <cellStyle name="Normal 104 6" xfId="961"/>
    <cellStyle name="Normal 104 6 2" xfId="2248"/>
    <cellStyle name="Normal 104 6 2 2" xfId="3606"/>
    <cellStyle name="Normal 104 6 3" xfId="2841"/>
    <cellStyle name="Normal 104 6 3 2" xfId="3607"/>
    <cellStyle name="Normal 104 6 4" xfId="3284"/>
    <cellStyle name="Normal 104 6 4 2" xfId="3608"/>
    <cellStyle name="Normal 104 6 5" xfId="3605"/>
    <cellStyle name="Normal 104 7" xfId="962"/>
    <cellStyle name="Normal 104 7 2" xfId="2300"/>
    <cellStyle name="Normal 104 7 2 2" xfId="3610"/>
    <cellStyle name="Normal 104 7 3" xfId="2893"/>
    <cellStyle name="Normal 104 7 3 2" xfId="3611"/>
    <cellStyle name="Normal 104 7 4" xfId="3336"/>
    <cellStyle name="Normal 104 7 4 2" xfId="3612"/>
    <cellStyle name="Normal 104 7 5" xfId="3609"/>
    <cellStyle name="Normal 104 8" xfId="964"/>
    <cellStyle name="Normal 104 9" xfId="1988"/>
    <cellStyle name="Normal 104 9 2" xfId="3613"/>
    <cellStyle name="Normal 105" xfId="965"/>
    <cellStyle name="Normal 105 10" xfId="2582"/>
    <cellStyle name="Normal 105 10 2" xfId="3615"/>
    <cellStyle name="Normal 105 11" xfId="3025"/>
    <cellStyle name="Normal 105 11 2" xfId="3616"/>
    <cellStyle name="Normal 105 12" xfId="3614"/>
    <cellStyle name="Normal 105 2" xfId="967"/>
    <cellStyle name="Normal 105 2 2" xfId="969"/>
    <cellStyle name="Normal 105 2 3" xfId="2041"/>
    <cellStyle name="Normal 105 2 3 2" xfId="3618"/>
    <cellStyle name="Normal 105 2 4" xfId="2634"/>
    <cellStyle name="Normal 105 2 4 2" xfId="3619"/>
    <cellStyle name="Normal 105 2 5" xfId="3077"/>
    <cellStyle name="Normal 105 2 5 2" xfId="3620"/>
    <cellStyle name="Normal 105 2 6" xfId="3617"/>
    <cellStyle name="Normal 105 3" xfId="971"/>
    <cellStyle name="Normal 105 3 2" xfId="2093"/>
    <cellStyle name="Normal 105 3 2 2" xfId="3622"/>
    <cellStyle name="Normal 105 3 3" xfId="2686"/>
    <cellStyle name="Normal 105 3 3 2" xfId="3623"/>
    <cellStyle name="Normal 105 3 4" xfId="3129"/>
    <cellStyle name="Normal 105 3 4 2" xfId="3624"/>
    <cellStyle name="Normal 105 3 5" xfId="3621"/>
    <cellStyle name="Normal 105 4" xfId="973"/>
    <cellStyle name="Normal 105 4 2" xfId="2145"/>
    <cellStyle name="Normal 105 4 2 2" xfId="3626"/>
    <cellStyle name="Normal 105 4 3" xfId="2738"/>
    <cellStyle name="Normal 105 4 3 2" xfId="3627"/>
    <cellStyle name="Normal 105 4 4" xfId="3181"/>
    <cellStyle name="Normal 105 4 4 2" xfId="3628"/>
    <cellStyle name="Normal 105 4 5" xfId="3625"/>
    <cellStyle name="Normal 105 5" xfId="975"/>
    <cellStyle name="Normal 105 5 2" xfId="2197"/>
    <cellStyle name="Normal 105 5 2 2" xfId="3630"/>
    <cellStyle name="Normal 105 5 3" xfId="2790"/>
    <cellStyle name="Normal 105 5 3 2" xfId="3631"/>
    <cellStyle name="Normal 105 5 4" xfId="3233"/>
    <cellStyle name="Normal 105 5 4 2" xfId="3632"/>
    <cellStyle name="Normal 105 5 5" xfId="3629"/>
    <cellStyle name="Normal 105 6" xfId="977"/>
    <cellStyle name="Normal 105 6 2" xfId="2249"/>
    <cellStyle name="Normal 105 6 2 2" xfId="3634"/>
    <cellStyle name="Normal 105 6 3" xfId="2842"/>
    <cellStyle name="Normal 105 6 3 2" xfId="3635"/>
    <cellStyle name="Normal 105 6 4" xfId="3285"/>
    <cellStyle name="Normal 105 6 4 2" xfId="3636"/>
    <cellStyle name="Normal 105 6 5" xfId="3633"/>
    <cellStyle name="Normal 105 7" xfId="979"/>
    <cellStyle name="Normal 105 7 2" xfId="2301"/>
    <cellStyle name="Normal 105 7 2 2" xfId="3638"/>
    <cellStyle name="Normal 105 7 3" xfId="2894"/>
    <cellStyle name="Normal 105 7 3 2" xfId="3639"/>
    <cellStyle name="Normal 105 7 4" xfId="3337"/>
    <cellStyle name="Normal 105 7 4 2" xfId="3640"/>
    <cellStyle name="Normal 105 7 5" xfId="3637"/>
    <cellStyle name="Normal 105 8" xfId="981"/>
    <cellStyle name="Normal 105 9" xfId="1989"/>
    <cellStyle name="Normal 105 9 2" xfId="3641"/>
    <cellStyle name="Normal 106" xfId="983"/>
    <cellStyle name="Normal 106 10" xfId="2583"/>
    <cellStyle name="Normal 106 10 2" xfId="3643"/>
    <cellStyle name="Normal 106 11" xfId="3026"/>
    <cellStyle name="Normal 106 11 2" xfId="3644"/>
    <cellStyle name="Normal 106 12" xfId="3642"/>
    <cellStyle name="Normal 106 2" xfId="986"/>
    <cellStyle name="Normal 106 2 2" xfId="988"/>
    <cellStyle name="Normal 106 2 3" xfId="2042"/>
    <cellStyle name="Normal 106 2 3 2" xfId="3646"/>
    <cellStyle name="Normal 106 2 4" xfId="2635"/>
    <cellStyle name="Normal 106 2 4 2" xfId="3647"/>
    <cellStyle name="Normal 106 2 5" xfId="3078"/>
    <cellStyle name="Normal 106 2 5 2" xfId="3648"/>
    <cellStyle name="Normal 106 2 6" xfId="3645"/>
    <cellStyle name="Normal 106 3" xfId="990"/>
    <cellStyle name="Normal 106 3 2" xfId="2094"/>
    <cellStyle name="Normal 106 3 2 2" xfId="3650"/>
    <cellStyle name="Normal 106 3 3" xfId="2687"/>
    <cellStyle name="Normal 106 3 3 2" xfId="3651"/>
    <cellStyle name="Normal 106 3 4" xfId="3130"/>
    <cellStyle name="Normal 106 3 4 2" xfId="3652"/>
    <cellStyle name="Normal 106 3 5" xfId="3649"/>
    <cellStyle name="Normal 106 4" xfId="992"/>
    <cellStyle name="Normal 106 4 2" xfId="2146"/>
    <cellStyle name="Normal 106 4 2 2" xfId="3654"/>
    <cellStyle name="Normal 106 4 3" xfId="2739"/>
    <cellStyle name="Normal 106 4 3 2" xfId="3655"/>
    <cellStyle name="Normal 106 4 4" xfId="3182"/>
    <cellStyle name="Normal 106 4 4 2" xfId="3656"/>
    <cellStyle name="Normal 106 4 5" xfId="3653"/>
    <cellStyle name="Normal 106 5" xfId="994"/>
    <cellStyle name="Normal 106 5 2" xfId="2198"/>
    <cellStyle name="Normal 106 5 2 2" xfId="3658"/>
    <cellStyle name="Normal 106 5 3" xfId="2791"/>
    <cellStyle name="Normal 106 5 3 2" xfId="3659"/>
    <cellStyle name="Normal 106 5 4" xfId="3234"/>
    <cellStyle name="Normal 106 5 4 2" xfId="3660"/>
    <cellStyle name="Normal 106 5 5" xfId="3657"/>
    <cellStyle name="Normal 106 6" xfId="996"/>
    <cellStyle name="Normal 106 6 2" xfId="2250"/>
    <cellStyle name="Normal 106 6 2 2" xfId="3662"/>
    <cellStyle name="Normal 106 6 3" xfId="2843"/>
    <cellStyle name="Normal 106 6 3 2" xfId="3663"/>
    <cellStyle name="Normal 106 6 4" xfId="3286"/>
    <cellStyle name="Normal 106 6 4 2" xfId="3664"/>
    <cellStyle name="Normal 106 6 5" xfId="3661"/>
    <cellStyle name="Normal 106 7" xfId="998"/>
    <cellStyle name="Normal 106 7 2" xfId="2302"/>
    <cellStyle name="Normal 106 7 2 2" xfId="3666"/>
    <cellStyle name="Normal 106 7 3" xfId="2895"/>
    <cellStyle name="Normal 106 7 3 2" xfId="3667"/>
    <cellStyle name="Normal 106 7 4" xfId="3338"/>
    <cellStyle name="Normal 106 7 4 2" xfId="3668"/>
    <cellStyle name="Normal 106 7 5" xfId="3665"/>
    <cellStyle name="Normal 106 8" xfId="1001"/>
    <cellStyle name="Normal 106 9" xfId="1990"/>
    <cellStyle name="Normal 106 9 2" xfId="3669"/>
    <cellStyle name="Normal 107" xfId="1003"/>
    <cellStyle name="Normal 107 10" xfId="2584"/>
    <cellStyle name="Normal 107 10 2" xfId="3671"/>
    <cellStyle name="Normal 107 11" xfId="3027"/>
    <cellStyle name="Normal 107 11 2" xfId="3672"/>
    <cellStyle name="Normal 107 12" xfId="3670"/>
    <cellStyle name="Normal 107 2" xfId="1005"/>
    <cellStyle name="Normal 107 2 2" xfId="1007"/>
    <cellStyle name="Normal 107 2 3" xfId="2043"/>
    <cellStyle name="Normal 107 2 3 2" xfId="3674"/>
    <cellStyle name="Normal 107 2 4" xfId="2636"/>
    <cellStyle name="Normal 107 2 4 2" xfId="3675"/>
    <cellStyle name="Normal 107 2 5" xfId="3079"/>
    <cellStyle name="Normal 107 2 5 2" xfId="3676"/>
    <cellStyle name="Normal 107 2 6" xfId="3673"/>
    <cellStyle name="Normal 107 3" xfId="1009"/>
    <cellStyle name="Normal 107 3 2" xfId="2095"/>
    <cellStyle name="Normal 107 3 2 2" xfId="3678"/>
    <cellStyle name="Normal 107 3 3" xfId="2688"/>
    <cellStyle name="Normal 107 3 3 2" xfId="3679"/>
    <cellStyle name="Normal 107 3 4" xfId="3131"/>
    <cellStyle name="Normal 107 3 4 2" xfId="3680"/>
    <cellStyle name="Normal 107 3 5" xfId="3677"/>
    <cellStyle name="Normal 107 4" xfId="1011"/>
    <cellStyle name="Normal 107 4 2" xfId="2147"/>
    <cellStyle name="Normal 107 4 2 2" xfId="3682"/>
    <cellStyle name="Normal 107 4 3" xfId="2740"/>
    <cellStyle name="Normal 107 4 3 2" xfId="3683"/>
    <cellStyle name="Normal 107 4 4" xfId="3183"/>
    <cellStyle name="Normal 107 4 4 2" xfId="3684"/>
    <cellStyle name="Normal 107 4 5" xfId="3681"/>
    <cellStyle name="Normal 107 5" xfId="1013"/>
    <cellStyle name="Normal 107 5 2" xfId="2199"/>
    <cellStyle name="Normal 107 5 2 2" xfId="3686"/>
    <cellStyle name="Normal 107 5 3" xfId="2792"/>
    <cellStyle name="Normal 107 5 3 2" xfId="3687"/>
    <cellStyle name="Normal 107 5 4" xfId="3235"/>
    <cellStyle name="Normal 107 5 4 2" xfId="3688"/>
    <cellStyle name="Normal 107 5 5" xfId="3685"/>
    <cellStyle name="Normal 107 6" xfId="236"/>
    <cellStyle name="Normal 107 6 2" xfId="2251"/>
    <cellStyle name="Normal 107 6 2 2" xfId="3690"/>
    <cellStyle name="Normal 107 6 3" xfId="2844"/>
    <cellStyle name="Normal 107 6 3 2" xfId="3691"/>
    <cellStyle name="Normal 107 6 4" xfId="3287"/>
    <cellStyle name="Normal 107 6 4 2" xfId="3692"/>
    <cellStyle name="Normal 107 6 5" xfId="3689"/>
    <cellStyle name="Normal 107 7" xfId="1015"/>
    <cellStyle name="Normal 107 7 2" xfId="2303"/>
    <cellStyle name="Normal 107 7 2 2" xfId="3694"/>
    <cellStyle name="Normal 107 7 3" xfId="2896"/>
    <cellStyle name="Normal 107 7 3 2" xfId="3695"/>
    <cellStyle name="Normal 107 7 4" xfId="3339"/>
    <cellStyle name="Normal 107 7 4 2" xfId="3696"/>
    <cellStyle name="Normal 107 7 5" xfId="3693"/>
    <cellStyle name="Normal 107 8" xfId="1017"/>
    <cellStyle name="Normal 107 9" xfId="1991"/>
    <cellStyle name="Normal 107 9 2" xfId="3697"/>
    <cellStyle name="Normal 108" xfId="1019"/>
    <cellStyle name="Normal 108 10" xfId="2585"/>
    <cellStyle name="Normal 108 10 2" xfId="3699"/>
    <cellStyle name="Normal 108 11" xfId="3028"/>
    <cellStyle name="Normal 108 11 2" xfId="3700"/>
    <cellStyle name="Normal 108 12" xfId="3698"/>
    <cellStyle name="Normal 108 2" xfId="1021"/>
    <cellStyle name="Normal 108 2 2" xfId="1023"/>
    <cellStyle name="Normal 108 2 3" xfId="2044"/>
    <cellStyle name="Normal 108 2 3 2" xfId="3702"/>
    <cellStyle name="Normal 108 2 4" xfId="2637"/>
    <cellStyle name="Normal 108 2 4 2" xfId="3703"/>
    <cellStyle name="Normal 108 2 5" xfId="3080"/>
    <cellStyle name="Normal 108 2 5 2" xfId="3704"/>
    <cellStyle name="Normal 108 2 6" xfId="3701"/>
    <cellStyle name="Normal 108 3" xfId="1025"/>
    <cellStyle name="Normal 108 3 2" xfId="2096"/>
    <cellStyle name="Normal 108 3 2 2" xfId="3706"/>
    <cellStyle name="Normal 108 3 3" xfId="2689"/>
    <cellStyle name="Normal 108 3 3 2" xfId="3707"/>
    <cellStyle name="Normal 108 3 4" xfId="3132"/>
    <cellStyle name="Normal 108 3 4 2" xfId="3708"/>
    <cellStyle name="Normal 108 3 5" xfId="3705"/>
    <cellStyle name="Normal 108 4" xfId="898"/>
    <cellStyle name="Normal 108 4 2" xfId="2148"/>
    <cellStyle name="Normal 108 4 2 2" xfId="3710"/>
    <cellStyle name="Normal 108 4 3" xfId="2741"/>
    <cellStyle name="Normal 108 4 3 2" xfId="3711"/>
    <cellStyle name="Normal 108 4 4" xfId="3184"/>
    <cellStyle name="Normal 108 4 4 2" xfId="3712"/>
    <cellStyle name="Normal 108 4 5" xfId="3709"/>
    <cellStyle name="Normal 108 5" xfId="1027"/>
    <cellStyle name="Normal 108 5 2" xfId="2200"/>
    <cellStyle name="Normal 108 5 2 2" xfId="3714"/>
    <cellStyle name="Normal 108 5 3" xfId="2793"/>
    <cellStyle name="Normal 108 5 3 2" xfId="3715"/>
    <cellStyle name="Normal 108 5 4" xfId="3236"/>
    <cellStyle name="Normal 108 5 4 2" xfId="3716"/>
    <cellStyle name="Normal 108 5 5" xfId="3713"/>
    <cellStyle name="Normal 108 6" xfId="1031"/>
    <cellStyle name="Normal 108 6 2" xfId="2252"/>
    <cellStyle name="Normal 108 6 2 2" xfId="3718"/>
    <cellStyle name="Normal 108 6 3" xfId="2845"/>
    <cellStyle name="Normal 108 6 3 2" xfId="3719"/>
    <cellStyle name="Normal 108 6 4" xfId="3288"/>
    <cellStyle name="Normal 108 6 4 2" xfId="3720"/>
    <cellStyle name="Normal 108 6 5" xfId="3717"/>
    <cellStyle name="Normal 108 7" xfId="1033"/>
    <cellStyle name="Normal 108 7 2" xfId="2304"/>
    <cellStyle name="Normal 108 7 2 2" xfId="3722"/>
    <cellStyle name="Normal 108 7 3" xfId="2897"/>
    <cellStyle name="Normal 108 7 3 2" xfId="3723"/>
    <cellStyle name="Normal 108 7 4" xfId="3340"/>
    <cellStyle name="Normal 108 7 4 2" xfId="3724"/>
    <cellStyle name="Normal 108 7 5" xfId="3721"/>
    <cellStyle name="Normal 108 8" xfId="1035"/>
    <cellStyle name="Normal 108 9" xfId="1992"/>
    <cellStyle name="Normal 108 9 2" xfId="3725"/>
    <cellStyle name="Normal 109" xfId="1037"/>
    <cellStyle name="Normal 109 10" xfId="2586"/>
    <cellStyle name="Normal 109 10 2" xfId="3727"/>
    <cellStyle name="Normal 109 11" xfId="3029"/>
    <cellStyle name="Normal 109 11 2" xfId="3728"/>
    <cellStyle name="Normal 109 12" xfId="3726"/>
    <cellStyle name="Normal 109 2" xfId="1039"/>
    <cellStyle name="Normal 109 2 2" xfId="1028"/>
    <cellStyle name="Normal 109 2 3" xfId="2045"/>
    <cellStyle name="Normal 109 2 3 2" xfId="3730"/>
    <cellStyle name="Normal 109 2 4" xfId="2638"/>
    <cellStyle name="Normal 109 2 4 2" xfId="3731"/>
    <cellStyle name="Normal 109 2 5" xfId="3081"/>
    <cellStyle name="Normal 109 2 5 2" xfId="3732"/>
    <cellStyle name="Normal 109 2 6" xfId="3729"/>
    <cellStyle name="Normal 109 3" xfId="480"/>
    <cellStyle name="Normal 109 3 2" xfId="2097"/>
    <cellStyle name="Normal 109 3 2 2" xfId="3734"/>
    <cellStyle name="Normal 109 3 3" xfId="2690"/>
    <cellStyle name="Normal 109 3 3 2" xfId="3735"/>
    <cellStyle name="Normal 109 3 4" xfId="3133"/>
    <cellStyle name="Normal 109 3 4 2" xfId="3736"/>
    <cellStyle name="Normal 109 3 5" xfId="3733"/>
    <cellStyle name="Normal 109 4" xfId="902"/>
    <cellStyle name="Normal 109 4 2" xfId="2149"/>
    <cellStyle name="Normal 109 4 2 2" xfId="3738"/>
    <cellStyle name="Normal 109 4 3" xfId="2742"/>
    <cellStyle name="Normal 109 4 3 2" xfId="3739"/>
    <cellStyle name="Normal 109 4 4" xfId="3185"/>
    <cellStyle name="Normal 109 4 4 2" xfId="3740"/>
    <cellStyle name="Normal 109 4 5" xfId="3737"/>
    <cellStyle name="Normal 109 5" xfId="483"/>
    <cellStyle name="Normal 109 5 2" xfId="2201"/>
    <cellStyle name="Normal 109 5 2 2" xfId="3742"/>
    <cellStyle name="Normal 109 5 3" xfId="2794"/>
    <cellStyle name="Normal 109 5 3 2" xfId="3743"/>
    <cellStyle name="Normal 109 5 4" xfId="3237"/>
    <cellStyle name="Normal 109 5 4 2" xfId="3744"/>
    <cellStyle name="Normal 109 5 5" xfId="3741"/>
    <cellStyle name="Normal 109 6" xfId="1041"/>
    <cellStyle name="Normal 109 6 2" xfId="2253"/>
    <cellStyle name="Normal 109 6 2 2" xfId="3746"/>
    <cellStyle name="Normal 109 6 3" xfId="2846"/>
    <cellStyle name="Normal 109 6 3 2" xfId="3747"/>
    <cellStyle name="Normal 109 6 4" xfId="3289"/>
    <cellStyle name="Normal 109 6 4 2" xfId="3748"/>
    <cellStyle name="Normal 109 6 5" xfId="3745"/>
    <cellStyle name="Normal 109 7" xfId="1043"/>
    <cellStyle name="Normal 109 7 2" xfId="2305"/>
    <cellStyle name="Normal 109 7 2 2" xfId="3750"/>
    <cellStyle name="Normal 109 7 3" xfId="2898"/>
    <cellStyle name="Normal 109 7 3 2" xfId="3751"/>
    <cellStyle name="Normal 109 7 4" xfId="3341"/>
    <cellStyle name="Normal 109 7 4 2" xfId="3752"/>
    <cellStyle name="Normal 109 7 5" xfId="3749"/>
    <cellStyle name="Normal 109 8" xfId="1045"/>
    <cellStyle name="Normal 109 9" xfId="1993"/>
    <cellStyle name="Normal 109 9 2" xfId="3753"/>
    <cellStyle name="Normal 11" xfId="397"/>
    <cellStyle name="Normal 11 2" xfId="1047"/>
    <cellStyle name="Normal 11 2 2" xfId="1048"/>
    <cellStyle name="Normal 11 3" xfId="1049"/>
    <cellStyle name="Normal 11 3 2" xfId="1050"/>
    <cellStyle name="Normal 11 3 3" xfId="717"/>
    <cellStyle name="Normal 11 4" xfId="446"/>
    <cellStyle name="Normal 11 5" xfId="290"/>
    <cellStyle name="Normal 11 6" xfId="357"/>
    <cellStyle name="Normal 11 7" xfId="136"/>
    <cellStyle name="Normal 11 8" xfId="1051"/>
    <cellStyle name="Normal 11 9" xfId="1052"/>
    <cellStyle name="Normal 11_01Terriambien 2007 Entrega" xfId="906"/>
    <cellStyle name="Normal 110" xfId="966"/>
    <cellStyle name="Normal 110 10" xfId="2587"/>
    <cellStyle name="Normal 110 10 2" xfId="3755"/>
    <cellStyle name="Normal 110 11" xfId="3030"/>
    <cellStyle name="Normal 110 11 2" xfId="3756"/>
    <cellStyle name="Normal 110 12" xfId="3754"/>
    <cellStyle name="Normal 110 2" xfId="968"/>
    <cellStyle name="Normal 110 2 2" xfId="970"/>
    <cellStyle name="Normal 110 2 3" xfId="2046"/>
    <cellStyle name="Normal 110 2 3 2" xfId="3758"/>
    <cellStyle name="Normal 110 2 4" xfId="2639"/>
    <cellStyle name="Normal 110 2 4 2" xfId="3759"/>
    <cellStyle name="Normal 110 2 5" xfId="3082"/>
    <cellStyle name="Normal 110 2 5 2" xfId="3760"/>
    <cellStyle name="Normal 110 2 6" xfId="3757"/>
    <cellStyle name="Normal 110 3" xfId="972"/>
    <cellStyle name="Normal 110 3 2" xfId="2098"/>
    <cellStyle name="Normal 110 3 2 2" xfId="3762"/>
    <cellStyle name="Normal 110 3 3" xfId="2691"/>
    <cellStyle name="Normal 110 3 3 2" xfId="3763"/>
    <cellStyle name="Normal 110 3 4" xfId="3134"/>
    <cellStyle name="Normal 110 3 4 2" xfId="3764"/>
    <cellStyle name="Normal 110 3 5" xfId="3761"/>
    <cellStyle name="Normal 110 4" xfId="974"/>
    <cellStyle name="Normal 110 4 2" xfId="2150"/>
    <cellStyle name="Normal 110 4 2 2" xfId="3766"/>
    <cellStyle name="Normal 110 4 3" xfId="2743"/>
    <cellStyle name="Normal 110 4 3 2" xfId="3767"/>
    <cellStyle name="Normal 110 4 4" xfId="3186"/>
    <cellStyle name="Normal 110 4 4 2" xfId="3768"/>
    <cellStyle name="Normal 110 4 5" xfId="3765"/>
    <cellStyle name="Normal 110 5" xfId="976"/>
    <cellStyle name="Normal 110 5 2" xfId="2202"/>
    <cellStyle name="Normal 110 5 2 2" xfId="3770"/>
    <cellStyle name="Normal 110 5 3" xfId="2795"/>
    <cellStyle name="Normal 110 5 3 2" xfId="3771"/>
    <cellStyle name="Normal 110 5 4" xfId="3238"/>
    <cellStyle name="Normal 110 5 4 2" xfId="3772"/>
    <cellStyle name="Normal 110 5 5" xfId="3769"/>
    <cellStyle name="Normal 110 6" xfId="978"/>
    <cellStyle name="Normal 110 6 2" xfId="2254"/>
    <cellStyle name="Normal 110 6 2 2" xfId="3774"/>
    <cellStyle name="Normal 110 6 3" xfId="2847"/>
    <cellStyle name="Normal 110 6 3 2" xfId="3775"/>
    <cellStyle name="Normal 110 6 4" xfId="3290"/>
    <cellStyle name="Normal 110 6 4 2" xfId="3776"/>
    <cellStyle name="Normal 110 6 5" xfId="3773"/>
    <cellStyle name="Normal 110 7" xfId="980"/>
    <cellStyle name="Normal 110 7 2" xfId="2306"/>
    <cellStyle name="Normal 110 7 2 2" xfId="3778"/>
    <cellStyle name="Normal 110 7 3" xfId="2899"/>
    <cellStyle name="Normal 110 7 3 2" xfId="3779"/>
    <cellStyle name="Normal 110 7 4" xfId="3342"/>
    <cellStyle name="Normal 110 7 4 2" xfId="3780"/>
    <cellStyle name="Normal 110 7 5" xfId="3777"/>
    <cellStyle name="Normal 110 8" xfId="982"/>
    <cellStyle name="Normal 110 9" xfId="1994"/>
    <cellStyle name="Normal 110 9 2" xfId="3781"/>
    <cellStyle name="Normal 111" xfId="984"/>
    <cellStyle name="Normal 111 10" xfId="2588"/>
    <cellStyle name="Normal 111 10 2" xfId="3783"/>
    <cellStyle name="Normal 111 11" xfId="3031"/>
    <cellStyle name="Normal 111 11 2" xfId="3784"/>
    <cellStyle name="Normal 111 12" xfId="3782"/>
    <cellStyle name="Normal 111 2" xfId="987"/>
    <cellStyle name="Normal 111 2 2" xfId="989"/>
    <cellStyle name="Normal 111 2 3" xfId="2047"/>
    <cellStyle name="Normal 111 2 3 2" xfId="3786"/>
    <cellStyle name="Normal 111 2 4" xfId="2640"/>
    <cellStyle name="Normal 111 2 4 2" xfId="3787"/>
    <cellStyle name="Normal 111 2 5" xfId="3083"/>
    <cellStyle name="Normal 111 2 5 2" xfId="3788"/>
    <cellStyle name="Normal 111 2 6" xfId="3785"/>
    <cellStyle name="Normal 111 3" xfId="991"/>
    <cellStyle name="Normal 111 3 2" xfId="2099"/>
    <cellStyle name="Normal 111 3 2 2" xfId="3790"/>
    <cellStyle name="Normal 111 3 3" xfId="2692"/>
    <cellStyle name="Normal 111 3 3 2" xfId="3791"/>
    <cellStyle name="Normal 111 3 4" xfId="3135"/>
    <cellStyle name="Normal 111 3 4 2" xfId="3792"/>
    <cellStyle name="Normal 111 3 5" xfId="3789"/>
    <cellStyle name="Normal 111 4" xfId="993"/>
    <cellStyle name="Normal 111 4 2" xfId="2151"/>
    <cellStyle name="Normal 111 4 2 2" xfId="3794"/>
    <cellStyle name="Normal 111 4 3" xfId="2744"/>
    <cellStyle name="Normal 111 4 3 2" xfId="3795"/>
    <cellStyle name="Normal 111 4 4" xfId="3187"/>
    <cellStyle name="Normal 111 4 4 2" xfId="3796"/>
    <cellStyle name="Normal 111 4 5" xfId="3793"/>
    <cellStyle name="Normal 111 5" xfId="995"/>
    <cellStyle name="Normal 111 5 2" xfId="2203"/>
    <cellStyle name="Normal 111 5 2 2" xfId="3798"/>
    <cellStyle name="Normal 111 5 3" xfId="2796"/>
    <cellStyle name="Normal 111 5 3 2" xfId="3799"/>
    <cellStyle name="Normal 111 5 4" xfId="3239"/>
    <cellStyle name="Normal 111 5 4 2" xfId="3800"/>
    <cellStyle name="Normal 111 5 5" xfId="3797"/>
    <cellStyle name="Normal 111 6" xfId="997"/>
    <cellStyle name="Normal 111 6 2" xfId="2255"/>
    <cellStyle name="Normal 111 6 2 2" xfId="3802"/>
    <cellStyle name="Normal 111 6 3" xfId="2848"/>
    <cellStyle name="Normal 111 6 3 2" xfId="3803"/>
    <cellStyle name="Normal 111 6 4" xfId="3291"/>
    <cellStyle name="Normal 111 6 4 2" xfId="3804"/>
    <cellStyle name="Normal 111 6 5" xfId="3801"/>
    <cellStyle name="Normal 111 7" xfId="999"/>
    <cellStyle name="Normal 111 7 2" xfId="2307"/>
    <cellStyle name="Normal 111 7 2 2" xfId="3806"/>
    <cellStyle name="Normal 111 7 3" xfId="2900"/>
    <cellStyle name="Normal 111 7 3 2" xfId="3807"/>
    <cellStyle name="Normal 111 7 4" xfId="3343"/>
    <cellStyle name="Normal 111 7 4 2" xfId="3808"/>
    <cellStyle name="Normal 111 7 5" xfId="3805"/>
    <cellStyle name="Normal 111 8" xfId="1002"/>
    <cellStyle name="Normal 111 9" xfId="1995"/>
    <cellStyle name="Normal 111 9 2" xfId="3809"/>
    <cellStyle name="Normal 112" xfId="1004"/>
    <cellStyle name="Normal 112 10" xfId="2589"/>
    <cellStyle name="Normal 112 10 2" xfId="3811"/>
    <cellStyle name="Normal 112 11" xfId="3032"/>
    <cellStyle name="Normal 112 11 2" xfId="3812"/>
    <cellStyle name="Normal 112 12" xfId="3810"/>
    <cellStyle name="Normal 112 2" xfId="1006"/>
    <cellStyle name="Normal 112 2 2" xfId="1008"/>
    <cellStyle name="Normal 112 2 3" xfId="2048"/>
    <cellStyle name="Normal 112 2 3 2" xfId="3814"/>
    <cellStyle name="Normal 112 2 4" xfId="2641"/>
    <cellStyle name="Normal 112 2 4 2" xfId="3815"/>
    <cellStyle name="Normal 112 2 5" xfId="3084"/>
    <cellStyle name="Normal 112 2 5 2" xfId="3816"/>
    <cellStyle name="Normal 112 2 6" xfId="3813"/>
    <cellStyle name="Normal 112 3" xfId="1010"/>
    <cellStyle name="Normal 112 3 2" xfId="2100"/>
    <cellStyle name="Normal 112 3 2 2" xfId="3818"/>
    <cellStyle name="Normal 112 3 3" xfId="2693"/>
    <cellStyle name="Normal 112 3 3 2" xfId="3819"/>
    <cellStyle name="Normal 112 3 4" xfId="3136"/>
    <cellStyle name="Normal 112 3 4 2" xfId="3820"/>
    <cellStyle name="Normal 112 3 5" xfId="3817"/>
    <cellStyle name="Normal 112 4" xfId="1012"/>
    <cellStyle name="Normal 112 4 2" xfId="2152"/>
    <cellStyle name="Normal 112 4 2 2" xfId="3822"/>
    <cellStyle name="Normal 112 4 3" xfId="2745"/>
    <cellStyle name="Normal 112 4 3 2" xfId="3823"/>
    <cellStyle name="Normal 112 4 4" xfId="3188"/>
    <cellStyle name="Normal 112 4 4 2" xfId="3824"/>
    <cellStyle name="Normal 112 4 5" xfId="3821"/>
    <cellStyle name="Normal 112 5" xfId="1014"/>
    <cellStyle name="Normal 112 5 2" xfId="2204"/>
    <cellStyle name="Normal 112 5 2 2" xfId="3826"/>
    <cellStyle name="Normal 112 5 3" xfId="2797"/>
    <cellStyle name="Normal 112 5 3 2" xfId="3827"/>
    <cellStyle name="Normal 112 5 4" xfId="3240"/>
    <cellStyle name="Normal 112 5 4 2" xfId="3828"/>
    <cellStyle name="Normal 112 5 5" xfId="3825"/>
    <cellStyle name="Normal 112 6" xfId="235"/>
    <cellStyle name="Normal 112 6 2" xfId="2256"/>
    <cellStyle name="Normal 112 6 2 2" xfId="3830"/>
    <cellStyle name="Normal 112 6 3" xfId="2849"/>
    <cellStyle name="Normal 112 6 3 2" xfId="3831"/>
    <cellStyle name="Normal 112 6 4" xfId="3292"/>
    <cellStyle name="Normal 112 6 4 2" xfId="3832"/>
    <cellStyle name="Normal 112 6 5" xfId="3829"/>
    <cellStyle name="Normal 112 7" xfId="1016"/>
    <cellStyle name="Normal 112 7 2" xfId="2308"/>
    <cellStyle name="Normal 112 7 2 2" xfId="3834"/>
    <cellStyle name="Normal 112 7 3" xfId="2901"/>
    <cellStyle name="Normal 112 7 3 2" xfId="3835"/>
    <cellStyle name="Normal 112 7 4" xfId="3344"/>
    <cellStyle name="Normal 112 7 4 2" xfId="3836"/>
    <cellStyle name="Normal 112 7 5" xfId="3833"/>
    <cellStyle name="Normal 112 8" xfId="1018"/>
    <cellStyle name="Normal 112 9" xfId="1996"/>
    <cellStyle name="Normal 112 9 2" xfId="3837"/>
    <cellStyle name="Normal 113" xfId="1020"/>
    <cellStyle name="Normal 113 10" xfId="2590"/>
    <cellStyle name="Normal 113 10 2" xfId="3839"/>
    <cellStyle name="Normal 113 11" xfId="3033"/>
    <cellStyle name="Normal 113 11 2" xfId="3840"/>
    <cellStyle name="Normal 113 12" xfId="3838"/>
    <cellStyle name="Normal 113 2" xfId="1022"/>
    <cellStyle name="Normal 113 2 2" xfId="1024"/>
    <cellStyle name="Normal 113 2 3" xfId="2049"/>
    <cellStyle name="Normal 113 2 3 2" xfId="3842"/>
    <cellStyle name="Normal 113 2 4" xfId="2642"/>
    <cellStyle name="Normal 113 2 4 2" xfId="3843"/>
    <cellStyle name="Normal 113 2 5" xfId="3085"/>
    <cellStyle name="Normal 113 2 5 2" xfId="3844"/>
    <cellStyle name="Normal 113 2 6" xfId="3841"/>
    <cellStyle name="Normal 113 3" xfId="1026"/>
    <cellStyle name="Normal 113 3 2" xfId="2101"/>
    <cellStyle name="Normal 113 3 2 2" xfId="3846"/>
    <cellStyle name="Normal 113 3 3" xfId="2694"/>
    <cellStyle name="Normal 113 3 3 2" xfId="3847"/>
    <cellStyle name="Normal 113 3 4" xfId="3137"/>
    <cellStyle name="Normal 113 3 4 2" xfId="3848"/>
    <cellStyle name="Normal 113 3 5" xfId="3845"/>
    <cellStyle name="Normal 113 4" xfId="899"/>
    <cellStyle name="Normal 113 4 2" xfId="2153"/>
    <cellStyle name="Normal 113 4 2 2" xfId="3850"/>
    <cellStyle name="Normal 113 4 3" xfId="2746"/>
    <cellStyle name="Normal 113 4 3 2" xfId="3851"/>
    <cellStyle name="Normal 113 4 4" xfId="3189"/>
    <cellStyle name="Normal 113 4 4 2" xfId="3852"/>
    <cellStyle name="Normal 113 4 5" xfId="3849"/>
    <cellStyle name="Normal 113 5" xfId="1029"/>
    <cellStyle name="Normal 113 5 2" xfId="2205"/>
    <cellStyle name="Normal 113 5 2 2" xfId="3854"/>
    <cellStyle name="Normal 113 5 3" xfId="2798"/>
    <cellStyle name="Normal 113 5 3 2" xfId="3855"/>
    <cellStyle name="Normal 113 5 4" xfId="3241"/>
    <cellStyle name="Normal 113 5 4 2" xfId="3856"/>
    <cellStyle name="Normal 113 5 5" xfId="3853"/>
    <cellStyle name="Normal 113 6" xfId="1032"/>
    <cellStyle name="Normal 113 6 2" xfId="2257"/>
    <cellStyle name="Normal 113 6 2 2" xfId="3858"/>
    <cellStyle name="Normal 113 6 3" xfId="2850"/>
    <cellStyle name="Normal 113 6 3 2" xfId="3859"/>
    <cellStyle name="Normal 113 6 4" xfId="3293"/>
    <cellStyle name="Normal 113 6 4 2" xfId="3860"/>
    <cellStyle name="Normal 113 6 5" xfId="3857"/>
    <cellStyle name="Normal 113 7" xfId="1034"/>
    <cellStyle name="Normal 113 7 2" xfId="2309"/>
    <cellStyle name="Normal 113 7 2 2" xfId="3862"/>
    <cellStyle name="Normal 113 7 3" xfId="2902"/>
    <cellStyle name="Normal 113 7 3 2" xfId="3863"/>
    <cellStyle name="Normal 113 7 4" xfId="3345"/>
    <cellStyle name="Normal 113 7 4 2" xfId="3864"/>
    <cellStyle name="Normal 113 7 5" xfId="3861"/>
    <cellStyle name="Normal 113 8" xfId="1036"/>
    <cellStyle name="Normal 113 9" xfId="1997"/>
    <cellStyle name="Normal 113 9 2" xfId="3865"/>
    <cellStyle name="Normal 114" xfId="1038"/>
    <cellStyle name="Normal 114 10" xfId="2591"/>
    <cellStyle name="Normal 114 10 2" xfId="3867"/>
    <cellStyle name="Normal 114 11" xfId="3034"/>
    <cellStyle name="Normal 114 11 2" xfId="3868"/>
    <cellStyle name="Normal 114 12" xfId="3866"/>
    <cellStyle name="Normal 114 2" xfId="1040"/>
    <cellStyle name="Normal 114 2 2" xfId="1030"/>
    <cellStyle name="Normal 114 2 3" xfId="2050"/>
    <cellStyle name="Normal 114 2 3 2" xfId="3870"/>
    <cellStyle name="Normal 114 2 4" xfId="2643"/>
    <cellStyle name="Normal 114 2 4 2" xfId="3871"/>
    <cellStyle name="Normal 114 2 5" xfId="3086"/>
    <cellStyle name="Normal 114 2 5 2" xfId="3872"/>
    <cellStyle name="Normal 114 2 6" xfId="3869"/>
    <cellStyle name="Normal 114 3" xfId="481"/>
    <cellStyle name="Normal 114 3 2" xfId="2102"/>
    <cellStyle name="Normal 114 3 2 2" xfId="3874"/>
    <cellStyle name="Normal 114 3 3" xfId="2695"/>
    <cellStyle name="Normal 114 3 3 2" xfId="3875"/>
    <cellStyle name="Normal 114 3 4" xfId="3138"/>
    <cellStyle name="Normal 114 3 4 2" xfId="3876"/>
    <cellStyle name="Normal 114 3 5" xfId="3873"/>
    <cellStyle name="Normal 114 4" xfId="903"/>
    <cellStyle name="Normal 114 4 2" xfId="2154"/>
    <cellStyle name="Normal 114 4 2 2" xfId="3878"/>
    <cellStyle name="Normal 114 4 3" xfId="2747"/>
    <cellStyle name="Normal 114 4 3 2" xfId="3879"/>
    <cellStyle name="Normal 114 4 4" xfId="3190"/>
    <cellStyle name="Normal 114 4 4 2" xfId="3880"/>
    <cellStyle name="Normal 114 4 5" xfId="3877"/>
    <cellStyle name="Normal 114 5" xfId="484"/>
    <cellStyle name="Normal 114 5 2" xfId="2206"/>
    <cellStyle name="Normal 114 5 2 2" xfId="3882"/>
    <cellStyle name="Normal 114 5 3" xfId="2799"/>
    <cellStyle name="Normal 114 5 3 2" xfId="3883"/>
    <cellStyle name="Normal 114 5 4" xfId="3242"/>
    <cellStyle name="Normal 114 5 4 2" xfId="3884"/>
    <cellStyle name="Normal 114 5 5" xfId="3881"/>
    <cellStyle name="Normal 114 6" xfId="1042"/>
    <cellStyle name="Normal 114 6 2" xfId="2258"/>
    <cellStyle name="Normal 114 6 2 2" xfId="3886"/>
    <cellStyle name="Normal 114 6 3" xfId="2851"/>
    <cellStyle name="Normal 114 6 3 2" xfId="3887"/>
    <cellStyle name="Normal 114 6 4" xfId="3294"/>
    <cellStyle name="Normal 114 6 4 2" xfId="3888"/>
    <cellStyle name="Normal 114 6 5" xfId="3885"/>
    <cellStyle name="Normal 114 7" xfId="1044"/>
    <cellStyle name="Normal 114 7 2" xfId="2310"/>
    <cellStyle name="Normal 114 7 2 2" xfId="3890"/>
    <cellStyle name="Normal 114 7 3" xfId="2903"/>
    <cellStyle name="Normal 114 7 3 2" xfId="3891"/>
    <cellStyle name="Normal 114 7 4" xfId="3346"/>
    <cellStyle name="Normal 114 7 4 2" xfId="3892"/>
    <cellStyle name="Normal 114 7 5" xfId="3889"/>
    <cellStyle name="Normal 114 8" xfId="1046"/>
    <cellStyle name="Normal 114 9" xfId="1998"/>
    <cellStyle name="Normal 114 9 2" xfId="3893"/>
    <cellStyle name="Normal 115" xfId="1053"/>
    <cellStyle name="Normal 115 10" xfId="2592"/>
    <cellStyle name="Normal 115 10 2" xfId="3895"/>
    <cellStyle name="Normal 115 11" xfId="3035"/>
    <cellStyle name="Normal 115 11 2" xfId="3896"/>
    <cellStyle name="Normal 115 12" xfId="3894"/>
    <cellStyle name="Normal 115 2" xfId="708"/>
    <cellStyle name="Normal 115 2 2" xfId="711"/>
    <cellStyle name="Normal 115 2 3" xfId="2051"/>
    <cellStyle name="Normal 115 2 3 2" xfId="3898"/>
    <cellStyle name="Normal 115 2 4" xfId="2644"/>
    <cellStyle name="Normal 115 2 4 2" xfId="3899"/>
    <cellStyle name="Normal 115 2 5" xfId="3087"/>
    <cellStyle name="Normal 115 2 5 2" xfId="3900"/>
    <cellStyle name="Normal 115 2 6" xfId="3897"/>
    <cellStyle name="Normal 115 3" xfId="714"/>
    <cellStyle name="Normal 115 3 2" xfId="2103"/>
    <cellStyle name="Normal 115 3 2 2" xfId="3902"/>
    <cellStyle name="Normal 115 3 3" xfId="2696"/>
    <cellStyle name="Normal 115 3 3 2" xfId="3903"/>
    <cellStyle name="Normal 115 3 4" xfId="3139"/>
    <cellStyle name="Normal 115 3 4 2" xfId="3904"/>
    <cellStyle name="Normal 115 3 5" xfId="3901"/>
    <cellStyle name="Normal 115 4" xfId="907"/>
    <cellStyle name="Normal 115 4 2" xfId="2155"/>
    <cellStyle name="Normal 115 4 2 2" xfId="3906"/>
    <cellStyle name="Normal 115 4 3" xfId="2748"/>
    <cellStyle name="Normal 115 4 3 2" xfId="3907"/>
    <cellStyle name="Normal 115 4 4" xfId="3191"/>
    <cellStyle name="Normal 115 4 4 2" xfId="3908"/>
    <cellStyle name="Normal 115 4 5" xfId="3905"/>
    <cellStyle name="Normal 115 5" xfId="1055"/>
    <cellStyle name="Normal 115 5 2" xfId="2207"/>
    <cellStyle name="Normal 115 5 2 2" xfId="3910"/>
    <cellStyle name="Normal 115 5 3" xfId="2800"/>
    <cellStyle name="Normal 115 5 3 2" xfId="3911"/>
    <cellStyle name="Normal 115 5 4" xfId="3243"/>
    <cellStyle name="Normal 115 5 4 2" xfId="3912"/>
    <cellStyle name="Normal 115 5 5" xfId="3909"/>
    <cellStyle name="Normal 115 6" xfId="101"/>
    <cellStyle name="Normal 115 6 2" xfId="2259"/>
    <cellStyle name="Normal 115 6 2 2" xfId="3914"/>
    <cellStyle name="Normal 115 6 3" xfId="2852"/>
    <cellStyle name="Normal 115 6 3 2" xfId="3915"/>
    <cellStyle name="Normal 115 6 4" xfId="3295"/>
    <cellStyle name="Normal 115 6 4 2" xfId="3916"/>
    <cellStyle name="Normal 115 6 5" xfId="3913"/>
    <cellStyle name="Normal 115 7" xfId="1057"/>
    <cellStyle name="Normal 115 7 2" xfId="2311"/>
    <cellStyle name="Normal 115 7 2 2" xfId="3918"/>
    <cellStyle name="Normal 115 7 3" xfId="2904"/>
    <cellStyle name="Normal 115 7 3 2" xfId="3919"/>
    <cellStyle name="Normal 115 7 4" xfId="3347"/>
    <cellStyle name="Normal 115 7 4 2" xfId="3920"/>
    <cellStyle name="Normal 115 7 5" xfId="3917"/>
    <cellStyle name="Normal 115 8" xfId="1059"/>
    <cellStyle name="Normal 115 9" xfId="1999"/>
    <cellStyle name="Normal 115 9 2" xfId="3921"/>
    <cellStyle name="Normal 116" xfId="1061"/>
    <cellStyle name="Normal 116 10" xfId="2593"/>
    <cellStyle name="Normal 116 10 2" xfId="3923"/>
    <cellStyle name="Normal 116 11" xfId="3036"/>
    <cellStyle name="Normal 116 11 2" xfId="3924"/>
    <cellStyle name="Normal 116 12" xfId="3922"/>
    <cellStyle name="Normal 116 2" xfId="1063"/>
    <cellStyle name="Normal 116 2 2" xfId="469"/>
    <cellStyle name="Normal 116 2 3" xfId="2052"/>
    <cellStyle name="Normal 116 2 3 2" xfId="3926"/>
    <cellStyle name="Normal 116 2 4" xfId="2645"/>
    <cellStyle name="Normal 116 2 4 2" xfId="3927"/>
    <cellStyle name="Normal 116 2 5" xfId="3088"/>
    <cellStyle name="Normal 116 2 5 2" xfId="3928"/>
    <cellStyle name="Normal 116 2 6" xfId="3925"/>
    <cellStyle name="Normal 116 3" xfId="1065"/>
    <cellStyle name="Normal 116 3 2" xfId="2104"/>
    <cellStyle name="Normal 116 3 2 2" xfId="3930"/>
    <cellStyle name="Normal 116 3 3" xfId="2697"/>
    <cellStyle name="Normal 116 3 3 2" xfId="3931"/>
    <cellStyle name="Normal 116 3 4" xfId="3140"/>
    <cellStyle name="Normal 116 3 4 2" xfId="3932"/>
    <cellStyle name="Normal 116 3 5" xfId="3929"/>
    <cellStyle name="Normal 116 4" xfId="1067"/>
    <cellStyle name="Normal 116 4 2" xfId="2156"/>
    <cellStyle name="Normal 116 4 2 2" xfId="3934"/>
    <cellStyle name="Normal 116 4 3" xfId="2749"/>
    <cellStyle name="Normal 116 4 3 2" xfId="3935"/>
    <cellStyle name="Normal 116 4 4" xfId="3192"/>
    <cellStyle name="Normal 116 4 4 2" xfId="3936"/>
    <cellStyle name="Normal 116 4 5" xfId="3933"/>
    <cellStyle name="Normal 116 5" xfId="1069"/>
    <cellStyle name="Normal 116 5 2" xfId="2208"/>
    <cellStyle name="Normal 116 5 2 2" xfId="3938"/>
    <cellStyle name="Normal 116 5 3" xfId="2801"/>
    <cellStyle name="Normal 116 5 3 2" xfId="3939"/>
    <cellStyle name="Normal 116 5 4" xfId="3244"/>
    <cellStyle name="Normal 116 5 4 2" xfId="3940"/>
    <cellStyle name="Normal 116 5 5" xfId="3937"/>
    <cellStyle name="Normal 116 6" xfId="1071"/>
    <cellStyle name="Normal 116 6 2" xfId="2260"/>
    <cellStyle name="Normal 116 6 2 2" xfId="3942"/>
    <cellStyle name="Normal 116 6 3" xfId="2853"/>
    <cellStyle name="Normal 116 6 3 2" xfId="3943"/>
    <cellStyle name="Normal 116 6 4" xfId="3296"/>
    <cellStyle name="Normal 116 6 4 2" xfId="3944"/>
    <cellStyle name="Normal 116 6 5" xfId="3941"/>
    <cellStyle name="Normal 116 7" xfId="1073"/>
    <cellStyle name="Normal 116 7 2" xfId="2312"/>
    <cellStyle name="Normal 116 7 2 2" xfId="3946"/>
    <cellStyle name="Normal 116 7 3" xfId="2905"/>
    <cellStyle name="Normal 116 7 3 2" xfId="3947"/>
    <cellStyle name="Normal 116 7 4" xfId="3348"/>
    <cellStyle name="Normal 116 7 4 2" xfId="3948"/>
    <cellStyle name="Normal 116 7 5" xfId="3945"/>
    <cellStyle name="Normal 116 8" xfId="1076"/>
    <cellStyle name="Normal 116 9" xfId="2000"/>
    <cellStyle name="Normal 116 9 2" xfId="3949"/>
    <cellStyle name="Normal 117" xfId="456"/>
    <cellStyle name="Normal 117 10" xfId="2594"/>
    <cellStyle name="Normal 117 10 2" xfId="3951"/>
    <cellStyle name="Normal 117 11" xfId="3037"/>
    <cellStyle name="Normal 117 11 2" xfId="3952"/>
    <cellStyle name="Normal 117 12" xfId="3950"/>
    <cellStyle name="Normal 117 2" xfId="365"/>
    <cellStyle name="Normal 117 2 2" xfId="672"/>
    <cellStyle name="Normal 117 2 3" xfId="2053"/>
    <cellStyle name="Normal 117 2 3 2" xfId="3954"/>
    <cellStyle name="Normal 117 2 4" xfId="2646"/>
    <cellStyle name="Normal 117 2 4 2" xfId="3955"/>
    <cellStyle name="Normal 117 2 5" xfId="3089"/>
    <cellStyle name="Normal 117 2 5 2" xfId="3956"/>
    <cellStyle name="Normal 117 2 6" xfId="3953"/>
    <cellStyle name="Normal 117 3" xfId="1078"/>
    <cellStyle name="Normal 117 3 2" xfId="2105"/>
    <cellStyle name="Normal 117 3 2 2" xfId="3958"/>
    <cellStyle name="Normal 117 3 3" xfId="2698"/>
    <cellStyle name="Normal 117 3 3 2" xfId="3959"/>
    <cellStyle name="Normal 117 3 4" xfId="3141"/>
    <cellStyle name="Normal 117 3 4 2" xfId="3960"/>
    <cellStyle name="Normal 117 3 5" xfId="3957"/>
    <cellStyle name="Normal 117 4" xfId="1080"/>
    <cellStyle name="Normal 117 4 2" xfId="2157"/>
    <cellStyle name="Normal 117 4 2 2" xfId="3962"/>
    <cellStyle name="Normal 117 4 3" xfId="2750"/>
    <cellStyle name="Normal 117 4 3 2" xfId="3963"/>
    <cellStyle name="Normal 117 4 4" xfId="3193"/>
    <cellStyle name="Normal 117 4 4 2" xfId="3964"/>
    <cellStyle name="Normal 117 4 5" xfId="3961"/>
    <cellStyle name="Normal 117 5" xfId="1082"/>
    <cellStyle name="Normal 117 5 2" xfId="2209"/>
    <cellStyle name="Normal 117 5 2 2" xfId="3966"/>
    <cellStyle name="Normal 117 5 3" xfId="2802"/>
    <cellStyle name="Normal 117 5 3 2" xfId="3967"/>
    <cellStyle name="Normal 117 5 4" xfId="3245"/>
    <cellStyle name="Normal 117 5 4 2" xfId="3968"/>
    <cellStyle name="Normal 117 5 5" xfId="3965"/>
    <cellStyle name="Normal 117 6" xfId="1084"/>
    <cellStyle name="Normal 117 6 2" xfId="2261"/>
    <cellStyle name="Normal 117 6 2 2" xfId="3970"/>
    <cellStyle name="Normal 117 6 3" xfId="2854"/>
    <cellStyle name="Normal 117 6 3 2" xfId="3971"/>
    <cellStyle name="Normal 117 6 4" xfId="3297"/>
    <cellStyle name="Normal 117 6 4 2" xfId="3972"/>
    <cellStyle name="Normal 117 6 5" xfId="3969"/>
    <cellStyle name="Normal 117 7" xfId="1086"/>
    <cellStyle name="Normal 117 7 2" xfId="2313"/>
    <cellStyle name="Normal 117 7 2 2" xfId="3974"/>
    <cellStyle name="Normal 117 7 3" xfId="2906"/>
    <cellStyle name="Normal 117 7 3 2" xfId="3975"/>
    <cellStyle name="Normal 117 7 4" xfId="3349"/>
    <cellStyle name="Normal 117 7 4 2" xfId="3976"/>
    <cellStyle name="Normal 117 7 5" xfId="3973"/>
    <cellStyle name="Normal 117 8" xfId="1088"/>
    <cellStyle name="Normal 117 9" xfId="2001"/>
    <cellStyle name="Normal 117 9 2" xfId="3977"/>
    <cellStyle name="Normal 118" xfId="1090"/>
    <cellStyle name="Normal 118 10" xfId="2595"/>
    <cellStyle name="Normal 118 10 2" xfId="3979"/>
    <cellStyle name="Normal 118 11" xfId="3038"/>
    <cellStyle name="Normal 118 11 2" xfId="3980"/>
    <cellStyle name="Normal 118 12" xfId="3978"/>
    <cellStyle name="Normal 118 2" xfId="1092"/>
    <cellStyle name="Normal 118 2 2" xfId="1094"/>
    <cellStyle name="Normal 118 2 3" xfId="2054"/>
    <cellStyle name="Normal 118 2 3 2" xfId="3982"/>
    <cellStyle name="Normal 118 2 4" xfId="2647"/>
    <cellStyle name="Normal 118 2 4 2" xfId="3983"/>
    <cellStyle name="Normal 118 2 5" xfId="3090"/>
    <cellStyle name="Normal 118 2 5 2" xfId="3984"/>
    <cellStyle name="Normal 118 2 6" xfId="3981"/>
    <cellStyle name="Normal 118 3" xfId="1096"/>
    <cellStyle name="Normal 118 3 2" xfId="2106"/>
    <cellStyle name="Normal 118 3 2 2" xfId="3986"/>
    <cellStyle name="Normal 118 3 3" xfId="2699"/>
    <cellStyle name="Normal 118 3 3 2" xfId="3987"/>
    <cellStyle name="Normal 118 3 4" xfId="3142"/>
    <cellStyle name="Normal 118 3 4 2" xfId="3988"/>
    <cellStyle name="Normal 118 3 5" xfId="3985"/>
    <cellStyle name="Normal 118 4" xfId="1098"/>
    <cellStyle name="Normal 118 4 2" xfId="2158"/>
    <cellStyle name="Normal 118 4 2 2" xfId="3990"/>
    <cellStyle name="Normal 118 4 3" xfId="2751"/>
    <cellStyle name="Normal 118 4 3 2" xfId="3991"/>
    <cellStyle name="Normal 118 4 4" xfId="3194"/>
    <cellStyle name="Normal 118 4 4 2" xfId="3992"/>
    <cellStyle name="Normal 118 4 5" xfId="3989"/>
    <cellStyle name="Normal 118 5" xfId="1100"/>
    <cellStyle name="Normal 118 5 2" xfId="2210"/>
    <cellStyle name="Normal 118 5 2 2" xfId="3994"/>
    <cellStyle name="Normal 118 5 3" xfId="2803"/>
    <cellStyle name="Normal 118 5 3 2" xfId="3995"/>
    <cellStyle name="Normal 118 5 4" xfId="3246"/>
    <cellStyle name="Normal 118 5 4 2" xfId="3996"/>
    <cellStyle name="Normal 118 5 5" xfId="3993"/>
    <cellStyle name="Normal 118 6" xfId="1102"/>
    <cellStyle name="Normal 118 6 2" xfId="2262"/>
    <cellStyle name="Normal 118 6 2 2" xfId="3998"/>
    <cellStyle name="Normal 118 6 3" xfId="2855"/>
    <cellStyle name="Normal 118 6 3 2" xfId="3999"/>
    <cellStyle name="Normal 118 6 4" xfId="3298"/>
    <cellStyle name="Normal 118 6 4 2" xfId="4000"/>
    <cellStyle name="Normal 118 6 5" xfId="3997"/>
    <cellStyle name="Normal 118 7" xfId="1104"/>
    <cellStyle name="Normal 118 7 2" xfId="2314"/>
    <cellStyle name="Normal 118 7 2 2" xfId="4002"/>
    <cellStyle name="Normal 118 7 3" xfId="2907"/>
    <cellStyle name="Normal 118 7 3 2" xfId="4003"/>
    <cellStyle name="Normal 118 7 4" xfId="3350"/>
    <cellStyle name="Normal 118 7 4 2" xfId="4004"/>
    <cellStyle name="Normal 118 7 5" xfId="4001"/>
    <cellStyle name="Normal 118 8" xfId="1106"/>
    <cellStyle name="Normal 118 9" xfId="2002"/>
    <cellStyle name="Normal 118 9 2" xfId="4005"/>
    <cellStyle name="Normal 119" xfId="1108"/>
    <cellStyle name="Normal 119 10" xfId="2596"/>
    <cellStyle name="Normal 119 10 2" xfId="4007"/>
    <cellStyle name="Normal 119 11" xfId="3039"/>
    <cellStyle name="Normal 119 11 2" xfId="4008"/>
    <cellStyle name="Normal 119 12" xfId="4006"/>
    <cellStyle name="Normal 119 2" xfId="1110"/>
    <cellStyle name="Normal 119 2 2" xfId="1112"/>
    <cellStyle name="Normal 119 2 3" xfId="2055"/>
    <cellStyle name="Normal 119 2 3 2" xfId="4010"/>
    <cellStyle name="Normal 119 2 4" xfId="2648"/>
    <cellStyle name="Normal 119 2 4 2" xfId="4011"/>
    <cellStyle name="Normal 119 2 5" xfId="3091"/>
    <cellStyle name="Normal 119 2 5 2" xfId="4012"/>
    <cellStyle name="Normal 119 2 6" xfId="4009"/>
    <cellStyle name="Normal 119 3" xfId="1115"/>
    <cellStyle name="Normal 119 3 2" xfId="2107"/>
    <cellStyle name="Normal 119 3 2 2" xfId="4014"/>
    <cellStyle name="Normal 119 3 3" xfId="2700"/>
    <cellStyle name="Normal 119 3 3 2" xfId="4015"/>
    <cellStyle name="Normal 119 3 4" xfId="3143"/>
    <cellStyle name="Normal 119 3 4 2" xfId="4016"/>
    <cellStyle name="Normal 119 3 5" xfId="4013"/>
    <cellStyle name="Normal 119 4" xfId="1117"/>
    <cellStyle name="Normal 119 4 2" xfId="2159"/>
    <cellStyle name="Normal 119 4 2 2" xfId="4018"/>
    <cellStyle name="Normal 119 4 3" xfId="2752"/>
    <cellStyle name="Normal 119 4 3 2" xfId="4019"/>
    <cellStyle name="Normal 119 4 4" xfId="3195"/>
    <cellStyle name="Normal 119 4 4 2" xfId="4020"/>
    <cellStyle name="Normal 119 4 5" xfId="4017"/>
    <cellStyle name="Normal 119 5" xfId="1119"/>
    <cellStyle name="Normal 119 5 2" xfId="2211"/>
    <cellStyle name="Normal 119 5 2 2" xfId="4022"/>
    <cellStyle name="Normal 119 5 3" xfId="2804"/>
    <cellStyle name="Normal 119 5 3 2" xfId="4023"/>
    <cellStyle name="Normal 119 5 4" xfId="3247"/>
    <cellStyle name="Normal 119 5 4 2" xfId="4024"/>
    <cellStyle name="Normal 119 5 5" xfId="4021"/>
    <cellStyle name="Normal 119 6" xfId="1121"/>
    <cellStyle name="Normal 119 6 2" xfId="2263"/>
    <cellStyle name="Normal 119 6 2 2" xfId="4026"/>
    <cellStyle name="Normal 119 6 3" xfId="2856"/>
    <cellStyle name="Normal 119 6 3 2" xfId="4027"/>
    <cellStyle name="Normal 119 6 4" xfId="3299"/>
    <cellStyle name="Normal 119 6 4 2" xfId="4028"/>
    <cellStyle name="Normal 119 6 5" xfId="4025"/>
    <cellStyle name="Normal 119 7" xfId="1123"/>
    <cellStyle name="Normal 119 7 2" xfId="2315"/>
    <cellStyle name="Normal 119 7 2 2" xfId="4030"/>
    <cellStyle name="Normal 119 7 3" xfId="2908"/>
    <cellStyle name="Normal 119 7 3 2" xfId="4031"/>
    <cellStyle name="Normal 119 7 4" xfId="3351"/>
    <cellStyle name="Normal 119 7 4 2" xfId="4032"/>
    <cellStyle name="Normal 119 7 5" xfId="4029"/>
    <cellStyle name="Normal 119 8" xfId="1125"/>
    <cellStyle name="Normal 119 9" xfId="2003"/>
    <cellStyle name="Normal 119 9 2" xfId="4033"/>
    <cellStyle name="Normal 12" xfId="400"/>
    <cellStyle name="Normal 12 10" xfId="1127"/>
    <cellStyle name="Normal 12 2" xfId="463"/>
    <cellStyle name="Normal 12 2 2" xfId="465"/>
    <cellStyle name="Normal 12 2_Panorama libro completo impreso pequeño" xfId="893"/>
    <cellStyle name="Normal 12 3" xfId="346"/>
    <cellStyle name="Normal 12 3 2" xfId="636"/>
    <cellStyle name="Normal 12 4" xfId="1128"/>
    <cellStyle name="Normal 12 4 2" xfId="1129"/>
    <cellStyle name="Normal 12 5" xfId="1130"/>
    <cellStyle name="Normal 12 5 2" xfId="1131"/>
    <cellStyle name="Normal 12 6" xfId="1132"/>
    <cellStyle name="Normal 12 6 2" xfId="1133"/>
    <cellStyle name="Normal 12 7" xfId="1134"/>
    <cellStyle name="Normal 12 7 2" xfId="1135"/>
    <cellStyle name="Normal 12 8" xfId="1136"/>
    <cellStyle name="Normal 12 8 2" xfId="1137"/>
    <cellStyle name="Normal 12 9" xfId="1138"/>
    <cellStyle name="Normal 12_Libro1" xfId="1139"/>
    <cellStyle name="Normal 120" xfId="1054"/>
    <cellStyle name="Normal 120 10" xfId="2597"/>
    <cellStyle name="Normal 120 10 2" xfId="4035"/>
    <cellStyle name="Normal 120 11" xfId="3040"/>
    <cellStyle name="Normal 120 11 2" xfId="4036"/>
    <cellStyle name="Normal 120 12" xfId="4034"/>
    <cellStyle name="Normal 120 2" xfId="709"/>
    <cellStyle name="Normal 120 2 2" xfId="712"/>
    <cellStyle name="Normal 120 2 3" xfId="2056"/>
    <cellStyle name="Normal 120 2 3 2" xfId="4038"/>
    <cellStyle name="Normal 120 2 4" xfId="2649"/>
    <cellStyle name="Normal 120 2 4 2" xfId="4039"/>
    <cellStyle name="Normal 120 2 5" xfId="3092"/>
    <cellStyle name="Normal 120 2 5 2" xfId="4040"/>
    <cellStyle name="Normal 120 2 6" xfId="4037"/>
    <cellStyle name="Normal 120 3" xfId="715"/>
    <cellStyle name="Normal 120 3 2" xfId="2108"/>
    <cellStyle name="Normal 120 3 2 2" xfId="4042"/>
    <cellStyle name="Normal 120 3 3" xfId="2701"/>
    <cellStyle name="Normal 120 3 3 2" xfId="4043"/>
    <cellStyle name="Normal 120 3 4" xfId="3144"/>
    <cellStyle name="Normal 120 3 4 2" xfId="4044"/>
    <cellStyle name="Normal 120 3 5" xfId="4041"/>
    <cellStyle name="Normal 120 4" xfId="908"/>
    <cellStyle name="Normal 120 4 2" xfId="2160"/>
    <cellStyle name="Normal 120 4 2 2" xfId="4046"/>
    <cellStyle name="Normal 120 4 3" xfId="2753"/>
    <cellStyle name="Normal 120 4 3 2" xfId="4047"/>
    <cellStyle name="Normal 120 4 4" xfId="3196"/>
    <cellStyle name="Normal 120 4 4 2" xfId="4048"/>
    <cellStyle name="Normal 120 4 5" xfId="4045"/>
    <cellStyle name="Normal 120 5" xfId="1056"/>
    <cellStyle name="Normal 120 5 2" xfId="2212"/>
    <cellStyle name="Normal 120 5 2 2" xfId="4050"/>
    <cellStyle name="Normal 120 5 3" xfId="2805"/>
    <cellStyle name="Normal 120 5 3 2" xfId="4051"/>
    <cellStyle name="Normal 120 5 4" xfId="3248"/>
    <cellStyle name="Normal 120 5 4 2" xfId="4052"/>
    <cellStyle name="Normal 120 5 5" xfId="4049"/>
    <cellStyle name="Normal 120 6" xfId="100"/>
    <cellStyle name="Normal 120 6 2" xfId="2264"/>
    <cellStyle name="Normal 120 6 2 2" xfId="4054"/>
    <cellStyle name="Normal 120 6 3" xfId="2857"/>
    <cellStyle name="Normal 120 6 3 2" xfId="4055"/>
    <cellStyle name="Normal 120 6 4" xfId="3300"/>
    <cellStyle name="Normal 120 6 4 2" xfId="4056"/>
    <cellStyle name="Normal 120 6 5" xfId="4053"/>
    <cellStyle name="Normal 120 7" xfId="1058"/>
    <cellStyle name="Normal 120 7 2" xfId="2316"/>
    <cellStyle name="Normal 120 7 2 2" xfId="4058"/>
    <cellStyle name="Normal 120 7 3" xfId="2909"/>
    <cellStyle name="Normal 120 7 3 2" xfId="4059"/>
    <cellStyle name="Normal 120 7 4" xfId="3352"/>
    <cellStyle name="Normal 120 7 4 2" xfId="4060"/>
    <cellStyle name="Normal 120 7 5" xfId="4057"/>
    <cellStyle name="Normal 120 8" xfId="1060"/>
    <cellStyle name="Normal 120 9" xfId="2004"/>
    <cellStyle name="Normal 120 9 2" xfId="4061"/>
    <cellStyle name="Normal 121" xfId="1062"/>
    <cellStyle name="Normal 121 10" xfId="2598"/>
    <cellStyle name="Normal 121 10 2" xfId="4063"/>
    <cellStyle name="Normal 121 11" xfId="3041"/>
    <cellStyle name="Normal 121 11 2" xfId="4064"/>
    <cellStyle name="Normal 121 12" xfId="4062"/>
    <cellStyle name="Normal 121 2" xfId="1064"/>
    <cellStyle name="Normal 121 2 2" xfId="470"/>
    <cellStyle name="Normal 121 2 3" xfId="2057"/>
    <cellStyle name="Normal 121 2 3 2" xfId="4066"/>
    <cellStyle name="Normal 121 2 4" xfId="2650"/>
    <cellStyle name="Normal 121 2 4 2" xfId="4067"/>
    <cellStyle name="Normal 121 2 5" xfId="3093"/>
    <cellStyle name="Normal 121 2 5 2" xfId="4068"/>
    <cellStyle name="Normal 121 2 6" xfId="4065"/>
    <cellStyle name="Normal 121 3" xfId="1066"/>
    <cellStyle name="Normal 121 3 2" xfId="2109"/>
    <cellStyle name="Normal 121 3 2 2" xfId="4070"/>
    <cellStyle name="Normal 121 3 3" xfId="2702"/>
    <cellStyle name="Normal 121 3 3 2" xfId="4071"/>
    <cellStyle name="Normal 121 3 4" xfId="3145"/>
    <cellStyle name="Normal 121 3 4 2" xfId="4072"/>
    <cellStyle name="Normal 121 3 5" xfId="4069"/>
    <cellStyle name="Normal 121 4" xfId="1068"/>
    <cellStyle name="Normal 121 4 2" xfId="2161"/>
    <cellStyle name="Normal 121 4 2 2" xfId="4074"/>
    <cellStyle name="Normal 121 4 3" xfId="2754"/>
    <cellStyle name="Normal 121 4 3 2" xfId="4075"/>
    <cellStyle name="Normal 121 4 4" xfId="3197"/>
    <cellStyle name="Normal 121 4 4 2" xfId="4076"/>
    <cellStyle name="Normal 121 4 5" xfId="4073"/>
    <cellStyle name="Normal 121 5" xfId="1070"/>
    <cellStyle name="Normal 121 5 2" xfId="2213"/>
    <cellStyle name="Normal 121 5 2 2" xfId="4078"/>
    <cellStyle name="Normal 121 5 3" xfId="2806"/>
    <cellStyle name="Normal 121 5 3 2" xfId="4079"/>
    <cellStyle name="Normal 121 5 4" xfId="3249"/>
    <cellStyle name="Normal 121 5 4 2" xfId="4080"/>
    <cellStyle name="Normal 121 5 5" xfId="4077"/>
    <cellStyle name="Normal 121 6" xfId="1072"/>
    <cellStyle name="Normal 121 6 2" xfId="2265"/>
    <cellStyle name="Normal 121 6 2 2" xfId="4082"/>
    <cellStyle name="Normal 121 6 3" xfId="2858"/>
    <cellStyle name="Normal 121 6 3 2" xfId="4083"/>
    <cellStyle name="Normal 121 6 4" xfId="3301"/>
    <cellStyle name="Normal 121 6 4 2" xfId="4084"/>
    <cellStyle name="Normal 121 6 5" xfId="4081"/>
    <cellStyle name="Normal 121 7" xfId="1074"/>
    <cellStyle name="Normal 121 7 2" xfId="2317"/>
    <cellStyle name="Normal 121 7 2 2" xfId="4086"/>
    <cellStyle name="Normal 121 7 3" xfId="2910"/>
    <cellStyle name="Normal 121 7 3 2" xfId="4087"/>
    <cellStyle name="Normal 121 7 4" xfId="3353"/>
    <cellStyle name="Normal 121 7 4 2" xfId="4088"/>
    <cellStyle name="Normal 121 7 5" xfId="4085"/>
    <cellStyle name="Normal 121 8" xfId="1077"/>
    <cellStyle name="Normal 121 9" xfId="2005"/>
    <cellStyle name="Normal 121 9 2" xfId="4089"/>
    <cellStyle name="Normal 122" xfId="455"/>
    <cellStyle name="Normal 122 10" xfId="2599"/>
    <cellStyle name="Normal 122 10 2" xfId="4091"/>
    <cellStyle name="Normal 122 11" xfId="3042"/>
    <cellStyle name="Normal 122 11 2" xfId="4092"/>
    <cellStyle name="Normal 122 12" xfId="4090"/>
    <cellStyle name="Normal 122 2" xfId="364"/>
    <cellStyle name="Normal 122 2 2" xfId="673"/>
    <cellStyle name="Normal 122 2 3" xfId="2058"/>
    <cellStyle name="Normal 122 2 3 2" xfId="4094"/>
    <cellStyle name="Normal 122 2 4" xfId="2651"/>
    <cellStyle name="Normal 122 2 4 2" xfId="4095"/>
    <cellStyle name="Normal 122 2 5" xfId="3094"/>
    <cellStyle name="Normal 122 2 5 2" xfId="4096"/>
    <cellStyle name="Normal 122 2 6" xfId="4093"/>
    <cellStyle name="Normal 122 3" xfId="1079"/>
    <cellStyle name="Normal 122 3 2" xfId="2110"/>
    <cellStyle name="Normal 122 3 2 2" xfId="4098"/>
    <cellStyle name="Normal 122 3 3" xfId="2703"/>
    <cellStyle name="Normal 122 3 3 2" xfId="4099"/>
    <cellStyle name="Normal 122 3 4" xfId="3146"/>
    <cellStyle name="Normal 122 3 4 2" xfId="4100"/>
    <cellStyle name="Normal 122 3 5" xfId="4097"/>
    <cellStyle name="Normal 122 4" xfId="1081"/>
    <cellStyle name="Normal 122 4 2" xfId="2162"/>
    <cellStyle name="Normal 122 4 2 2" xfId="4102"/>
    <cellStyle name="Normal 122 4 3" xfId="2755"/>
    <cellStyle name="Normal 122 4 3 2" xfId="4103"/>
    <cellStyle name="Normal 122 4 4" xfId="3198"/>
    <cellStyle name="Normal 122 4 4 2" xfId="4104"/>
    <cellStyle name="Normal 122 4 5" xfId="4101"/>
    <cellStyle name="Normal 122 5" xfId="1083"/>
    <cellStyle name="Normal 122 5 2" xfId="2214"/>
    <cellStyle name="Normal 122 5 2 2" xfId="4106"/>
    <cellStyle name="Normal 122 5 3" xfId="2807"/>
    <cellStyle name="Normal 122 5 3 2" xfId="4107"/>
    <cellStyle name="Normal 122 5 4" xfId="3250"/>
    <cellStyle name="Normal 122 5 4 2" xfId="4108"/>
    <cellStyle name="Normal 122 5 5" xfId="4105"/>
    <cellStyle name="Normal 122 6" xfId="1085"/>
    <cellStyle name="Normal 122 6 2" xfId="2266"/>
    <cellStyle name="Normal 122 6 2 2" xfId="4110"/>
    <cellStyle name="Normal 122 6 3" xfId="2859"/>
    <cellStyle name="Normal 122 6 3 2" xfId="4111"/>
    <cellStyle name="Normal 122 6 4" xfId="3302"/>
    <cellStyle name="Normal 122 6 4 2" xfId="4112"/>
    <cellStyle name="Normal 122 6 5" xfId="4109"/>
    <cellStyle name="Normal 122 7" xfId="1087"/>
    <cellStyle name="Normal 122 7 2" xfId="2318"/>
    <cellStyle name="Normal 122 7 2 2" xfId="4114"/>
    <cellStyle name="Normal 122 7 3" xfId="2911"/>
    <cellStyle name="Normal 122 7 3 2" xfId="4115"/>
    <cellStyle name="Normal 122 7 4" xfId="3354"/>
    <cellStyle name="Normal 122 7 4 2" xfId="4116"/>
    <cellStyle name="Normal 122 7 5" xfId="4113"/>
    <cellStyle name="Normal 122 8" xfId="1089"/>
    <cellStyle name="Normal 122 9" xfId="2006"/>
    <cellStyle name="Normal 122 9 2" xfId="4117"/>
    <cellStyle name="Normal 123" xfId="1091"/>
    <cellStyle name="Normal 123 10" xfId="2600"/>
    <cellStyle name="Normal 123 10 2" xfId="4119"/>
    <cellStyle name="Normal 123 11" xfId="3043"/>
    <cellStyle name="Normal 123 11 2" xfId="4120"/>
    <cellStyle name="Normal 123 12" xfId="4118"/>
    <cellStyle name="Normal 123 2" xfId="1093"/>
    <cellStyle name="Normal 123 2 2" xfId="1095"/>
    <cellStyle name="Normal 123 2 3" xfId="2059"/>
    <cellStyle name="Normal 123 2 3 2" xfId="4122"/>
    <cellStyle name="Normal 123 2 4" xfId="2652"/>
    <cellStyle name="Normal 123 2 4 2" xfId="4123"/>
    <cellStyle name="Normal 123 2 5" xfId="3095"/>
    <cellStyle name="Normal 123 2 5 2" xfId="4124"/>
    <cellStyle name="Normal 123 2 6" xfId="4121"/>
    <cellStyle name="Normal 123 3" xfId="1097"/>
    <cellStyle name="Normal 123 3 2" xfId="2111"/>
    <cellStyle name="Normal 123 3 2 2" xfId="4126"/>
    <cellStyle name="Normal 123 3 3" xfId="2704"/>
    <cellStyle name="Normal 123 3 3 2" xfId="4127"/>
    <cellStyle name="Normal 123 3 4" xfId="3147"/>
    <cellStyle name="Normal 123 3 4 2" xfId="4128"/>
    <cellStyle name="Normal 123 3 5" xfId="4125"/>
    <cellStyle name="Normal 123 4" xfId="1099"/>
    <cellStyle name="Normal 123 4 2" xfId="2163"/>
    <cellStyle name="Normal 123 4 2 2" xfId="4130"/>
    <cellStyle name="Normal 123 4 3" xfId="2756"/>
    <cellStyle name="Normal 123 4 3 2" xfId="4131"/>
    <cellStyle name="Normal 123 4 4" xfId="3199"/>
    <cellStyle name="Normal 123 4 4 2" xfId="4132"/>
    <cellStyle name="Normal 123 4 5" xfId="4129"/>
    <cellStyle name="Normal 123 5" xfId="1101"/>
    <cellStyle name="Normal 123 5 2" xfId="2215"/>
    <cellStyle name="Normal 123 5 2 2" xfId="4134"/>
    <cellStyle name="Normal 123 5 3" xfId="2808"/>
    <cellStyle name="Normal 123 5 3 2" xfId="4135"/>
    <cellStyle name="Normal 123 5 4" xfId="3251"/>
    <cellStyle name="Normal 123 5 4 2" xfId="4136"/>
    <cellStyle name="Normal 123 5 5" xfId="4133"/>
    <cellStyle name="Normal 123 6" xfId="1103"/>
    <cellStyle name="Normal 123 6 2" xfId="2267"/>
    <cellStyle name="Normal 123 6 2 2" xfId="4138"/>
    <cellStyle name="Normal 123 6 3" xfId="2860"/>
    <cellStyle name="Normal 123 6 3 2" xfId="4139"/>
    <cellStyle name="Normal 123 6 4" xfId="3303"/>
    <cellStyle name="Normal 123 6 4 2" xfId="4140"/>
    <cellStyle name="Normal 123 6 5" xfId="4137"/>
    <cellStyle name="Normal 123 7" xfId="1105"/>
    <cellStyle name="Normal 123 7 2" xfId="2319"/>
    <cellStyle name="Normal 123 7 2 2" xfId="4142"/>
    <cellStyle name="Normal 123 7 3" xfId="2912"/>
    <cellStyle name="Normal 123 7 3 2" xfId="4143"/>
    <cellStyle name="Normal 123 7 4" xfId="3355"/>
    <cellStyle name="Normal 123 7 4 2" xfId="4144"/>
    <cellStyle name="Normal 123 7 5" xfId="4141"/>
    <cellStyle name="Normal 123 8" xfId="1107"/>
    <cellStyle name="Normal 123 9" xfId="2007"/>
    <cellStyle name="Normal 123 9 2" xfId="4145"/>
    <cellStyle name="Normal 124" xfId="1109"/>
    <cellStyle name="Normal 124 10" xfId="2601"/>
    <cellStyle name="Normal 124 10 2" xfId="4147"/>
    <cellStyle name="Normal 124 11" xfId="3044"/>
    <cellStyle name="Normal 124 11 2" xfId="4148"/>
    <cellStyle name="Normal 124 12" xfId="4146"/>
    <cellStyle name="Normal 124 2" xfId="1111"/>
    <cellStyle name="Normal 124 2 2" xfId="1113"/>
    <cellStyle name="Normal 124 2 3" xfId="2060"/>
    <cellStyle name="Normal 124 2 3 2" xfId="4150"/>
    <cellStyle name="Normal 124 2 4" xfId="2653"/>
    <cellStyle name="Normal 124 2 4 2" xfId="4151"/>
    <cellStyle name="Normal 124 2 5" xfId="3096"/>
    <cellStyle name="Normal 124 2 5 2" xfId="4152"/>
    <cellStyle name="Normal 124 2 6" xfId="4149"/>
    <cellStyle name="Normal 124 3" xfId="1116"/>
    <cellStyle name="Normal 124 3 2" xfId="2112"/>
    <cellStyle name="Normal 124 3 2 2" xfId="4154"/>
    <cellStyle name="Normal 124 3 3" xfId="2705"/>
    <cellStyle name="Normal 124 3 3 2" xfId="4155"/>
    <cellStyle name="Normal 124 3 4" xfId="3148"/>
    <cellStyle name="Normal 124 3 4 2" xfId="4156"/>
    <cellStyle name="Normal 124 3 5" xfId="4153"/>
    <cellStyle name="Normal 124 4" xfId="1118"/>
    <cellStyle name="Normal 124 4 2" xfId="2164"/>
    <cellStyle name="Normal 124 4 2 2" xfId="4158"/>
    <cellStyle name="Normal 124 4 3" xfId="2757"/>
    <cellStyle name="Normal 124 4 3 2" xfId="4159"/>
    <cellStyle name="Normal 124 4 4" xfId="3200"/>
    <cellStyle name="Normal 124 4 4 2" xfId="4160"/>
    <cellStyle name="Normal 124 4 5" xfId="4157"/>
    <cellStyle name="Normal 124 5" xfId="1120"/>
    <cellStyle name="Normal 124 5 2" xfId="2216"/>
    <cellStyle name="Normal 124 5 2 2" xfId="4162"/>
    <cellStyle name="Normal 124 5 3" xfId="2809"/>
    <cellStyle name="Normal 124 5 3 2" xfId="4163"/>
    <cellStyle name="Normal 124 5 4" xfId="3252"/>
    <cellStyle name="Normal 124 5 4 2" xfId="4164"/>
    <cellStyle name="Normal 124 5 5" xfId="4161"/>
    <cellStyle name="Normal 124 6" xfId="1122"/>
    <cellStyle name="Normal 124 6 2" xfId="2268"/>
    <cellStyle name="Normal 124 6 2 2" xfId="4166"/>
    <cellStyle name="Normal 124 6 3" xfId="2861"/>
    <cellStyle name="Normal 124 6 3 2" xfId="4167"/>
    <cellStyle name="Normal 124 6 4" xfId="3304"/>
    <cellStyle name="Normal 124 6 4 2" xfId="4168"/>
    <cellStyle name="Normal 124 6 5" xfId="4165"/>
    <cellStyle name="Normal 124 7" xfId="1124"/>
    <cellStyle name="Normal 124 7 2" xfId="2320"/>
    <cellStyle name="Normal 124 7 2 2" xfId="4170"/>
    <cellStyle name="Normal 124 7 3" xfId="2913"/>
    <cellStyle name="Normal 124 7 3 2" xfId="4171"/>
    <cellStyle name="Normal 124 7 4" xfId="3356"/>
    <cellStyle name="Normal 124 7 4 2" xfId="4172"/>
    <cellStyle name="Normal 124 7 5" xfId="4169"/>
    <cellStyle name="Normal 124 8" xfId="1126"/>
    <cellStyle name="Normal 124 9" xfId="2008"/>
    <cellStyle name="Normal 124 9 2" xfId="4173"/>
    <cellStyle name="Normal 125" xfId="1140"/>
    <cellStyle name="Normal 125 10" xfId="2602"/>
    <cellStyle name="Normal 125 10 2" xfId="4175"/>
    <cellStyle name="Normal 125 11" xfId="3045"/>
    <cellStyle name="Normal 125 11 2" xfId="4176"/>
    <cellStyle name="Normal 125 12" xfId="4174"/>
    <cellStyle name="Normal 125 2" xfId="1142"/>
    <cellStyle name="Normal 125 2 2" xfId="1144"/>
    <cellStyle name="Normal 125 2 3" xfId="2061"/>
    <cellStyle name="Normal 125 2 3 2" xfId="4178"/>
    <cellStyle name="Normal 125 2 4" xfId="2654"/>
    <cellStyle name="Normal 125 2 4 2" xfId="4179"/>
    <cellStyle name="Normal 125 2 5" xfId="3097"/>
    <cellStyle name="Normal 125 2 5 2" xfId="4180"/>
    <cellStyle name="Normal 125 2 6" xfId="4177"/>
    <cellStyle name="Normal 125 3" xfId="1146"/>
    <cellStyle name="Normal 125 3 2" xfId="2113"/>
    <cellStyle name="Normal 125 3 2 2" xfId="4182"/>
    <cellStyle name="Normal 125 3 3" xfId="2706"/>
    <cellStyle name="Normal 125 3 3 2" xfId="4183"/>
    <cellStyle name="Normal 125 3 4" xfId="3149"/>
    <cellStyle name="Normal 125 3 4 2" xfId="4184"/>
    <cellStyle name="Normal 125 3 5" xfId="4181"/>
    <cellStyle name="Normal 125 4" xfId="1148"/>
    <cellStyle name="Normal 125 4 2" xfId="2165"/>
    <cellStyle name="Normal 125 4 2 2" xfId="4186"/>
    <cellStyle name="Normal 125 4 3" xfId="2758"/>
    <cellStyle name="Normal 125 4 3 2" xfId="4187"/>
    <cellStyle name="Normal 125 4 4" xfId="3201"/>
    <cellStyle name="Normal 125 4 4 2" xfId="4188"/>
    <cellStyle name="Normal 125 4 5" xfId="4185"/>
    <cellStyle name="Normal 125 5" xfId="1150"/>
    <cellStyle name="Normal 125 5 2" xfId="2217"/>
    <cellStyle name="Normal 125 5 2 2" xfId="4190"/>
    <cellStyle name="Normal 125 5 3" xfId="2810"/>
    <cellStyle name="Normal 125 5 3 2" xfId="4191"/>
    <cellStyle name="Normal 125 5 4" xfId="3253"/>
    <cellStyle name="Normal 125 5 4 2" xfId="4192"/>
    <cellStyle name="Normal 125 5 5" xfId="4189"/>
    <cellStyle name="Normal 125 6" xfId="459"/>
    <cellStyle name="Normal 125 6 2" xfId="2269"/>
    <cellStyle name="Normal 125 6 2 2" xfId="4194"/>
    <cellStyle name="Normal 125 6 3" xfId="2862"/>
    <cellStyle name="Normal 125 6 3 2" xfId="4195"/>
    <cellStyle name="Normal 125 6 4" xfId="3305"/>
    <cellStyle name="Normal 125 6 4 2" xfId="4196"/>
    <cellStyle name="Normal 125 6 5" xfId="4193"/>
    <cellStyle name="Normal 125 7" xfId="1152"/>
    <cellStyle name="Normal 125 7 2" xfId="2321"/>
    <cellStyle name="Normal 125 7 2 2" xfId="4198"/>
    <cellStyle name="Normal 125 7 3" xfId="2914"/>
    <cellStyle name="Normal 125 7 3 2" xfId="4199"/>
    <cellStyle name="Normal 125 7 4" xfId="3357"/>
    <cellStyle name="Normal 125 7 4 2" xfId="4200"/>
    <cellStyle name="Normal 125 7 5" xfId="4197"/>
    <cellStyle name="Normal 125 8" xfId="1154"/>
    <cellStyle name="Normal 125 9" xfId="2009"/>
    <cellStyle name="Normal 125 9 2" xfId="4201"/>
    <cellStyle name="Normal 126" xfId="160"/>
    <cellStyle name="Normal 126 10" xfId="2603"/>
    <cellStyle name="Normal 126 10 2" xfId="4203"/>
    <cellStyle name="Normal 126 11" xfId="3046"/>
    <cellStyle name="Normal 126 11 2" xfId="4204"/>
    <cellStyle name="Normal 126 12" xfId="4202"/>
    <cellStyle name="Normal 126 2" xfId="1156"/>
    <cellStyle name="Normal 126 2 2" xfId="1158"/>
    <cellStyle name="Normal 126 2 3" xfId="2062"/>
    <cellStyle name="Normal 126 2 3 2" xfId="4206"/>
    <cellStyle name="Normal 126 2 4" xfId="2655"/>
    <cellStyle name="Normal 126 2 4 2" xfId="4207"/>
    <cellStyle name="Normal 126 2 5" xfId="3098"/>
    <cellStyle name="Normal 126 2 5 2" xfId="4208"/>
    <cellStyle name="Normal 126 2 6" xfId="4205"/>
    <cellStyle name="Normal 126 3" xfId="1160"/>
    <cellStyle name="Normal 126 3 2" xfId="2114"/>
    <cellStyle name="Normal 126 3 2 2" xfId="4210"/>
    <cellStyle name="Normal 126 3 3" xfId="2707"/>
    <cellStyle name="Normal 126 3 3 2" xfId="4211"/>
    <cellStyle name="Normal 126 3 4" xfId="3150"/>
    <cellStyle name="Normal 126 3 4 2" xfId="4212"/>
    <cellStyle name="Normal 126 3 5" xfId="4209"/>
    <cellStyle name="Normal 126 4" xfId="1162"/>
    <cellStyle name="Normal 126 4 2" xfId="2166"/>
    <cellStyle name="Normal 126 4 2 2" xfId="4214"/>
    <cellStyle name="Normal 126 4 3" xfId="2759"/>
    <cellStyle name="Normal 126 4 3 2" xfId="4215"/>
    <cellStyle name="Normal 126 4 4" xfId="3202"/>
    <cellStyle name="Normal 126 4 4 2" xfId="4216"/>
    <cellStyle name="Normal 126 4 5" xfId="4213"/>
    <cellStyle name="Normal 126 5" xfId="1164"/>
    <cellStyle name="Normal 126 5 2" xfId="2218"/>
    <cellStyle name="Normal 126 5 2 2" xfId="4218"/>
    <cellStyle name="Normal 126 5 3" xfId="2811"/>
    <cellStyle name="Normal 126 5 3 2" xfId="4219"/>
    <cellStyle name="Normal 126 5 4" xfId="3254"/>
    <cellStyle name="Normal 126 5 4 2" xfId="4220"/>
    <cellStyle name="Normal 126 5 5" xfId="4217"/>
    <cellStyle name="Normal 126 6" xfId="1166"/>
    <cellStyle name="Normal 126 6 2" xfId="2270"/>
    <cellStyle name="Normal 126 6 2 2" xfId="4222"/>
    <cellStyle name="Normal 126 6 3" xfId="2863"/>
    <cellStyle name="Normal 126 6 3 2" xfId="4223"/>
    <cellStyle name="Normal 126 6 4" xfId="3306"/>
    <cellStyle name="Normal 126 6 4 2" xfId="4224"/>
    <cellStyle name="Normal 126 6 5" xfId="4221"/>
    <cellStyle name="Normal 126 7" xfId="1168"/>
    <cellStyle name="Normal 126 7 2" xfId="2322"/>
    <cellStyle name="Normal 126 7 2 2" xfId="4226"/>
    <cellStyle name="Normal 126 7 3" xfId="2915"/>
    <cellStyle name="Normal 126 7 3 2" xfId="4227"/>
    <cellStyle name="Normal 126 7 4" xfId="3358"/>
    <cellStyle name="Normal 126 7 4 2" xfId="4228"/>
    <cellStyle name="Normal 126 7 5" xfId="4225"/>
    <cellStyle name="Normal 126 8" xfId="1170"/>
    <cellStyle name="Normal 126 9" xfId="2010"/>
    <cellStyle name="Normal 126 9 2" xfId="4229"/>
    <cellStyle name="Normal 127" xfId="297"/>
    <cellStyle name="Normal 127 10" xfId="2604"/>
    <cellStyle name="Normal 127 10 2" xfId="4231"/>
    <cellStyle name="Normal 127 11" xfId="3047"/>
    <cellStyle name="Normal 127 11 2" xfId="4232"/>
    <cellStyle name="Normal 127 12" xfId="4230"/>
    <cellStyle name="Normal 127 2" xfId="1172"/>
    <cellStyle name="Normal 127 2 2" xfId="1174"/>
    <cellStyle name="Normal 127 2 3" xfId="2063"/>
    <cellStyle name="Normal 127 2 3 2" xfId="4234"/>
    <cellStyle name="Normal 127 2 4" xfId="2656"/>
    <cellStyle name="Normal 127 2 4 2" xfId="4235"/>
    <cellStyle name="Normal 127 2 5" xfId="3099"/>
    <cellStyle name="Normal 127 2 5 2" xfId="4236"/>
    <cellStyle name="Normal 127 2 6" xfId="4233"/>
    <cellStyle name="Normal 127 3" xfId="1177"/>
    <cellStyle name="Normal 127 3 2" xfId="2115"/>
    <cellStyle name="Normal 127 3 2 2" xfId="4238"/>
    <cellStyle name="Normal 127 3 3" xfId="2708"/>
    <cellStyle name="Normal 127 3 3 2" xfId="4239"/>
    <cellStyle name="Normal 127 3 4" xfId="3151"/>
    <cellStyle name="Normal 127 3 4 2" xfId="4240"/>
    <cellStyle name="Normal 127 3 5" xfId="4237"/>
    <cellStyle name="Normal 127 4" xfId="1179"/>
    <cellStyle name="Normal 127 4 2" xfId="2167"/>
    <cellStyle name="Normal 127 4 2 2" xfId="4242"/>
    <cellStyle name="Normal 127 4 3" xfId="2760"/>
    <cellStyle name="Normal 127 4 3 2" xfId="4243"/>
    <cellStyle name="Normal 127 4 4" xfId="3203"/>
    <cellStyle name="Normal 127 4 4 2" xfId="4244"/>
    <cellStyle name="Normal 127 4 5" xfId="4241"/>
    <cellStyle name="Normal 127 5" xfId="1181"/>
    <cellStyle name="Normal 127 5 2" xfId="2219"/>
    <cellStyle name="Normal 127 5 2 2" xfId="4246"/>
    <cellStyle name="Normal 127 5 3" xfId="2812"/>
    <cellStyle name="Normal 127 5 3 2" xfId="4247"/>
    <cellStyle name="Normal 127 5 4" xfId="3255"/>
    <cellStyle name="Normal 127 5 4 2" xfId="4248"/>
    <cellStyle name="Normal 127 5 5" xfId="4245"/>
    <cellStyle name="Normal 127 6" xfId="1183"/>
    <cellStyle name="Normal 127 6 2" xfId="2271"/>
    <cellStyle name="Normal 127 6 2 2" xfId="4250"/>
    <cellStyle name="Normal 127 6 3" xfId="2864"/>
    <cellStyle name="Normal 127 6 3 2" xfId="4251"/>
    <cellStyle name="Normal 127 6 4" xfId="3307"/>
    <cellStyle name="Normal 127 6 4 2" xfId="4252"/>
    <cellStyle name="Normal 127 6 5" xfId="4249"/>
    <cellStyle name="Normal 127 7" xfId="1186"/>
    <cellStyle name="Normal 127 7 2" xfId="2323"/>
    <cellStyle name="Normal 127 7 2 2" xfId="4254"/>
    <cellStyle name="Normal 127 7 3" xfId="2916"/>
    <cellStyle name="Normal 127 7 3 2" xfId="4255"/>
    <cellStyle name="Normal 127 7 4" xfId="3359"/>
    <cellStyle name="Normal 127 7 4 2" xfId="4256"/>
    <cellStyle name="Normal 127 7 5" xfId="4253"/>
    <cellStyle name="Normal 127 8" xfId="1188"/>
    <cellStyle name="Normal 127 9" xfId="2011"/>
    <cellStyle name="Normal 127 9 2" xfId="4257"/>
    <cellStyle name="Normal 128" xfId="245"/>
    <cellStyle name="Normal 128 10" xfId="2605"/>
    <cellStyle name="Normal 128 10 2" xfId="4259"/>
    <cellStyle name="Normal 128 11" xfId="3048"/>
    <cellStyle name="Normal 128 11 2" xfId="4260"/>
    <cellStyle name="Normal 128 12" xfId="4258"/>
    <cellStyle name="Normal 128 2" xfId="1190"/>
    <cellStyle name="Normal 128 2 2" xfId="214"/>
    <cellStyle name="Normal 128 2 3" xfId="2064"/>
    <cellStyle name="Normal 128 2 3 2" xfId="4262"/>
    <cellStyle name="Normal 128 2 4" xfId="2657"/>
    <cellStyle name="Normal 128 2 4 2" xfId="4263"/>
    <cellStyle name="Normal 128 2 5" xfId="3100"/>
    <cellStyle name="Normal 128 2 5 2" xfId="4264"/>
    <cellStyle name="Normal 128 2 6" xfId="4261"/>
    <cellStyle name="Normal 128 3" xfId="1192"/>
    <cellStyle name="Normal 128 3 2" xfId="2116"/>
    <cellStyle name="Normal 128 3 2 2" xfId="4266"/>
    <cellStyle name="Normal 128 3 3" xfId="2709"/>
    <cellStyle name="Normal 128 3 3 2" xfId="4267"/>
    <cellStyle name="Normal 128 3 4" xfId="3152"/>
    <cellStyle name="Normal 128 3 4 2" xfId="4268"/>
    <cellStyle name="Normal 128 3 5" xfId="4265"/>
    <cellStyle name="Normal 128 4" xfId="1194"/>
    <cellStyle name="Normal 128 4 2" xfId="2168"/>
    <cellStyle name="Normal 128 4 2 2" xfId="4270"/>
    <cellStyle name="Normal 128 4 3" xfId="2761"/>
    <cellStyle name="Normal 128 4 3 2" xfId="4271"/>
    <cellStyle name="Normal 128 4 4" xfId="3204"/>
    <cellStyle name="Normal 128 4 4 2" xfId="4272"/>
    <cellStyle name="Normal 128 4 5" xfId="4269"/>
    <cellStyle name="Normal 128 5" xfId="1196"/>
    <cellStyle name="Normal 128 5 2" xfId="2220"/>
    <cellStyle name="Normal 128 5 2 2" xfId="4274"/>
    <cellStyle name="Normal 128 5 3" xfId="2813"/>
    <cellStyle name="Normal 128 5 3 2" xfId="4275"/>
    <cellStyle name="Normal 128 5 4" xfId="3256"/>
    <cellStyle name="Normal 128 5 4 2" xfId="4276"/>
    <cellStyle name="Normal 128 5 5" xfId="4273"/>
    <cellStyle name="Normal 128 6" xfId="1198"/>
    <cellStyle name="Normal 128 6 2" xfId="2272"/>
    <cellStyle name="Normal 128 6 2 2" xfId="4278"/>
    <cellStyle name="Normal 128 6 3" xfId="2865"/>
    <cellStyle name="Normal 128 6 3 2" xfId="4279"/>
    <cellStyle name="Normal 128 6 4" xfId="3308"/>
    <cellStyle name="Normal 128 6 4 2" xfId="4280"/>
    <cellStyle name="Normal 128 6 5" xfId="4277"/>
    <cellStyle name="Normal 128 7" xfId="1200"/>
    <cellStyle name="Normal 128 7 2" xfId="2324"/>
    <cellStyle name="Normal 128 7 2 2" xfId="4282"/>
    <cellStyle name="Normal 128 7 3" xfId="2917"/>
    <cellStyle name="Normal 128 7 3 2" xfId="4283"/>
    <cellStyle name="Normal 128 7 4" xfId="3360"/>
    <cellStyle name="Normal 128 7 4 2" xfId="4284"/>
    <cellStyle name="Normal 128 7 5" xfId="4281"/>
    <cellStyle name="Normal 128 8" xfId="1203"/>
    <cellStyle name="Normal 128 9" xfId="2012"/>
    <cellStyle name="Normal 128 9 2" xfId="4285"/>
    <cellStyle name="Normal 129" xfId="301"/>
    <cellStyle name="Normal 129 10" xfId="2606"/>
    <cellStyle name="Normal 129 10 2" xfId="4287"/>
    <cellStyle name="Normal 129 11" xfId="3049"/>
    <cellStyle name="Normal 129 11 2" xfId="4288"/>
    <cellStyle name="Normal 129 12" xfId="4286"/>
    <cellStyle name="Normal 129 2" xfId="1205"/>
    <cellStyle name="Normal 129 2 2" xfId="1207"/>
    <cellStyle name="Normal 129 2 3" xfId="2065"/>
    <cellStyle name="Normal 129 2 3 2" xfId="4290"/>
    <cellStyle name="Normal 129 2 4" xfId="2658"/>
    <cellStyle name="Normal 129 2 4 2" xfId="4291"/>
    <cellStyle name="Normal 129 2 5" xfId="3101"/>
    <cellStyle name="Normal 129 2 5 2" xfId="4292"/>
    <cellStyle name="Normal 129 2 6" xfId="4289"/>
    <cellStyle name="Normal 129 3" xfId="699"/>
    <cellStyle name="Normal 129 3 2" xfId="2117"/>
    <cellStyle name="Normal 129 3 2 2" xfId="4294"/>
    <cellStyle name="Normal 129 3 3" xfId="2710"/>
    <cellStyle name="Normal 129 3 3 2" xfId="4295"/>
    <cellStyle name="Normal 129 3 4" xfId="3153"/>
    <cellStyle name="Normal 129 3 4 2" xfId="4296"/>
    <cellStyle name="Normal 129 3 5" xfId="4293"/>
    <cellStyle name="Normal 129 4" xfId="1209"/>
    <cellStyle name="Normal 129 4 2" xfId="2169"/>
    <cellStyle name="Normal 129 4 2 2" xfId="4298"/>
    <cellStyle name="Normal 129 4 3" xfId="2762"/>
    <cellStyle name="Normal 129 4 3 2" xfId="4299"/>
    <cellStyle name="Normal 129 4 4" xfId="3205"/>
    <cellStyle name="Normal 129 4 4 2" xfId="4300"/>
    <cellStyle name="Normal 129 4 5" xfId="4297"/>
    <cellStyle name="Normal 129 5" xfId="1211"/>
    <cellStyle name="Normal 129 5 2" xfId="2221"/>
    <cellStyle name="Normal 129 5 2 2" xfId="4302"/>
    <cellStyle name="Normal 129 5 3" xfId="2814"/>
    <cellStyle name="Normal 129 5 3 2" xfId="4303"/>
    <cellStyle name="Normal 129 5 4" xfId="3257"/>
    <cellStyle name="Normal 129 5 4 2" xfId="4304"/>
    <cellStyle name="Normal 129 5 5" xfId="4301"/>
    <cellStyle name="Normal 129 6" xfId="1213"/>
    <cellStyle name="Normal 129 6 2" xfId="2273"/>
    <cellStyle name="Normal 129 6 2 2" xfId="4306"/>
    <cellStyle name="Normal 129 6 3" xfId="2866"/>
    <cellStyle name="Normal 129 6 3 2" xfId="4307"/>
    <cellStyle name="Normal 129 6 4" xfId="3309"/>
    <cellStyle name="Normal 129 6 4 2" xfId="4308"/>
    <cellStyle name="Normal 129 6 5" xfId="4305"/>
    <cellStyle name="Normal 129 7" xfId="1215"/>
    <cellStyle name="Normal 129 7 2" xfId="2325"/>
    <cellStyle name="Normal 129 7 2 2" xfId="4310"/>
    <cellStyle name="Normal 129 7 3" xfId="2918"/>
    <cellStyle name="Normal 129 7 3 2" xfId="4311"/>
    <cellStyle name="Normal 129 7 4" xfId="3361"/>
    <cellStyle name="Normal 129 7 4 2" xfId="4312"/>
    <cellStyle name="Normal 129 7 5" xfId="4309"/>
    <cellStyle name="Normal 129 8" xfId="1217"/>
    <cellStyle name="Normal 129 9" xfId="2013"/>
    <cellStyle name="Normal 129 9 2" xfId="4313"/>
    <cellStyle name="Normal 13" xfId="1220"/>
    <cellStyle name="Normal 13 2" xfId="1221"/>
    <cellStyle name="Normal 13 3" xfId="1222"/>
    <cellStyle name="Normal 13 4" xfId="1223"/>
    <cellStyle name="Normal 13 4 2" xfId="682"/>
    <cellStyle name="Normal 13 5" xfId="1224"/>
    <cellStyle name="Normal 13 6" xfId="1225"/>
    <cellStyle name="Normal 13 7" xfId="1226"/>
    <cellStyle name="Normal 13_Inversiones para el medio ambiente, 2010 con Anuario 2009  web" xfId="1227"/>
    <cellStyle name="Normal 130" xfId="1141"/>
    <cellStyle name="Normal 130 10" xfId="2607"/>
    <cellStyle name="Normal 130 10 2" xfId="4315"/>
    <cellStyle name="Normal 130 11" xfId="3050"/>
    <cellStyle name="Normal 130 11 2" xfId="4316"/>
    <cellStyle name="Normal 130 12" xfId="4314"/>
    <cellStyle name="Normal 130 2" xfId="1143"/>
    <cellStyle name="Normal 130 2 2" xfId="1145"/>
    <cellStyle name="Normal 130 2 3" xfId="2066"/>
    <cellStyle name="Normal 130 2 3 2" xfId="4318"/>
    <cellStyle name="Normal 130 2 4" xfId="2659"/>
    <cellStyle name="Normal 130 2 4 2" xfId="4319"/>
    <cellStyle name="Normal 130 2 5" xfId="3102"/>
    <cellStyle name="Normal 130 2 5 2" xfId="4320"/>
    <cellStyle name="Normal 130 2 6" xfId="4317"/>
    <cellStyle name="Normal 130 3" xfId="1147"/>
    <cellStyle name="Normal 130 3 2" xfId="2118"/>
    <cellStyle name="Normal 130 3 2 2" xfId="4322"/>
    <cellStyle name="Normal 130 3 3" xfId="2711"/>
    <cellStyle name="Normal 130 3 3 2" xfId="4323"/>
    <cellStyle name="Normal 130 3 4" xfId="3154"/>
    <cellStyle name="Normal 130 3 4 2" xfId="4324"/>
    <cellStyle name="Normal 130 3 5" xfId="4321"/>
    <cellStyle name="Normal 130 4" xfId="1149"/>
    <cellStyle name="Normal 130 4 2" xfId="2170"/>
    <cellStyle name="Normal 130 4 2 2" xfId="4326"/>
    <cellStyle name="Normal 130 4 3" xfId="2763"/>
    <cellStyle name="Normal 130 4 3 2" xfId="4327"/>
    <cellStyle name="Normal 130 4 4" xfId="3206"/>
    <cellStyle name="Normal 130 4 4 2" xfId="4328"/>
    <cellStyle name="Normal 130 4 5" xfId="4325"/>
    <cellStyle name="Normal 130 5" xfId="1151"/>
    <cellStyle name="Normal 130 5 2" xfId="2222"/>
    <cellStyle name="Normal 130 5 2 2" xfId="4330"/>
    <cellStyle name="Normal 130 5 3" xfId="2815"/>
    <cellStyle name="Normal 130 5 3 2" xfId="4331"/>
    <cellStyle name="Normal 130 5 4" xfId="3258"/>
    <cellStyle name="Normal 130 5 4 2" xfId="4332"/>
    <cellStyle name="Normal 130 5 5" xfId="4329"/>
    <cellStyle name="Normal 130 6" xfId="458"/>
    <cellStyle name="Normal 130 6 2" xfId="2274"/>
    <cellStyle name="Normal 130 6 2 2" xfId="4334"/>
    <cellStyle name="Normal 130 6 3" xfId="2867"/>
    <cellStyle name="Normal 130 6 3 2" xfId="4335"/>
    <cellStyle name="Normal 130 6 4" xfId="3310"/>
    <cellStyle name="Normal 130 6 4 2" xfId="4336"/>
    <cellStyle name="Normal 130 6 5" xfId="4333"/>
    <cellStyle name="Normal 130 7" xfId="1153"/>
    <cellStyle name="Normal 130 7 2" xfId="2326"/>
    <cellStyle name="Normal 130 7 2 2" xfId="4338"/>
    <cellStyle name="Normal 130 7 3" xfId="2919"/>
    <cellStyle name="Normal 130 7 3 2" xfId="4339"/>
    <cellStyle name="Normal 130 7 4" xfId="3362"/>
    <cellStyle name="Normal 130 7 4 2" xfId="4340"/>
    <cellStyle name="Normal 130 7 5" xfId="4337"/>
    <cellStyle name="Normal 130 8" xfId="1155"/>
    <cellStyle name="Normal 130 9" xfId="2014"/>
    <cellStyle name="Normal 130 9 2" xfId="4341"/>
    <cellStyle name="Normal 131" xfId="159"/>
    <cellStyle name="Normal 131 10" xfId="2608"/>
    <cellStyle name="Normal 131 10 2" xfId="4343"/>
    <cellStyle name="Normal 131 11" xfId="3051"/>
    <cellStyle name="Normal 131 11 2" xfId="4344"/>
    <cellStyle name="Normal 131 12" xfId="4342"/>
    <cellStyle name="Normal 131 2" xfId="1157"/>
    <cellStyle name="Normal 131 2 2" xfId="1159"/>
    <cellStyle name="Normal 131 2 3" xfId="2067"/>
    <cellStyle name="Normal 131 2 3 2" xfId="4346"/>
    <cellStyle name="Normal 131 2 4" xfId="2660"/>
    <cellStyle name="Normal 131 2 4 2" xfId="4347"/>
    <cellStyle name="Normal 131 2 5" xfId="3103"/>
    <cellStyle name="Normal 131 2 5 2" xfId="4348"/>
    <cellStyle name="Normal 131 2 6" xfId="4345"/>
    <cellStyle name="Normal 131 3" xfId="1161"/>
    <cellStyle name="Normal 131 3 2" xfId="2119"/>
    <cellStyle name="Normal 131 3 2 2" xfId="4350"/>
    <cellStyle name="Normal 131 3 3" xfId="2712"/>
    <cellStyle name="Normal 131 3 3 2" xfId="4351"/>
    <cellStyle name="Normal 131 3 4" xfId="3155"/>
    <cellStyle name="Normal 131 3 4 2" xfId="4352"/>
    <cellStyle name="Normal 131 3 5" xfId="4349"/>
    <cellStyle name="Normal 131 4" xfId="1163"/>
    <cellStyle name="Normal 131 4 2" xfId="2171"/>
    <cellStyle name="Normal 131 4 2 2" xfId="4354"/>
    <cellStyle name="Normal 131 4 3" xfId="2764"/>
    <cellStyle name="Normal 131 4 3 2" xfId="4355"/>
    <cellStyle name="Normal 131 4 4" xfId="3207"/>
    <cellStyle name="Normal 131 4 4 2" xfId="4356"/>
    <cellStyle name="Normal 131 4 5" xfId="4353"/>
    <cellStyle name="Normal 131 5" xfId="1165"/>
    <cellStyle name="Normal 131 5 2" xfId="2223"/>
    <cellStyle name="Normal 131 5 2 2" xfId="4358"/>
    <cellStyle name="Normal 131 5 3" xfId="2816"/>
    <cellStyle name="Normal 131 5 3 2" xfId="4359"/>
    <cellStyle name="Normal 131 5 4" xfId="3259"/>
    <cellStyle name="Normal 131 5 4 2" xfId="4360"/>
    <cellStyle name="Normal 131 5 5" xfId="4357"/>
    <cellStyle name="Normal 131 6" xfId="1167"/>
    <cellStyle name="Normal 131 6 2" xfId="2275"/>
    <cellStyle name="Normal 131 6 2 2" xfId="4362"/>
    <cellStyle name="Normal 131 6 3" xfId="2868"/>
    <cellStyle name="Normal 131 6 3 2" xfId="4363"/>
    <cellStyle name="Normal 131 6 4" xfId="3311"/>
    <cellStyle name="Normal 131 6 4 2" xfId="4364"/>
    <cellStyle name="Normal 131 6 5" xfId="4361"/>
    <cellStyle name="Normal 131 7" xfId="1169"/>
    <cellStyle name="Normal 131 7 2" xfId="2327"/>
    <cellStyle name="Normal 131 7 2 2" xfId="4366"/>
    <cellStyle name="Normal 131 7 3" xfId="2920"/>
    <cellStyle name="Normal 131 7 3 2" xfId="4367"/>
    <cellStyle name="Normal 131 7 4" xfId="3363"/>
    <cellStyle name="Normal 131 7 4 2" xfId="4368"/>
    <cellStyle name="Normal 131 7 5" xfId="4365"/>
    <cellStyle name="Normal 131 8" xfId="1171"/>
    <cellStyle name="Normal 131 9" xfId="2015"/>
    <cellStyle name="Normal 131 9 2" xfId="4369"/>
    <cellStyle name="Normal 132" xfId="296"/>
    <cellStyle name="Normal 132 10" xfId="2609"/>
    <cellStyle name="Normal 132 10 2" xfId="4371"/>
    <cellStyle name="Normal 132 11" xfId="3052"/>
    <cellStyle name="Normal 132 11 2" xfId="4372"/>
    <cellStyle name="Normal 132 12" xfId="4370"/>
    <cellStyle name="Normal 132 2" xfId="1173"/>
    <cellStyle name="Normal 132 2 2" xfId="1175"/>
    <cellStyle name="Normal 132 2 3" xfId="2068"/>
    <cellStyle name="Normal 132 2 3 2" xfId="4374"/>
    <cellStyle name="Normal 132 2 4" xfId="2661"/>
    <cellStyle name="Normal 132 2 4 2" xfId="4375"/>
    <cellStyle name="Normal 132 2 5" xfId="3104"/>
    <cellStyle name="Normal 132 2 5 2" xfId="4376"/>
    <cellStyle name="Normal 132 2 6" xfId="4373"/>
    <cellStyle name="Normal 132 3" xfId="1178"/>
    <cellStyle name="Normal 132 3 2" xfId="2120"/>
    <cellStyle name="Normal 132 3 2 2" xfId="4378"/>
    <cellStyle name="Normal 132 3 3" xfId="2713"/>
    <cellStyle name="Normal 132 3 3 2" xfId="4379"/>
    <cellStyle name="Normal 132 3 4" xfId="3156"/>
    <cellStyle name="Normal 132 3 4 2" xfId="4380"/>
    <cellStyle name="Normal 132 3 5" xfId="4377"/>
    <cellStyle name="Normal 132 4" xfId="1180"/>
    <cellStyle name="Normal 132 4 2" xfId="2172"/>
    <cellStyle name="Normal 132 4 2 2" xfId="4382"/>
    <cellStyle name="Normal 132 4 3" xfId="2765"/>
    <cellStyle name="Normal 132 4 3 2" xfId="4383"/>
    <cellStyle name="Normal 132 4 4" xfId="3208"/>
    <cellStyle name="Normal 132 4 4 2" xfId="4384"/>
    <cellStyle name="Normal 132 4 5" xfId="4381"/>
    <cellStyle name="Normal 132 5" xfId="1182"/>
    <cellStyle name="Normal 132 5 2" xfId="2224"/>
    <cellStyle name="Normal 132 5 2 2" xfId="4386"/>
    <cellStyle name="Normal 132 5 3" xfId="2817"/>
    <cellStyle name="Normal 132 5 3 2" xfId="4387"/>
    <cellStyle name="Normal 132 5 4" xfId="3260"/>
    <cellStyle name="Normal 132 5 4 2" xfId="4388"/>
    <cellStyle name="Normal 132 5 5" xfId="4385"/>
    <cellStyle name="Normal 132 6" xfId="1184"/>
    <cellStyle name="Normal 132 6 2" xfId="2276"/>
    <cellStyle name="Normal 132 6 2 2" xfId="4390"/>
    <cellStyle name="Normal 132 6 3" xfId="2869"/>
    <cellStyle name="Normal 132 6 3 2" xfId="4391"/>
    <cellStyle name="Normal 132 6 4" xfId="3312"/>
    <cellStyle name="Normal 132 6 4 2" xfId="4392"/>
    <cellStyle name="Normal 132 6 5" xfId="4389"/>
    <cellStyle name="Normal 132 7" xfId="1187"/>
    <cellStyle name="Normal 132 7 2" xfId="2328"/>
    <cellStyle name="Normal 132 7 2 2" xfId="4394"/>
    <cellStyle name="Normal 132 7 3" xfId="2921"/>
    <cellStyle name="Normal 132 7 3 2" xfId="4395"/>
    <cellStyle name="Normal 132 7 4" xfId="3364"/>
    <cellStyle name="Normal 132 7 4 2" xfId="4396"/>
    <cellStyle name="Normal 132 7 5" xfId="4393"/>
    <cellStyle name="Normal 132 8" xfId="1189"/>
    <cellStyle name="Normal 132 9" xfId="2016"/>
    <cellStyle name="Normal 132 9 2" xfId="4397"/>
    <cellStyle name="Normal 133" xfId="244"/>
    <cellStyle name="Normal 133 10" xfId="2610"/>
    <cellStyle name="Normal 133 10 2" xfId="4399"/>
    <cellStyle name="Normal 133 11" xfId="3053"/>
    <cellStyle name="Normal 133 11 2" xfId="4400"/>
    <cellStyle name="Normal 133 12" xfId="4398"/>
    <cellStyle name="Normal 133 2" xfId="1191"/>
    <cellStyle name="Normal 133 2 2" xfId="213"/>
    <cellStyle name="Normal 133 2 3" xfId="2069"/>
    <cellStyle name="Normal 133 2 3 2" xfId="4402"/>
    <cellStyle name="Normal 133 2 4" xfId="2662"/>
    <cellStyle name="Normal 133 2 4 2" xfId="4403"/>
    <cellStyle name="Normal 133 2 5" xfId="3105"/>
    <cellStyle name="Normal 133 2 5 2" xfId="4404"/>
    <cellStyle name="Normal 133 2 6" xfId="4401"/>
    <cellStyle name="Normal 133 3" xfId="1193"/>
    <cellStyle name="Normal 133 3 2" xfId="2121"/>
    <cellStyle name="Normal 133 3 2 2" xfId="4406"/>
    <cellStyle name="Normal 133 3 3" xfId="2714"/>
    <cellStyle name="Normal 133 3 3 2" xfId="4407"/>
    <cellStyle name="Normal 133 3 4" xfId="3157"/>
    <cellStyle name="Normal 133 3 4 2" xfId="4408"/>
    <cellStyle name="Normal 133 3 5" xfId="4405"/>
    <cellStyle name="Normal 133 4" xfId="1195"/>
    <cellStyle name="Normal 133 4 2" xfId="2173"/>
    <cellStyle name="Normal 133 4 2 2" xfId="4410"/>
    <cellStyle name="Normal 133 4 3" xfId="2766"/>
    <cellStyle name="Normal 133 4 3 2" xfId="4411"/>
    <cellStyle name="Normal 133 4 4" xfId="3209"/>
    <cellStyle name="Normal 133 4 4 2" xfId="4412"/>
    <cellStyle name="Normal 133 4 5" xfId="4409"/>
    <cellStyle name="Normal 133 5" xfId="1197"/>
    <cellStyle name="Normal 133 5 2" xfId="2225"/>
    <cellStyle name="Normal 133 5 2 2" xfId="4414"/>
    <cellStyle name="Normal 133 5 3" xfId="2818"/>
    <cellStyle name="Normal 133 5 3 2" xfId="4415"/>
    <cellStyle name="Normal 133 5 4" xfId="3261"/>
    <cellStyle name="Normal 133 5 4 2" xfId="4416"/>
    <cellStyle name="Normal 133 5 5" xfId="4413"/>
    <cellStyle name="Normal 133 6" xfId="1199"/>
    <cellStyle name="Normal 133 6 2" xfId="2277"/>
    <cellStyle name="Normal 133 6 2 2" xfId="4418"/>
    <cellStyle name="Normal 133 6 3" xfId="2870"/>
    <cellStyle name="Normal 133 6 3 2" xfId="4419"/>
    <cellStyle name="Normal 133 6 4" xfId="3313"/>
    <cellStyle name="Normal 133 6 4 2" xfId="4420"/>
    <cellStyle name="Normal 133 6 5" xfId="4417"/>
    <cellStyle name="Normal 133 7" xfId="1201"/>
    <cellStyle name="Normal 133 7 2" xfId="2329"/>
    <cellStyle name="Normal 133 7 2 2" xfId="4422"/>
    <cellStyle name="Normal 133 7 3" xfId="2922"/>
    <cellStyle name="Normal 133 7 3 2" xfId="4423"/>
    <cellStyle name="Normal 133 7 4" xfId="3365"/>
    <cellStyle name="Normal 133 7 4 2" xfId="4424"/>
    <cellStyle name="Normal 133 7 5" xfId="4421"/>
    <cellStyle name="Normal 133 8" xfId="1204"/>
    <cellStyle name="Normal 133 9" xfId="2017"/>
    <cellStyle name="Normal 133 9 2" xfId="4425"/>
    <cellStyle name="Normal 134" xfId="300"/>
    <cellStyle name="Normal 134 10" xfId="2611"/>
    <cellStyle name="Normal 134 10 2" xfId="4427"/>
    <cellStyle name="Normal 134 11" xfId="3054"/>
    <cellStyle name="Normal 134 11 2" xfId="4428"/>
    <cellStyle name="Normal 134 12" xfId="4426"/>
    <cellStyle name="Normal 134 2" xfId="1206"/>
    <cellStyle name="Normal 134 2 2" xfId="1208"/>
    <cellStyle name="Normal 134 2 3" xfId="2070"/>
    <cellStyle name="Normal 134 2 3 2" xfId="4430"/>
    <cellStyle name="Normal 134 2 4" xfId="2663"/>
    <cellStyle name="Normal 134 2 4 2" xfId="4431"/>
    <cellStyle name="Normal 134 2 5" xfId="3106"/>
    <cellStyle name="Normal 134 2 5 2" xfId="4432"/>
    <cellStyle name="Normal 134 2 6" xfId="4429"/>
    <cellStyle name="Normal 134 3" xfId="700"/>
    <cellStyle name="Normal 134 3 2" xfId="2122"/>
    <cellStyle name="Normal 134 3 2 2" xfId="4434"/>
    <cellStyle name="Normal 134 3 3" xfId="2715"/>
    <cellStyle name="Normal 134 3 3 2" xfId="4435"/>
    <cellStyle name="Normal 134 3 4" xfId="3158"/>
    <cellStyle name="Normal 134 3 4 2" xfId="4436"/>
    <cellStyle name="Normal 134 3 5" xfId="4433"/>
    <cellStyle name="Normal 134 4" xfId="1210"/>
    <cellStyle name="Normal 134 4 2" xfId="2174"/>
    <cellStyle name="Normal 134 4 2 2" xfId="4438"/>
    <cellStyle name="Normal 134 4 3" xfId="2767"/>
    <cellStyle name="Normal 134 4 3 2" xfId="4439"/>
    <cellStyle name="Normal 134 4 4" xfId="3210"/>
    <cellStyle name="Normal 134 4 4 2" xfId="4440"/>
    <cellStyle name="Normal 134 4 5" xfId="4437"/>
    <cellStyle name="Normal 134 5" xfId="1212"/>
    <cellStyle name="Normal 134 5 2" xfId="2226"/>
    <cellStyle name="Normal 134 5 2 2" xfId="4442"/>
    <cellStyle name="Normal 134 5 3" xfId="2819"/>
    <cellStyle name="Normal 134 5 3 2" xfId="4443"/>
    <cellStyle name="Normal 134 5 4" xfId="3262"/>
    <cellStyle name="Normal 134 5 4 2" xfId="4444"/>
    <cellStyle name="Normal 134 5 5" xfId="4441"/>
    <cellStyle name="Normal 134 6" xfId="1214"/>
    <cellStyle name="Normal 134 6 2" xfId="2278"/>
    <cellStyle name="Normal 134 6 2 2" xfId="4446"/>
    <cellStyle name="Normal 134 6 3" xfId="2871"/>
    <cellStyle name="Normal 134 6 3 2" xfId="4447"/>
    <cellStyle name="Normal 134 6 4" xfId="3314"/>
    <cellStyle name="Normal 134 6 4 2" xfId="4448"/>
    <cellStyle name="Normal 134 6 5" xfId="4445"/>
    <cellStyle name="Normal 134 7" xfId="1216"/>
    <cellStyle name="Normal 134 7 2" xfId="2330"/>
    <cellStyle name="Normal 134 7 2 2" xfId="4450"/>
    <cellStyle name="Normal 134 7 3" xfId="2923"/>
    <cellStyle name="Normal 134 7 3 2" xfId="4451"/>
    <cellStyle name="Normal 134 7 4" xfId="3366"/>
    <cellStyle name="Normal 134 7 4 2" xfId="4452"/>
    <cellStyle name="Normal 134 7 5" xfId="4449"/>
    <cellStyle name="Normal 134 8" xfId="1218"/>
    <cellStyle name="Normal 134 9" xfId="2018"/>
    <cellStyle name="Normal 134 9 2" xfId="4453"/>
    <cellStyle name="Normal 135" xfId="1228"/>
    <cellStyle name="Normal 135 10" xfId="2612"/>
    <cellStyle name="Normal 135 10 2" xfId="4455"/>
    <cellStyle name="Normal 135 11" xfId="3055"/>
    <cellStyle name="Normal 135 11 2" xfId="4456"/>
    <cellStyle name="Normal 135 12" xfId="4454"/>
    <cellStyle name="Normal 135 2" xfId="1230"/>
    <cellStyle name="Normal 135 2 2" xfId="1231"/>
    <cellStyle name="Normal 135 2 3" xfId="2071"/>
    <cellStyle name="Normal 135 2 3 2" xfId="4458"/>
    <cellStyle name="Normal 135 2 4" xfId="2664"/>
    <cellStyle name="Normal 135 2 4 2" xfId="4459"/>
    <cellStyle name="Normal 135 2 5" xfId="3107"/>
    <cellStyle name="Normal 135 2 5 2" xfId="4460"/>
    <cellStyle name="Normal 135 2 6" xfId="4457"/>
    <cellStyle name="Normal 135 3" xfId="703"/>
    <cellStyle name="Normal 135 3 2" xfId="2123"/>
    <cellStyle name="Normal 135 3 2 2" xfId="4462"/>
    <cellStyle name="Normal 135 3 3" xfId="2716"/>
    <cellStyle name="Normal 135 3 3 2" xfId="4463"/>
    <cellStyle name="Normal 135 3 4" xfId="3159"/>
    <cellStyle name="Normal 135 3 4 2" xfId="4464"/>
    <cellStyle name="Normal 135 3 5" xfId="4461"/>
    <cellStyle name="Normal 135 4" xfId="1232"/>
    <cellStyle name="Normal 135 4 2" xfId="2175"/>
    <cellStyle name="Normal 135 4 2 2" xfId="4466"/>
    <cellStyle name="Normal 135 4 3" xfId="2768"/>
    <cellStyle name="Normal 135 4 3 2" xfId="4467"/>
    <cellStyle name="Normal 135 4 4" xfId="3211"/>
    <cellStyle name="Normal 135 4 4 2" xfId="4468"/>
    <cellStyle name="Normal 135 4 5" xfId="4465"/>
    <cellStyle name="Normal 135 5" xfId="1233"/>
    <cellStyle name="Normal 135 5 2" xfId="2227"/>
    <cellStyle name="Normal 135 5 2 2" xfId="4470"/>
    <cellStyle name="Normal 135 5 3" xfId="2820"/>
    <cellStyle name="Normal 135 5 3 2" xfId="4471"/>
    <cellStyle name="Normal 135 5 4" xfId="3263"/>
    <cellStyle name="Normal 135 5 4 2" xfId="4472"/>
    <cellStyle name="Normal 135 5 5" xfId="4469"/>
    <cellStyle name="Normal 135 6" xfId="1234"/>
    <cellStyle name="Normal 135 6 2" xfId="2279"/>
    <cellStyle name="Normal 135 6 2 2" xfId="4474"/>
    <cellStyle name="Normal 135 6 3" xfId="2872"/>
    <cellStyle name="Normal 135 6 3 2" xfId="4475"/>
    <cellStyle name="Normal 135 6 4" xfId="3315"/>
    <cellStyle name="Normal 135 6 4 2" xfId="4476"/>
    <cellStyle name="Normal 135 6 5" xfId="4473"/>
    <cellStyle name="Normal 135 7" xfId="1235"/>
    <cellStyle name="Normal 135 7 2" xfId="2331"/>
    <cellStyle name="Normal 135 7 2 2" xfId="4478"/>
    <cellStyle name="Normal 135 7 3" xfId="2924"/>
    <cellStyle name="Normal 135 7 3 2" xfId="4479"/>
    <cellStyle name="Normal 135 7 4" xfId="3367"/>
    <cellStyle name="Normal 135 7 4 2" xfId="4480"/>
    <cellStyle name="Normal 135 7 5" xfId="4477"/>
    <cellStyle name="Normal 135 8" xfId="1236"/>
    <cellStyle name="Normal 135 9" xfId="2019"/>
    <cellStyle name="Normal 135 9 2" xfId="4481"/>
    <cellStyle name="Normal 136" xfId="1237"/>
    <cellStyle name="Normal 136 10" xfId="2613"/>
    <cellStyle name="Normal 136 10 2" xfId="4483"/>
    <cellStyle name="Normal 136 11" xfId="3056"/>
    <cellStyle name="Normal 136 11 2" xfId="4484"/>
    <cellStyle name="Normal 136 12" xfId="4482"/>
    <cellStyle name="Normal 136 2" xfId="538"/>
    <cellStyle name="Normal 136 2 2" xfId="541"/>
    <cellStyle name="Normal 136 2 3" xfId="2072"/>
    <cellStyle name="Normal 136 2 3 2" xfId="4486"/>
    <cellStyle name="Normal 136 2 4" xfId="2665"/>
    <cellStyle name="Normal 136 2 4 2" xfId="4487"/>
    <cellStyle name="Normal 136 2 5" xfId="3108"/>
    <cellStyle name="Normal 136 2 5 2" xfId="4488"/>
    <cellStyle name="Normal 136 2 6" xfId="4485"/>
    <cellStyle name="Normal 136 3" xfId="551"/>
    <cellStyle name="Normal 136 3 2" xfId="2124"/>
    <cellStyle name="Normal 136 3 2 2" xfId="4490"/>
    <cellStyle name="Normal 136 3 3" xfId="2717"/>
    <cellStyle name="Normal 136 3 3 2" xfId="4491"/>
    <cellStyle name="Normal 136 3 4" xfId="3160"/>
    <cellStyle name="Normal 136 3 4 2" xfId="4492"/>
    <cellStyle name="Normal 136 3 5" xfId="4489"/>
    <cellStyle name="Normal 136 4" xfId="557"/>
    <cellStyle name="Normal 136 4 2" xfId="2176"/>
    <cellStyle name="Normal 136 4 2 2" xfId="4494"/>
    <cellStyle name="Normal 136 4 3" xfId="2769"/>
    <cellStyle name="Normal 136 4 3 2" xfId="4495"/>
    <cellStyle name="Normal 136 4 4" xfId="3212"/>
    <cellStyle name="Normal 136 4 4 2" xfId="4496"/>
    <cellStyle name="Normal 136 4 5" xfId="4493"/>
    <cellStyle name="Normal 136 5" xfId="288"/>
    <cellStyle name="Normal 136 5 2" xfId="2228"/>
    <cellStyle name="Normal 136 5 2 2" xfId="4498"/>
    <cellStyle name="Normal 136 5 3" xfId="2821"/>
    <cellStyle name="Normal 136 5 3 2" xfId="4499"/>
    <cellStyle name="Normal 136 5 4" xfId="3264"/>
    <cellStyle name="Normal 136 5 4 2" xfId="4500"/>
    <cellStyle name="Normal 136 5 5" xfId="4497"/>
    <cellStyle name="Normal 136 6" xfId="510"/>
    <cellStyle name="Normal 136 6 2" xfId="2280"/>
    <cellStyle name="Normal 136 6 2 2" xfId="4502"/>
    <cellStyle name="Normal 136 6 3" xfId="2873"/>
    <cellStyle name="Normal 136 6 3 2" xfId="4503"/>
    <cellStyle name="Normal 136 6 4" xfId="3316"/>
    <cellStyle name="Normal 136 6 4 2" xfId="4504"/>
    <cellStyle name="Normal 136 6 5" xfId="4501"/>
    <cellStyle name="Normal 136 7" xfId="513"/>
    <cellStyle name="Normal 136 7 2" xfId="2332"/>
    <cellStyle name="Normal 136 7 2 2" xfId="4506"/>
    <cellStyle name="Normal 136 7 3" xfId="2925"/>
    <cellStyle name="Normal 136 7 3 2" xfId="4507"/>
    <cellStyle name="Normal 136 7 4" xfId="3368"/>
    <cellStyle name="Normal 136 7 4 2" xfId="4508"/>
    <cellStyle name="Normal 136 7 5" xfId="4505"/>
    <cellStyle name="Normal 136 8" xfId="1239"/>
    <cellStyle name="Normal 136 9" xfId="2020"/>
    <cellStyle name="Normal 136 9 2" xfId="4509"/>
    <cellStyle name="Normal 137" xfId="1240"/>
    <cellStyle name="Normal 137 10" xfId="2614"/>
    <cellStyle name="Normal 137 10 2" xfId="4511"/>
    <cellStyle name="Normal 137 11" xfId="3057"/>
    <cellStyle name="Normal 137 11 2" xfId="4512"/>
    <cellStyle name="Normal 137 12" xfId="4510"/>
    <cellStyle name="Normal 137 2" xfId="1243"/>
    <cellStyle name="Normal 137 2 2" xfId="88"/>
    <cellStyle name="Normal 137 2 3" xfId="2073"/>
    <cellStyle name="Normal 137 2 3 2" xfId="4514"/>
    <cellStyle name="Normal 137 2 4" xfId="2666"/>
    <cellStyle name="Normal 137 2 4 2" xfId="4515"/>
    <cellStyle name="Normal 137 2 5" xfId="3109"/>
    <cellStyle name="Normal 137 2 5 2" xfId="4516"/>
    <cellStyle name="Normal 137 2 6" xfId="4513"/>
    <cellStyle name="Normal 137 3" xfId="1246"/>
    <cellStyle name="Normal 137 3 2" xfId="2125"/>
    <cellStyle name="Normal 137 3 2 2" xfId="4518"/>
    <cellStyle name="Normal 137 3 3" xfId="2718"/>
    <cellStyle name="Normal 137 3 3 2" xfId="4519"/>
    <cellStyle name="Normal 137 3 4" xfId="3161"/>
    <cellStyle name="Normal 137 3 4 2" xfId="4520"/>
    <cellStyle name="Normal 137 3 5" xfId="4517"/>
    <cellStyle name="Normal 137 4" xfId="1247"/>
    <cellStyle name="Normal 137 4 2" xfId="2177"/>
    <cellStyle name="Normal 137 4 2 2" xfId="4522"/>
    <cellStyle name="Normal 137 4 3" xfId="2770"/>
    <cellStyle name="Normal 137 4 3 2" xfId="4523"/>
    <cellStyle name="Normal 137 4 4" xfId="3213"/>
    <cellStyle name="Normal 137 4 4 2" xfId="4524"/>
    <cellStyle name="Normal 137 4 5" xfId="4521"/>
    <cellStyle name="Normal 137 5" xfId="1248"/>
    <cellStyle name="Normal 137 5 2" xfId="2229"/>
    <cellStyle name="Normal 137 5 2 2" xfId="4526"/>
    <cellStyle name="Normal 137 5 3" xfId="2822"/>
    <cellStyle name="Normal 137 5 3 2" xfId="4527"/>
    <cellStyle name="Normal 137 5 4" xfId="3265"/>
    <cellStyle name="Normal 137 5 4 2" xfId="4528"/>
    <cellStyle name="Normal 137 5 5" xfId="4525"/>
    <cellStyle name="Normal 137 6" xfId="663"/>
    <cellStyle name="Normal 137 6 2" xfId="2281"/>
    <cellStyle name="Normal 137 6 2 2" xfId="4530"/>
    <cellStyle name="Normal 137 6 3" xfId="2874"/>
    <cellStyle name="Normal 137 6 3 2" xfId="4531"/>
    <cellStyle name="Normal 137 6 4" xfId="3317"/>
    <cellStyle name="Normal 137 6 4 2" xfId="4532"/>
    <cellStyle name="Normal 137 6 5" xfId="4529"/>
    <cellStyle name="Normal 137 7" xfId="665"/>
    <cellStyle name="Normal 137 7 2" xfId="2333"/>
    <cellStyle name="Normal 137 7 2 2" xfId="4534"/>
    <cellStyle name="Normal 137 7 3" xfId="2926"/>
    <cellStyle name="Normal 137 7 3 2" xfId="4535"/>
    <cellStyle name="Normal 137 7 4" xfId="3369"/>
    <cellStyle name="Normal 137 7 4 2" xfId="4536"/>
    <cellStyle name="Normal 137 7 5" xfId="4533"/>
    <cellStyle name="Normal 137 8" xfId="524"/>
    <cellStyle name="Normal 137 9" xfId="2021"/>
    <cellStyle name="Normal 137 9 2" xfId="4537"/>
    <cellStyle name="Normal 138" xfId="534"/>
    <cellStyle name="Normal 138 10" xfId="2615"/>
    <cellStyle name="Normal 138 10 2" xfId="4539"/>
    <cellStyle name="Normal 138 11" xfId="3058"/>
    <cellStyle name="Normal 138 11 2" xfId="4540"/>
    <cellStyle name="Normal 138 12" xfId="4538"/>
    <cellStyle name="Normal 138 2" xfId="28"/>
    <cellStyle name="Normal 138 2 2" xfId="1249"/>
    <cellStyle name="Normal 138 2 3" xfId="2074"/>
    <cellStyle name="Normal 138 2 3 2" xfId="4542"/>
    <cellStyle name="Normal 138 2 4" xfId="2667"/>
    <cellStyle name="Normal 138 2 4 2" xfId="4543"/>
    <cellStyle name="Normal 138 2 5" xfId="3110"/>
    <cellStyle name="Normal 138 2 5 2" xfId="4544"/>
    <cellStyle name="Normal 138 2 6" xfId="4541"/>
    <cellStyle name="Normal 138 3" xfId="44"/>
    <cellStyle name="Normal 138 3 2" xfId="2126"/>
    <cellStyle name="Normal 138 3 2 2" xfId="4546"/>
    <cellStyle name="Normal 138 3 3" xfId="2719"/>
    <cellStyle name="Normal 138 3 3 2" xfId="4547"/>
    <cellStyle name="Normal 138 3 4" xfId="3162"/>
    <cellStyle name="Normal 138 3 4 2" xfId="4548"/>
    <cellStyle name="Normal 138 3 5" xfId="4545"/>
    <cellStyle name="Normal 138 4" xfId="54"/>
    <cellStyle name="Normal 138 4 2" xfId="2178"/>
    <cellStyle name="Normal 138 4 2 2" xfId="4550"/>
    <cellStyle name="Normal 138 4 3" xfId="2771"/>
    <cellStyle name="Normal 138 4 3 2" xfId="4551"/>
    <cellStyle name="Normal 138 4 4" xfId="3214"/>
    <cellStyle name="Normal 138 4 4 2" xfId="4552"/>
    <cellStyle name="Normal 138 4 5" xfId="4549"/>
    <cellStyle name="Normal 138 5" xfId="1250"/>
    <cellStyle name="Normal 138 5 2" xfId="2230"/>
    <cellStyle name="Normal 138 5 2 2" xfId="4554"/>
    <cellStyle name="Normal 138 5 3" xfId="2823"/>
    <cellStyle name="Normal 138 5 3 2" xfId="4555"/>
    <cellStyle name="Normal 138 5 4" xfId="3266"/>
    <cellStyle name="Normal 138 5 4 2" xfId="4556"/>
    <cellStyle name="Normal 138 5 5" xfId="4553"/>
    <cellStyle name="Normal 138 6" xfId="1251"/>
    <cellStyle name="Normal 138 6 2" xfId="2282"/>
    <cellStyle name="Normal 138 6 2 2" xfId="4558"/>
    <cellStyle name="Normal 138 6 3" xfId="2875"/>
    <cellStyle name="Normal 138 6 3 2" xfId="4559"/>
    <cellStyle name="Normal 138 6 4" xfId="3318"/>
    <cellStyle name="Normal 138 6 4 2" xfId="4560"/>
    <cellStyle name="Normal 138 6 5" xfId="4557"/>
    <cellStyle name="Normal 138 7" xfId="36"/>
    <cellStyle name="Normal 138 7 2" xfId="2334"/>
    <cellStyle name="Normal 138 7 2 2" xfId="4562"/>
    <cellStyle name="Normal 138 7 3" xfId="2927"/>
    <cellStyle name="Normal 138 7 3 2" xfId="4563"/>
    <cellStyle name="Normal 138 7 4" xfId="3370"/>
    <cellStyle name="Normal 138 7 4 2" xfId="4564"/>
    <cellStyle name="Normal 138 7 5" xfId="4561"/>
    <cellStyle name="Normal 138 8" xfId="84"/>
    <cellStyle name="Normal 138 9" xfId="2022"/>
    <cellStyle name="Normal 138 9 2" xfId="4565"/>
    <cellStyle name="Normal 139" xfId="472"/>
    <cellStyle name="Normal 139 10" xfId="2616"/>
    <cellStyle name="Normal 139 10 2" xfId="4567"/>
    <cellStyle name="Normal 139 11" xfId="3059"/>
    <cellStyle name="Normal 139 11 2" xfId="4568"/>
    <cellStyle name="Normal 139 12" xfId="4566"/>
    <cellStyle name="Normal 139 2" xfId="344"/>
    <cellStyle name="Normal 139 2 2" xfId="48"/>
    <cellStyle name="Normal 139 2 3" xfId="2075"/>
    <cellStyle name="Normal 139 2 3 2" xfId="4570"/>
    <cellStyle name="Normal 139 2 4" xfId="2668"/>
    <cellStyle name="Normal 139 2 4 2" xfId="4571"/>
    <cellStyle name="Normal 139 2 5" xfId="3111"/>
    <cellStyle name="Normal 139 2 5 2" xfId="4572"/>
    <cellStyle name="Normal 139 2 6" xfId="4569"/>
    <cellStyle name="Normal 139 3" xfId="1252"/>
    <cellStyle name="Normal 139 3 2" xfId="2127"/>
    <cellStyle name="Normal 139 3 2 2" xfId="4574"/>
    <cellStyle name="Normal 139 3 3" xfId="2720"/>
    <cellStyle name="Normal 139 3 3 2" xfId="4575"/>
    <cellStyle name="Normal 139 3 4" xfId="3163"/>
    <cellStyle name="Normal 139 3 4 2" xfId="4576"/>
    <cellStyle name="Normal 139 3 5" xfId="4573"/>
    <cellStyle name="Normal 139 4" xfId="1253"/>
    <cellStyle name="Normal 139 4 2" xfId="2179"/>
    <cellStyle name="Normal 139 4 2 2" xfId="4578"/>
    <cellStyle name="Normal 139 4 3" xfId="2772"/>
    <cellStyle name="Normal 139 4 3 2" xfId="4579"/>
    <cellStyle name="Normal 139 4 4" xfId="3215"/>
    <cellStyle name="Normal 139 4 4 2" xfId="4580"/>
    <cellStyle name="Normal 139 4 5" xfId="4577"/>
    <cellStyle name="Normal 139 5" xfId="1254"/>
    <cellStyle name="Normal 139 5 2" xfId="2231"/>
    <cellStyle name="Normal 139 5 2 2" xfId="4582"/>
    <cellStyle name="Normal 139 5 3" xfId="2824"/>
    <cellStyle name="Normal 139 5 3 2" xfId="4583"/>
    <cellStyle name="Normal 139 5 4" xfId="3267"/>
    <cellStyle name="Normal 139 5 4 2" xfId="4584"/>
    <cellStyle name="Normal 139 5 5" xfId="4581"/>
    <cellStyle name="Normal 139 6" xfId="1255"/>
    <cellStyle name="Normal 139 6 2" xfId="2283"/>
    <cellStyle name="Normal 139 6 2 2" xfId="4586"/>
    <cellStyle name="Normal 139 6 3" xfId="2876"/>
    <cellStyle name="Normal 139 6 3 2" xfId="4587"/>
    <cellStyle name="Normal 139 6 4" xfId="3319"/>
    <cellStyle name="Normal 139 6 4 2" xfId="4588"/>
    <cellStyle name="Normal 139 6 5" xfId="4585"/>
    <cellStyle name="Normal 139 7" xfId="1256"/>
    <cellStyle name="Normal 139 7 2" xfId="2335"/>
    <cellStyle name="Normal 139 7 2 2" xfId="4590"/>
    <cellStyle name="Normal 139 7 3" xfId="2928"/>
    <cellStyle name="Normal 139 7 3 2" xfId="4591"/>
    <cellStyle name="Normal 139 7 4" xfId="3371"/>
    <cellStyle name="Normal 139 7 4 2" xfId="4592"/>
    <cellStyle name="Normal 139 7 5" xfId="4589"/>
    <cellStyle name="Normal 139 8" xfId="202"/>
    <cellStyle name="Normal 139 9" xfId="2023"/>
    <cellStyle name="Normal 139 9 2" xfId="4593"/>
    <cellStyle name="Normal 14" xfId="1257"/>
    <cellStyle name="Normal 14 2" xfId="1258"/>
    <cellStyle name="Normal 14 2 2" xfId="1259"/>
    <cellStyle name="Normal 14 2_Panorama libro completo impreso pequeño" xfId="1261"/>
    <cellStyle name="Normal 14 3" xfId="1262"/>
    <cellStyle name="Normal 14 3 2" xfId="1263"/>
    <cellStyle name="Normal 14 4" xfId="1264"/>
    <cellStyle name="Normal 14 4 2" xfId="1265"/>
    <cellStyle name="Normal 14 5" xfId="1266"/>
    <cellStyle name="Normal 14 5 2" xfId="339"/>
    <cellStyle name="Normal 14 6" xfId="1267"/>
    <cellStyle name="Normal 14 6 2" xfId="1268"/>
    <cellStyle name="Normal 14 7" xfId="1270"/>
    <cellStyle name="Normal 14 7 2" xfId="1271"/>
    <cellStyle name="Normal 14 8" xfId="1272"/>
    <cellStyle name="Normal 14_Medio Ambientepara entregar 2010.PAUTAS VICTORls" xfId="1185"/>
    <cellStyle name="Normal 140" xfId="1229"/>
    <cellStyle name="Normal 141" xfId="1238"/>
    <cellStyle name="Normal 142" xfId="1241"/>
    <cellStyle name="Normal 143" xfId="535"/>
    <cellStyle name="Normal 144" xfId="473"/>
    <cellStyle name="Normal 145" xfId="193"/>
    <cellStyle name="Normal 145 2" xfId="2397"/>
    <cellStyle name="Normal 145 2 2" xfId="4595"/>
    <cellStyle name="Normal 145 3" xfId="2961"/>
    <cellStyle name="Normal 145 3 2" xfId="4596"/>
    <cellStyle name="Normal 145 4" xfId="3405"/>
    <cellStyle name="Normal 145 4 2" xfId="4597"/>
    <cellStyle name="Normal 145 5" xfId="4594"/>
    <cellStyle name="Normal 146" xfId="1810"/>
    <cellStyle name="Normal 146 2" xfId="4598"/>
    <cellStyle name="Normal 147" xfId="1981"/>
    <cellStyle name="Normal 147 2" xfId="4599"/>
    <cellStyle name="Normal 148" xfId="2574"/>
    <cellStyle name="Normal 148 2" xfId="4600"/>
    <cellStyle name="Normal 149" xfId="3015"/>
    <cellStyle name="Normal 149 2" xfId="4601"/>
    <cellStyle name="Normal 15" xfId="1273"/>
    <cellStyle name="Normal 15 2" xfId="1275"/>
    <cellStyle name="Normal 15 2 2" xfId="1277"/>
    <cellStyle name="Normal 15 2 3" xfId="1114"/>
    <cellStyle name="Normal 15 3" xfId="1279"/>
    <cellStyle name="Normal 15 4" xfId="1281"/>
    <cellStyle name="Normal 15 5" xfId="1283"/>
    <cellStyle name="Normal 15 6" xfId="1285"/>
    <cellStyle name="Normal 15 7" xfId="1287"/>
    <cellStyle name="Normal 15_Medio Ambientepara entregar 2010.PAUTAS VICTORls" xfId="1289"/>
    <cellStyle name="Normal 150" xfId="3018"/>
    <cellStyle name="Normal 150 2" xfId="4602"/>
    <cellStyle name="Normal 151" xfId="3404"/>
    <cellStyle name="Normal 151 2" xfId="4603"/>
    <cellStyle name="Normal 152" xfId="3459"/>
    <cellStyle name="Normal 152 2" xfId="4604"/>
    <cellStyle name="Normal 153" xfId="3016"/>
    <cellStyle name="Normal 153 2" xfId="4605"/>
    <cellStyle name="Normal 154" xfId="3461"/>
    <cellStyle name="Normal 155" xfId="3460"/>
    <cellStyle name="Normal 16" xfId="1292"/>
    <cellStyle name="Normal 16 2" xfId="1294"/>
    <cellStyle name="Normal 16 2 2" xfId="1296"/>
    <cellStyle name="Normal 16 3" xfId="1297"/>
    <cellStyle name="Normal 16 4" xfId="1299"/>
    <cellStyle name="Normal 16 5" xfId="1300"/>
    <cellStyle name="Normal 16 6" xfId="1301"/>
    <cellStyle name="Normal 17" xfId="1302"/>
    <cellStyle name="Normal 17 2" xfId="1304"/>
    <cellStyle name="Normal 17 2 2" xfId="1219"/>
    <cellStyle name="Normal 17 3" xfId="1306"/>
    <cellStyle name="Normal 17 4" xfId="1308"/>
    <cellStyle name="Normal 17 5" xfId="47"/>
    <cellStyle name="Normal 17 6" xfId="56"/>
    <cellStyle name="Normal 18" xfId="1310"/>
    <cellStyle name="Normal 18 10" xfId="3017"/>
    <cellStyle name="Normal 18 10 2" xfId="4607"/>
    <cellStyle name="Normal 18 11" xfId="4606"/>
    <cellStyle name="Normal 18 2" xfId="1312"/>
    <cellStyle name="Normal 18 2 2" xfId="1314"/>
    <cellStyle name="Normal 18 2 3" xfId="1176"/>
    <cellStyle name="Normal 18 3" xfId="1315"/>
    <cellStyle name="Normal 18 3 2" xfId="1317"/>
    <cellStyle name="Normal 18 4" xfId="1318"/>
    <cellStyle name="Normal 18 5" xfId="1320"/>
    <cellStyle name="Normal 18 6" xfId="1322"/>
    <cellStyle name="Normal 18 7" xfId="1323"/>
    <cellStyle name="Normal 18 8" xfId="1845"/>
    <cellStyle name="Normal 18 8 2" xfId="4608"/>
    <cellStyle name="Normal 18 9" xfId="2575"/>
    <cellStyle name="Normal 18 9 2" xfId="4609"/>
    <cellStyle name="Normal 19" xfId="1324"/>
    <cellStyle name="Normal 19 2" xfId="1326"/>
    <cellStyle name="Normal 19 2 2" xfId="1328"/>
    <cellStyle name="Normal 19 2 3" xfId="212"/>
    <cellStyle name="Normal 19 3" xfId="1329"/>
    <cellStyle name="Normal 19 4" xfId="1331"/>
    <cellStyle name="Normal 19 5" xfId="1332"/>
    <cellStyle name="Normal 19 6" xfId="1333"/>
    <cellStyle name="Normal 19 7" xfId="1334"/>
    <cellStyle name="Normal 2" xfId="1335"/>
    <cellStyle name="Normal 2 10" xfId="1336"/>
    <cellStyle name="Normal 2 11" xfId="1337"/>
    <cellStyle name="Normal 2 12" xfId="1338"/>
    <cellStyle name="Normal 2 13" xfId="4610"/>
    <cellStyle name="Normal 2 2" xfId="1339"/>
    <cellStyle name="Normal 2 2 2" xfId="1340"/>
    <cellStyle name="Normal 2 2 2 2" xfId="73"/>
    <cellStyle name="Normal 2 2 2 2 2" xfId="189"/>
    <cellStyle name="Normal 2 2 2 3" xfId="1341"/>
    <cellStyle name="Normal 2 2 3" xfId="1343"/>
    <cellStyle name="Normal 2 2 3 2" xfId="1344"/>
    <cellStyle name="Normal 2 2 3 3" xfId="1346"/>
    <cellStyle name="Normal 2 2_Medio Ambientepara entregar 2010.PAUTAS VICTORls" xfId="1348"/>
    <cellStyle name="Normal 2 2_Panorama Ambiental para 2010  web" xfId="1349"/>
    <cellStyle name="Normal 2 3" xfId="519"/>
    <cellStyle name="Normal 2 3 2" xfId="1350"/>
    <cellStyle name="Normal 2 3 3" xfId="1351"/>
    <cellStyle name="Normal 2 4" xfId="521"/>
    <cellStyle name="Normal 2 4 2" xfId="139"/>
    <cellStyle name="Normal 2 4 3" xfId="1352"/>
    <cellStyle name="Normal 2 5" xfId="526"/>
    <cellStyle name="Normal 2 5 2" xfId="528"/>
    <cellStyle name="Normal 2 5 3" xfId="1353"/>
    <cellStyle name="Normal 2 6" xfId="1354"/>
    <cellStyle name="Normal 2 6 2" xfId="1355"/>
    <cellStyle name="Normal 2 6 3" xfId="1356"/>
    <cellStyle name="Normal 2 7" xfId="913"/>
    <cellStyle name="Normal 2 7 2" xfId="1357"/>
    <cellStyle name="Normal 2 8" xfId="1358"/>
    <cellStyle name="Normal 2 9" xfId="1359"/>
    <cellStyle name="Normal 2_esta 2009 DIGITAL009 web" xfId="1360"/>
    <cellStyle name="Normal 2_Panorama Ambiental para 2010  web" xfId="79"/>
    <cellStyle name="Normal 20" xfId="1274"/>
    <cellStyle name="Normal 20 2" xfId="1276"/>
    <cellStyle name="Normal 20 2 2" xfId="1278"/>
    <cellStyle name="Normal 20 3" xfId="1280"/>
    <cellStyle name="Normal 20 4" xfId="1282"/>
    <cellStyle name="Normal 20 5" xfId="1284"/>
    <cellStyle name="Normal 20 6" xfId="1286"/>
    <cellStyle name="Normal 20 7" xfId="1288"/>
    <cellStyle name="Normal 20 7 2" xfId="2479"/>
    <cellStyle name="Normal 20 7 2 2" xfId="4612"/>
    <cellStyle name="Normal 20 7 3" xfId="2965"/>
    <cellStyle name="Normal 20 7 3 2" xfId="4613"/>
    <cellStyle name="Normal 20 7 4" xfId="3409"/>
    <cellStyle name="Normal 20 7 4 2" xfId="4614"/>
    <cellStyle name="Normal 20 7 5" xfId="4611"/>
    <cellStyle name="Normal 21" xfId="1293"/>
    <cellStyle name="Normal 21 2" xfId="1295"/>
    <cellStyle name="Normal 21 3" xfId="1298"/>
    <cellStyle name="Normal 21 3 2" xfId="2480"/>
    <cellStyle name="Normal 21 3 2 2" xfId="4616"/>
    <cellStyle name="Normal 21 3 3" xfId="2966"/>
    <cellStyle name="Normal 21 3 3 2" xfId="4617"/>
    <cellStyle name="Normal 21 3 4" xfId="3410"/>
    <cellStyle name="Normal 21 3 4 2" xfId="4618"/>
    <cellStyle name="Normal 21 3 5" xfId="4615"/>
    <cellStyle name="Normal 22" xfId="1303"/>
    <cellStyle name="Normal 22 2" xfId="1305"/>
    <cellStyle name="Normal 22 3" xfId="1307"/>
    <cellStyle name="Normal 22 4" xfId="1309"/>
    <cellStyle name="Normal 22 5" xfId="46"/>
    <cellStyle name="Normal 22 5 2" xfId="2481"/>
    <cellStyle name="Normal 22 5 2 2" xfId="4620"/>
    <cellStyle name="Normal 22 5 3" xfId="2967"/>
    <cellStyle name="Normal 22 5 3 2" xfId="4621"/>
    <cellStyle name="Normal 22 5 4" xfId="3411"/>
    <cellStyle name="Normal 22 5 4 2" xfId="4622"/>
    <cellStyle name="Normal 22 5 5" xfId="4619"/>
    <cellStyle name="Normal 23" xfId="1311"/>
    <cellStyle name="Normal 23 2" xfId="1313"/>
    <cellStyle name="Normal 23 3" xfId="1316"/>
    <cellStyle name="Normal 23 4" xfId="1319"/>
    <cellStyle name="Normal 23 5" xfId="1321"/>
    <cellStyle name="Normal 23 5 2" xfId="2482"/>
    <cellStyle name="Normal 23 5 2 2" xfId="4624"/>
    <cellStyle name="Normal 23 5 3" xfId="2968"/>
    <cellStyle name="Normal 23 5 3 2" xfId="4625"/>
    <cellStyle name="Normal 23 5 4" xfId="3412"/>
    <cellStyle name="Normal 23 5 4 2" xfId="4626"/>
    <cellStyle name="Normal 23 5 5" xfId="4623"/>
    <cellStyle name="Normal 24" xfId="1325"/>
    <cellStyle name="Normal 24 2" xfId="1327"/>
    <cellStyle name="Normal 24 3" xfId="1330"/>
    <cellStyle name="Normal 24 3 2" xfId="2483"/>
    <cellStyle name="Normal 24 3 2 2" xfId="4628"/>
    <cellStyle name="Normal 24 3 3" xfId="2969"/>
    <cellStyle name="Normal 24 3 3 2" xfId="4629"/>
    <cellStyle name="Normal 24 3 4" xfId="3413"/>
    <cellStyle name="Normal 24 3 4 2" xfId="4630"/>
    <cellStyle name="Normal 24 3 5" xfId="4627"/>
    <cellStyle name="Normal 25" xfId="1361"/>
    <cellStyle name="Normal 25 2" xfId="1363"/>
    <cellStyle name="Normal 25 3" xfId="1365"/>
    <cellStyle name="Normal 26" xfId="1367"/>
    <cellStyle name="Normal 26 2" xfId="1369"/>
    <cellStyle name="Normal 27" xfId="1371"/>
    <cellStyle name="Normal 27 2" xfId="1373"/>
    <cellStyle name="Normal 27 3" xfId="1375"/>
    <cellStyle name="Normal 28" xfId="1376"/>
    <cellStyle name="Normal 28 2" xfId="1378"/>
    <cellStyle name="Normal 29" xfId="1380"/>
    <cellStyle name="Normal 29 2" xfId="1382"/>
    <cellStyle name="Normal 29 3" xfId="1384"/>
    <cellStyle name="Normal 29 4" xfId="1385"/>
    <cellStyle name="Normal 29 5" xfId="547"/>
    <cellStyle name="Normal 3" xfId="1386"/>
    <cellStyle name="Normal 3 2" xfId="1387"/>
    <cellStyle name="Normal 3 2 2" xfId="1388"/>
    <cellStyle name="Normal 3 2 3" xfId="360"/>
    <cellStyle name="Normal 3 3" xfId="70"/>
    <cellStyle name="Normal 3 3 2" xfId="1389"/>
    <cellStyle name="Normal 3 4" xfId="37"/>
    <cellStyle name="Normal 3 4 2" xfId="263"/>
    <cellStyle name="Normal 3 5" xfId="82"/>
    <cellStyle name="Normal 3 5 2" xfId="12"/>
    <cellStyle name="Normal 3 6" xfId="1390"/>
    <cellStyle name="Normal 3 6 2" xfId="423"/>
    <cellStyle name="Normal 3 7" xfId="319"/>
    <cellStyle name="Normal 3 7 2" xfId="324"/>
    <cellStyle name="Normal 3 8" xfId="1391"/>
    <cellStyle name="Normal 3 9" xfId="1392"/>
    <cellStyle name="Normal 3_Medio Ambientepara entregar 2010.PAUTAS VICTORls" xfId="1000"/>
    <cellStyle name="Normal 30" xfId="1362"/>
    <cellStyle name="Normal 30 10" xfId="1393"/>
    <cellStyle name="Normal 30 11" xfId="1394"/>
    <cellStyle name="Normal 30 12" xfId="1982"/>
    <cellStyle name="Normal 30 12 2" xfId="4632"/>
    <cellStyle name="Normal 30 13" xfId="2576"/>
    <cellStyle name="Normal 30 13 2" xfId="4633"/>
    <cellStyle name="Normal 30 14" xfId="3019"/>
    <cellStyle name="Normal 30 14 2" xfId="4634"/>
    <cellStyle name="Normal 30 15" xfId="4631"/>
    <cellStyle name="Normal 30 2" xfId="1364"/>
    <cellStyle name="Normal 30 2 2" xfId="2024"/>
    <cellStyle name="Normal 30 2 2 2" xfId="4636"/>
    <cellStyle name="Normal 30 2 3" xfId="2617"/>
    <cellStyle name="Normal 30 2 3 2" xfId="4637"/>
    <cellStyle name="Normal 30 2 4" xfId="3060"/>
    <cellStyle name="Normal 30 2 4 2" xfId="4638"/>
    <cellStyle name="Normal 30 2 5" xfId="4635"/>
    <cellStyle name="Normal 30 3" xfId="1366"/>
    <cellStyle name="Normal 30 3 2" xfId="1395"/>
    <cellStyle name="Normal 30 3 3" xfId="2076"/>
    <cellStyle name="Normal 30 3 3 2" xfId="4640"/>
    <cellStyle name="Normal 30 3 4" xfId="2669"/>
    <cellStyle name="Normal 30 3 4 2" xfId="4641"/>
    <cellStyle name="Normal 30 3 5" xfId="3112"/>
    <cellStyle name="Normal 30 3 5 2" xfId="4642"/>
    <cellStyle name="Normal 30 3 6" xfId="4639"/>
    <cellStyle name="Normal 30 4" xfId="417"/>
    <cellStyle name="Normal 30 4 2" xfId="2128"/>
    <cellStyle name="Normal 30 4 2 2" xfId="4644"/>
    <cellStyle name="Normal 30 4 3" xfId="2721"/>
    <cellStyle name="Normal 30 4 3 2" xfId="4645"/>
    <cellStyle name="Normal 30 4 4" xfId="3164"/>
    <cellStyle name="Normal 30 4 4 2" xfId="4646"/>
    <cellStyle name="Normal 30 4 5" xfId="4643"/>
    <cellStyle name="Normal 30 5" xfId="1396"/>
    <cellStyle name="Normal 30 5 2" xfId="2180"/>
    <cellStyle name="Normal 30 5 2 2" xfId="4648"/>
    <cellStyle name="Normal 30 5 3" xfId="2773"/>
    <cellStyle name="Normal 30 5 3 2" xfId="4649"/>
    <cellStyle name="Normal 30 5 4" xfId="3216"/>
    <cellStyle name="Normal 30 5 4 2" xfId="4650"/>
    <cellStyle name="Normal 30 5 5" xfId="4647"/>
    <cellStyle name="Normal 30 6" xfId="1397"/>
    <cellStyle name="Normal 30 6 2" xfId="2232"/>
    <cellStyle name="Normal 30 6 2 2" xfId="4652"/>
    <cellStyle name="Normal 30 6 3" xfId="2825"/>
    <cellStyle name="Normal 30 6 3 2" xfId="4653"/>
    <cellStyle name="Normal 30 6 4" xfId="3268"/>
    <cellStyle name="Normal 30 6 4 2" xfId="4654"/>
    <cellStyle name="Normal 30 6 5" xfId="4651"/>
    <cellStyle name="Normal 30 7" xfId="1398"/>
    <cellStyle name="Normal 30 7 2" xfId="2284"/>
    <cellStyle name="Normal 30 7 2 2" xfId="4656"/>
    <cellStyle name="Normal 30 7 3" xfId="2877"/>
    <cellStyle name="Normal 30 7 3 2" xfId="4657"/>
    <cellStyle name="Normal 30 7 4" xfId="3320"/>
    <cellStyle name="Normal 30 7 4 2" xfId="4658"/>
    <cellStyle name="Normal 30 7 5" xfId="4655"/>
    <cellStyle name="Normal 30 8" xfId="1399"/>
    <cellStyle name="Normal 30 8 2" xfId="2336"/>
    <cellStyle name="Normal 30 8 2 2" xfId="4660"/>
    <cellStyle name="Normal 30 8 3" xfId="2929"/>
    <cellStyle name="Normal 30 8 3 2" xfId="4661"/>
    <cellStyle name="Normal 30 8 4" xfId="3372"/>
    <cellStyle name="Normal 30 8 4 2" xfId="4662"/>
    <cellStyle name="Normal 30 8 5" xfId="4659"/>
    <cellStyle name="Normal 30 9" xfId="1400"/>
    <cellStyle name="Normal 31" xfId="1368"/>
    <cellStyle name="Normal 31 2" xfId="1370"/>
    <cellStyle name="Normal 32" xfId="1372"/>
    <cellStyle name="Normal 32 2" xfId="1374"/>
    <cellStyle name="Normal 33" xfId="1377"/>
    <cellStyle name="Normal 33 2" xfId="1379"/>
    <cellStyle name="Normal 34" xfId="1381"/>
    <cellStyle name="Normal 34 2" xfId="1383"/>
    <cellStyle name="Normal 35" xfId="1401"/>
    <cellStyle name="Normal 35 2" xfId="1403"/>
    <cellStyle name="Normal 36" xfId="1405"/>
    <cellStyle name="Normal 36 2" xfId="1407"/>
    <cellStyle name="Normal 37" xfId="1409"/>
    <cellStyle name="Normal 37 2" xfId="1411"/>
    <cellStyle name="Normal 38" xfId="1413"/>
    <cellStyle name="Normal 38 10" xfId="2025"/>
    <cellStyle name="Normal 38 10 2" xfId="4664"/>
    <cellStyle name="Normal 38 11" xfId="2618"/>
    <cellStyle name="Normal 38 11 2" xfId="4665"/>
    <cellStyle name="Normal 38 12" xfId="3061"/>
    <cellStyle name="Normal 38 12 2" xfId="4666"/>
    <cellStyle name="Normal 38 13" xfId="4663"/>
    <cellStyle name="Normal 38 2" xfId="1415"/>
    <cellStyle name="Normal 38 2 2" xfId="2077"/>
    <cellStyle name="Normal 38 2 2 2" xfId="4668"/>
    <cellStyle name="Normal 38 2 3" xfId="2670"/>
    <cellStyle name="Normal 38 2 3 2" xfId="4669"/>
    <cellStyle name="Normal 38 2 4" xfId="3113"/>
    <cellStyle name="Normal 38 2 4 2" xfId="4670"/>
    <cellStyle name="Normal 38 2 5" xfId="4667"/>
    <cellStyle name="Normal 38 3" xfId="1417"/>
    <cellStyle name="Normal 38 3 2" xfId="2129"/>
    <cellStyle name="Normal 38 3 2 2" xfId="4672"/>
    <cellStyle name="Normal 38 3 3" xfId="2722"/>
    <cellStyle name="Normal 38 3 3 2" xfId="4673"/>
    <cellStyle name="Normal 38 3 4" xfId="3165"/>
    <cellStyle name="Normal 38 3 4 2" xfId="4674"/>
    <cellStyle name="Normal 38 3 5" xfId="4671"/>
    <cellStyle name="Normal 38 4" xfId="1418"/>
    <cellStyle name="Normal 38 4 2" xfId="2181"/>
    <cellStyle name="Normal 38 4 2 2" xfId="4676"/>
    <cellStyle name="Normal 38 4 3" xfId="2774"/>
    <cellStyle name="Normal 38 4 3 2" xfId="4677"/>
    <cellStyle name="Normal 38 4 4" xfId="3217"/>
    <cellStyle name="Normal 38 4 4 2" xfId="4678"/>
    <cellStyle name="Normal 38 4 5" xfId="4675"/>
    <cellStyle name="Normal 38 5" xfId="1419"/>
    <cellStyle name="Normal 38 5 2" xfId="2233"/>
    <cellStyle name="Normal 38 5 2 2" xfId="4680"/>
    <cellStyle name="Normal 38 5 3" xfId="2826"/>
    <cellStyle name="Normal 38 5 3 2" xfId="4681"/>
    <cellStyle name="Normal 38 5 4" xfId="3269"/>
    <cellStyle name="Normal 38 5 4 2" xfId="4682"/>
    <cellStyle name="Normal 38 5 5" xfId="4679"/>
    <cellStyle name="Normal 38 6" xfId="1420"/>
    <cellStyle name="Normal 38 6 2" xfId="2285"/>
    <cellStyle name="Normal 38 6 2 2" xfId="4684"/>
    <cellStyle name="Normal 38 6 3" xfId="2878"/>
    <cellStyle name="Normal 38 6 3 2" xfId="4685"/>
    <cellStyle name="Normal 38 6 4" xfId="3321"/>
    <cellStyle name="Normal 38 6 4 2" xfId="4686"/>
    <cellStyle name="Normal 38 6 5" xfId="4683"/>
    <cellStyle name="Normal 38 7" xfId="1421"/>
    <cellStyle name="Normal 38 7 2" xfId="1422"/>
    <cellStyle name="Normal 38 7 3" xfId="2337"/>
    <cellStyle name="Normal 38 7 3 2" xfId="4688"/>
    <cellStyle name="Normal 38 7 4" xfId="2930"/>
    <cellStyle name="Normal 38 7 4 2" xfId="4689"/>
    <cellStyle name="Normal 38 7 5" xfId="3373"/>
    <cellStyle name="Normal 38 7 5 2" xfId="4690"/>
    <cellStyle name="Normal 38 7 6" xfId="4687"/>
    <cellStyle name="Normal 38 8" xfId="1423"/>
    <cellStyle name="Normal 38 9" xfId="631"/>
    <cellStyle name="Normal 39" xfId="1424"/>
    <cellStyle name="Normal 39 10" xfId="2026"/>
    <cellStyle name="Normal 39 10 2" xfId="4692"/>
    <cellStyle name="Normal 39 11" xfId="2619"/>
    <cellStyle name="Normal 39 11 2" xfId="4693"/>
    <cellStyle name="Normal 39 12" xfId="3062"/>
    <cellStyle name="Normal 39 12 2" xfId="4694"/>
    <cellStyle name="Normal 39 13" xfId="4691"/>
    <cellStyle name="Normal 39 2" xfId="1426"/>
    <cellStyle name="Normal 39 2 2" xfId="579"/>
    <cellStyle name="Normal 39 2 3" xfId="2078"/>
    <cellStyle name="Normal 39 2 3 2" xfId="4696"/>
    <cellStyle name="Normal 39 2 4" xfId="2671"/>
    <cellStyle name="Normal 39 2 4 2" xfId="4697"/>
    <cellStyle name="Normal 39 2 5" xfId="3114"/>
    <cellStyle name="Normal 39 2 5 2" xfId="4698"/>
    <cellStyle name="Normal 39 2 6" xfId="4695"/>
    <cellStyle name="Normal 39 3" xfId="1428"/>
    <cellStyle name="Normal 39 3 2" xfId="2130"/>
    <cellStyle name="Normal 39 3 2 2" xfId="4700"/>
    <cellStyle name="Normal 39 3 3" xfId="2723"/>
    <cellStyle name="Normal 39 3 3 2" xfId="4701"/>
    <cellStyle name="Normal 39 3 4" xfId="3166"/>
    <cellStyle name="Normal 39 3 4 2" xfId="4702"/>
    <cellStyle name="Normal 39 3 5" xfId="4699"/>
    <cellStyle name="Normal 39 4" xfId="1429"/>
    <cellStyle name="Normal 39 4 2" xfId="2182"/>
    <cellStyle name="Normal 39 4 2 2" xfId="4704"/>
    <cellStyle name="Normal 39 4 3" xfId="2775"/>
    <cellStyle name="Normal 39 4 3 2" xfId="4705"/>
    <cellStyle name="Normal 39 4 4" xfId="3218"/>
    <cellStyle name="Normal 39 4 4 2" xfId="4706"/>
    <cellStyle name="Normal 39 4 5" xfId="4703"/>
    <cellStyle name="Normal 39 5" xfId="1430"/>
    <cellStyle name="Normal 39 5 2" xfId="2234"/>
    <cellStyle name="Normal 39 5 2 2" xfId="4708"/>
    <cellStyle name="Normal 39 5 3" xfId="2827"/>
    <cellStyle name="Normal 39 5 3 2" xfId="4709"/>
    <cellStyle name="Normal 39 5 4" xfId="3270"/>
    <cellStyle name="Normal 39 5 4 2" xfId="4710"/>
    <cellStyle name="Normal 39 5 5" xfId="4707"/>
    <cellStyle name="Normal 39 6" xfId="1431"/>
    <cellStyle name="Normal 39 6 2" xfId="2286"/>
    <cellStyle name="Normal 39 6 2 2" xfId="4712"/>
    <cellStyle name="Normal 39 6 3" xfId="2879"/>
    <cellStyle name="Normal 39 6 3 2" xfId="4713"/>
    <cellStyle name="Normal 39 6 4" xfId="3322"/>
    <cellStyle name="Normal 39 6 4 2" xfId="4714"/>
    <cellStyle name="Normal 39 6 5" xfId="4711"/>
    <cellStyle name="Normal 39 7" xfId="1432"/>
    <cellStyle name="Normal 39 7 2" xfId="1433"/>
    <cellStyle name="Normal 39 7 3" xfId="2338"/>
    <cellStyle name="Normal 39 7 3 2" xfId="4716"/>
    <cellStyle name="Normal 39 7 4" xfId="2931"/>
    <cellStyle name="Normal 39 7 4 2" xfId="4717"/>
    <cellStyle name="Normal 39 7 5" xfId="3374"/>
    <cellStyle name="Normal 39 7 5 2" xfId="4718"/>
    <cellStyle name="Normal 39 7 6" xfId="4715"/>
    <cellStyle name="Normal 39 8" xfId="1434"/>
    <cellStyle name="Normal 39 9" xfId="1435"/>
    <cellStyle name="Normal 4" xfId="1436"/>
    <cellStyle name="Normal 4 2" xfId="1437"/>
    <cellStyle name="Normal 4 2 2" xfId="1438"/>
    <cellStyle name="Normal 4 3" xfId="530"/>
    <cellStyle name="Normal 4 3 2" xfId="1439"/>
    <cellStyle name="Normal 4 4" xfId="532"/>
    <cellStyle name="Normal 4 4 2" xfId="126"/>
    <cellStyle name="Normal 4 5" xfId="199"/>
    <cellStyle name="Normal 4 5 2" xfId="209"/>
    <cellStyle name="Normal 4 6" xfId="925"/>
    <cellStyle name="Normal 4 6 2" xfId="927"/>
    <cellStyle name="Normal 4 6 2 2" xfId="2484"/>
    <cellStyle name="Normal 4 6 2 2 2" xfId="4720"/>
    <cellStyle name="Normal 4 6 2 3" xfId="2970"/>
    <cellStyle name="Normal 4 6 2 3 2" xfId="4721"/>
    <cellStyle name="Normal 4 6 2 4" xfId="3414"/>
    <cellStyle name="Normal 4 6 2 4 2" xfId="4722"/>
    <cellStyle name="Normal 4 6 2 5" xfId="4719"/>
    <cellStyle name="Normal 4 7" xfId="936"/>
    <cellStyle name="Normal 4 8" xfId="947"/>
    <cellStyle name="Normal 4_Medio Ambientepara entregar 2010.PAUTAS VICTORls" xfId="1440"/>
    <cellStyle name="Normal 40" xfId="1402"/>
    <cellStyle name="Normal 40 2" xfId="1404"/>
    <cellStyle name="Normal 41" xfId="1406"/>
    <cellStyle name="Normal 41 2" xfId="1408"/>
    <cellStyle name="Normal 42" xfId="1410"/>
    <cellStyle name="Normal 42 2" xfId="1412"/>
    <cellStyle name="Normal 43" xfId="1414"/>
    <cellStyle name="Normal 43 2" xfId="1416"/>
    <cellStyle name="Normal 44" xfId="1425"/>
    <cellStyle name="Normal 44 2" xfId="1427"/>
    <cellStyle name="Normal 45" xfId="1441"/>
    <cellStyle name="Normal 45 2" xfId="1443"/>
    <cellStyle name="Normal 46" xfId="1445"/>
    <cellStyle name="Normal 46 2" xfId="1447"/>
    <cellStyle name="Normal 46 2 2" xfId="2485"/>
    <cellStyle name="Normal 46 2 2 2" xfId="4724"/>
    <cellStyle name="Normal 46 2 3" xfId="2971"/>
    <cellStyle name="Normal 46 2 3 2" xfId="4725"/>
    <cellStyle name="Normal 46 2 4" xfId="3415"/>
    <cellStyle name="Normal 46 2 4 2" xfId="4726"/>
    <cellStyle name="Normal 46 2 5" xfId="4723"/>
    <cellStyle name="Normal 46 3" xfId="1449"/>
    <cellStyle name="Normal 46 3 2" xfId="2486"/>
    <cellStyle name="Normal 46 3 2 2" xfId="4728"/>
    <cellStyle name="Normal 46 3 3" xfId="2972"/>
    <cellStyle name="Normal 46 3 3 2" xfId="4729"/>
    <cellStyle name="Normal 46 3 4" xfId="3416"/>
    <cellStyle name="Normal 46 3 4 2" xfId="4730"/>
    <cellStyle name="Normal 46 3 5" xfId="4727"/>
    <cellStyle name="Normal 46 4" xfId="1450"/>
    <cellStyle name="Normal 46 4 2" xfId="2487"/>
    <cellStyle name="Normal 46 4 2 2" xfId="4732"/>
    <cellStyle name="Normal 46 4 3" xfId="2973"/>
    <cellStyle name="Normal 46 4 3 2" xfId="4733"/>
    <cellStyle name="Normal 46 4 4" xfId="3417"/>
    <cellStyle name="Normal 46 4 4 2" xfId="4734"/>
    <cellStyle name="Normal 46 4 5" xfId="4731"/>
    <cellStyle name="Normal 46 5" xfId="1451"/>
    <cellStyle name="Normal 46 5 2" xfId="2488"/>
    <cellStyle name="Normal 46 5 2 2" xfId="4736"/>
    <cellStyle name="Normal 46 5 3" xfId="2974"/>
    <cellStyle name="Normal 46 5 3 2" xfId="4737"/>
    <cellStyle name="Normal 46 5 4" xfId="3418"/>
    <cellStyle name="Normal 46 5 4 2" xfId="4738"/>
    <cellStyle name="Normal 46 5 5" xfId="4735"/>
    <cellStyle name="Normal 46 6" xfId="1452"/>
    <cellStyle name="Normal 46 6 2" xfId="2489"/>
    <cellStyle name="Normal 46 6 2 2" xfId="4740"/>
    <cellStyle name="Normal 46 6 3" xfId="2975"/>
    <cellStyle name="Normal 46 6 3 2" xfId="4741"/>
    <cellStyle name="Normal 46 6 4" xfId="3419"/>
    <cellStyle name="Normal 46 6 4 2" xfId="4742"/>
    <cellStyle name="Normal 46 6 5" xfId="4739"/>
    <cellStyle name="Normal 46 7" xfId="1453"/>
    <cellStyle name="Normal 47" xfId="1454"/>
    <cellStyle name="Normal 47 2" xfId="741"/>
    <cellStyle name="Normal 48" xfId="1456"/>
    <cellStyle name="Normal 48 2" xfId="1458"/>
    <cellStyle name="Normal 49" xfId="1460"/>
    <cellStyle name="Normal 49 2" xfId="1462"/>
    <cellStyle name="Normal 49 2 2" xfId="2490"/>
    <cellStyle name="Normal 49 2 2 2" xfId="4744"/>
    <cellStyle name="Normal 49 2 3" xfId="2976"/>
    <cellStyle name="Normal 49 2 3 2" xfId="4745"/>
    <cellStyle name="Normal 49 2 4" xfId="3420"/>
    <cellStyle name="Normal 49 2 4 2" xfId="4746"/>
    <cellStyle name="Normal 49 2 5" xfId="4743"/>
    <cellStyle name="Normal 49 3" xfId="1464"/>
    <cellStyle name="Normal 5" xfId="1269"/>
    <cellStyle name="Normal 5 2" xfId="1242"/>
    <cellStyle name="Normal 5 2 2" xfId="1244"/>
    <cellStyle name="Normal 5 3" xfId="536"/>
    <cellStyle name="Normal 5 4" xfId="474"/>
    <cellStyle name="Normal 5 4 2" xfId="343"/>
    <cellStyle name="Normal 5 4 2 2" xfId="2491"/>
    <cellStyle name="Normal 5 4 2 2 2" xfId="4748"/>
    <cellStyle name="Normal 5 4 2 3" xfId="2977"/>
    <cellStyle name="Normal 5 4 2 3 2" xfId="4749"/>
    <cellStyle name="Normal 5 4 2 4" xfId="3421"/>
    <cellStyle name="Normal 5 4 2 4 2" xfId="4750"/>
    <cellStyle name="Normal 5 4 2 5" xfId="4747"/>
    <cellStyle name="Normal 5 5" xfId="192"/>
    <cellStyle name="Normal 5 6" xfId="1465"/>
    <cellStyle name="Normal 5 7" xfId="1466"/>
    <cellStyle name="Normal 5 8" xfId="1467"/>
    <cellStyle name="Normal 50" xfId="1442"/>
    <cellStyle name="Normal 50 2" xfId="1444"/>
    <cellStyle name="Normal 51" xfId="1446"/>
    <cellStyle name="Normal 51 2" xfId="1448"/>
    <cellStyle name="Normal 52" xfId="1455"/>
    <cellStyle name="Normal 52 2" xfId="742"/>
    <cellStyle name="Normal 53" xfId="1457"/>
    <cellStyle name="Normal 53 2" xfId="1459"/>
    <cellStyle name="Normal 54" xfId="1461"/>
    <cellStyle name="Normal 54 2" xfId="1463"/>
    <cellStyle name="Normal 55" xfId="1468"/>
    <cellStyle name="Normal 55 2" xfId="1470"/>
    <cellStyle name="Normal 56" xfId="1472"/>
    <cellStyle name="Normal 56 2" xfId="1474"/>
    <cellStyle name="Normal 57" xfId="824"/>
    <cellStyle name="Normal 57 2" xfId="827"/>
    <cellStyle name="Normal 58" xfId="1290"/>
    <cellStyle name="Normal 58 2" xfId="1477"/>
    <cellStyle name="Normal 59" xfId="1479"/>
    <cellStyle name="Normal 59 2" xfId="1481"/>
    <cellStyle name="Normal 6" xfId="1482"/>
    <cellStyle name="Normal 6 10" xfId="1483"/>
    <cellStyle name="Normal 6 11" xfId="1484"/>
    <cellStyle name="Normal 6 12" xfId="1485"/>
    <cellStyle name="Normal 6 13" xfId="1486"/>
    <cellStyle name="Normal 6 14" xfId="7"/>
    <cellStyle name="Normal 6 15" xfId="1487"/>
    <cellStyle name="Normal 6 16" xfId="793"/>
    <cellStyle name="Normal 6 17" xfId="1489"/>
    <cellStyle name="Normal 6 18" xfId="1490"/>
    <cellStyle name="Normal 6 19" xfId="1491"/>
    <cellStyle name="Normal 6 2" xfId="1492"/>
    <cellStyle name="Normal 6 2 2" xfId="1493"/>
    <cellStyle name="Normal 6 2 3" xfId="1494"/>
    <cellStyle name="Normal 6 20" xfId="1488"/>
    <cellStyle name="Normal 6 21" xfId="794"/>
    <cellStyle name="Normal 6 3" xfId="1495"/>
    <cellStyle name="Normal 6 4" xfId="1496"/>
    <cellStyle name="Normal 6 4 2" xfId="1497"/>
    <cellStyle name="Normal 6 5" xfId="1498"/>
    <cellStyle name="Normal 6 5 2" xfId="1499"/>
    <cellStyle name="Normal 6 6" xfId="1500"/>
    <cellStyle name="Normal 6 6 2" xfId="1501"/>
    <cellStyle name="Normal 6 7" xfId="1502"/>
    <cellStyle name="Normal 6 7 2" xfId="1503"/>
    <cellStyle name="Normal 6 8" xfId="1504"/>
    <cellStyle name="Normal 6 9" xfId="1505"/>
    <cellStyle name="Normal 60" xfId="1469"/>
    <cellStyle name="Normal 60 2" xfId="1471"/>
    <cellStyle name="Normal 61" xfId="1473"/>
    <cellStyle name="Normal 61 2" xfId="1475"/>
    <cellStyle name="Normal 62" xfId="825"/>
    <cellStyle name="Normal 62 2" xfId="828"/>
    <cellStyle name="Normal 63" xfId="1291"/>
    <cellStyle name="Normal 63 2" xfId="1478"/>
    <cellStyle name="Normal 64" xfId="1480"/>
    <cellStyle name="Normal 65" xfId="1506"/>
    <cellStyle name="Normal 66" xfId="1508"/>
    <cellStyle name="Normal 67" xfId="219"/>
    <cellStyle name="Normal 68" xfId="1510"/>
    <cellStyle name="Normal 69" xfId="1512"/>
    <cellStyle name="Normal 7" xfId="1514"/>
    <cellStyle name="Normal 7 2" xfId="844"/>
    <cellStyle name="Normal 7 2 2" xfId="861"/>
    <cellStyle name="Normal 7 2 2 2" xfId="2492"/>
    <cellStyle name="Normal 7 2 2 2 2" xfId="4752"/>
    <cellStyle name="Normal 7 2 2 3" xfId="2978"/>
    <cellStyle name="Normal 7 2 2 3 2" xfId="4753"/>
    <cellStyle name="Normal 7 2 2 4" xfId="3422"/>
    <cellStyle name="Normal 7 2 2 4 2" xfId="4754"/>
    <cellStyle name="Normal 7 2 2 5" xfId="4751"/>
    <cellStyle name="Normal 7 3" xfId="1515"/>
    <cellStyle name="Normal 7 4" xfId="1516"/>
    <cellStyle name="Normal 7 5" xfId="1517"/>
    <cellStyle name="Normal 7 6" xfId="305"/>
    <cellStyle name="Normal 7 7" xfId="1518"/>
    <cellStyle name="Normal 70" xfId="1507"/>
    <cellStyle name="Normal 71" xfId="1509"/>
    <cellStyle name="Normal 71 2" xfId="1520"/>
    <cellStyle name="Normal 71 2 2" xfId="2493"/>
    <cellStyle name="Normal 71 2 2 2" xfId="4757"/>
    <cellStyle name="Normal 71 2 3" xfId="2979"/>
    <cellStyle name="Normal 71 2 3 2" xfId="4758"/>
    <cellStyle name="Normal 71 2 4" xfId="3423"/>
    <cellStyle name="Normal 71 2 4 2" xfId="4759"/>
    <cellStyle name="Normal 71 2 5" xfId="4756"/>
    <cellStyle name="Normal 71 3" xfId="2348"/>
    <cellStyle name="Normal 71 3 2" xfId="4760"/>
    <cellStyle name="Normal 71 4" xfId="2941"/>
    <cellStyle name="Normal 71 4 2" xfId="4761"/>
    <cellStyle name="Normal 71 5" xfId="3384"/>
    <cellStyle name="Normal 71 5 2" xfId="4762"/>
    <cellStyle name="Normal 71 6" xfId="4755"/>
    <cellStyle name="Normal 72" xfId="218"/>
    <cellStyle name="Normal 72 2" xfId="402"/>
    <cellStyle name="Normal 72 3" xfId="757"/>
    <cellStyle name="Normal 72 3 2" xfId="2494"/>
    <cellStyle name="Normal 72 3 2 2" xfId="4765"/>
    <cellStyle name="Normal 72 3 3" xfId="2980"/>
    <cellStyle name="Normal 72 3 3 2" xfId="4766"/>
    <cellStyle name="Normal 72 3 4" xfId="3424"/>
    <cellStyle name="Normal 72 3 4 2" xfId="4767"/>
    <cellStyle name="Normal 72 3 5" xfId="4764"/>
    <cellStyle name="Normal 72 4" xfId="2349"/>
    <cellStyle name="Normal 72 4 2" xfId="4768"/>
    <cellStyle name="Normal 72 5" xfId="2942"/>
    <cellStyle name="Normal 72 5 2" xfId="4769"/>
    <cellStyle name="Normal 72 6" xfId="3385"/>
    <cellStyle name="Normal 72 6 2" xfId="4770"/>
    <cellStyle name="Normal 72 7" xfId="4763"/>
    <cellStyle name="Normal 73" xfId="1511"/>
    <cellStyle name="Normal 73 2" xfId="1522"/>
    <cellStyle name="Normal 73 3" xfId="1523"/>
    <cellStyle name="Normal 73 3 2" xfId="2495"/>
    <cellStyle name="Normal 73 3 2 2" xfId="4773"/>
    <cellStyle name="Normal 73 3 3" xfId="2981"/>
    <cellStyle name="Normal 73 3 3 2" xfId="4774"/>
    <cellStyle name="Normal 73 3 4" xfId="3425"/>
    <cellStyle name="Normal 73 3 4 2" xfId="4775"/>
    <cellStyle name="Normal 73 3 5" xfId="4772"/>
    <cellStyle name="Normal 73 4" xfId="2350"/>
    <cellStyle name="Normal 73 4 2" xfId="4776"/>
    <cellStyle name="Normal 73 5" xfId="2943"/>
    <cellStyle name="Normal 73 5 2" xfId="4777"/>
    <cellStyle name="Normal 73 6" xfId="3386"/>
    <cellStyle name="Normal 73 6 2" xfId="4778"/>
    <cellStyle name="Normal 73 7" xfId="4771"/>
    <cellStyle name="Normal 74" xfId="1513"/>
    <cellStyle name="Normal 74 2" xfId="1524"/>
    <cellStyle name="Normal 74 3" xfId="1525"/>
    <cellStyle name="Normal 74 3 2" xfId="2496"/>
    <cellStyle name="Normal 74 3 2 2" xfId="4781"/>
    <cellStyle name="Normal 74 3 3" xfId="2982"/>
    <cellStyle name="Normal 74 3 3 2" xfId="4782"/>
    <cellStyle name="Normal 74 3 4" xfId="3426"/>
    <cellStyle name="Normal 74 3 4 2" xfId="4783"/>
    <cellStyle name="Normal 74 3 5" xfId="4780"/>
    <cellStyle name="Normal 74 4" xfId="2351"/>
    <cellStyle name="Normal 74 4 2" xfId="4784"/>
    <cellStyle name="Normal 74 5" xfId="2944"/>
    <cellStyle name="Normal 74 5 2" xfId="4785"/>
    <cellStyle name="Normal 74 6" xfId="3387"/>
    <cellStyle name="Normal 74 6 2" xfId="4786"/>
    <cellStyle name="Normal 74 7" xfId="4779"/>
    <cellStyle name="Normal 75" xfId="1526"/>
    <cellStyle name="Normal 75 2" xfId="1528"/>
    <cellStyle name="Normal 75 3" xfId="1530"/>
    <cellStyle name="Normal 75 3 2" xfId="2497"/>
    <cellStyle name="Normal 75 3 2 2" xfId="4789"/>
    <cellStyle name="Normal 75 3 3" xfId="2983"/>
    <cellStyle name="Normal 75 3 3 2" xfId="4790"/>
    <cellStyle name="Normal 75 3 4" xfId="3427"/>
    <cellStyle name="Normal 75 3 4 2" xfId="4791"/>
    <cellStyle name="Normal 75 3 5" xfId="4788"/>
    <cellStyle name="Normal 75 4" xfId="2352"/>
    <cellStyle name="Normal 75 4 2" xfId="4792"/>
    <cellStyle name="Normal 75 5" xfId="2945"/>
    <cellStyle name="Normal 75 5 2" xfId="4793"/>
    <cellStyle name="Normal 75 6" xfId="3388"/>
    <cellStyle name="Normal 75 6 2" xfId="4794"/>
    <cellStyle name="Normal 75 7" xfId="4787"/>
    <cellStyle name="Normal 76" xfId="1531"/>
    <cellStyle name="Normal 76 2" xfId="1533"/>
    <cellStyle name="Normal 76 3" xfId="1535"/>
    <cellStyle name="Normal 76 3 2" xfId="2498"/>
    <cellStyle name="Normal 76 3 2 2" xfId="4797"/>
    <cellStyle name="Normal 76 3 3" xfId="2984"/>
    <cellStyle name="Normal 76 3 3 2" xfId="4798"/>
    <cellStyle name="Normal 76 3 4" xfId="3428"/>
    <cellStyle name="Normal 76 3 4 2" xfId="4799"/>
    <cellStyle name="Normal 76 3 5" xfId="4796"/>
    <cellStyle name="Normal 76 4" xfId="2353"/>
    <cellStyle name="Normal 76 4 2" xfId="4800"/>
    <cellStyle name="Normal 76 5" xfId="2946"/>
    <cellStyle name="Normal 76 5 2" xfId="4801"/>
    <cellStyle name="Normal 76 6" xfId="3389"/>
    <cellStyle name="Normal 76 6 2" xfId="4802"/>
    <cellStyle name="Normal 76 7" xfId="4795"/>
    <cellStyle name="Normal 77" xfId="1537"/>
    <cellStyle name="Normal 77 2" xfId="1539"/>
    <cellStyle name="Normal 77 3" xfId="1541"/>
    <cellStyle name="Normal 77 3 2" xfId="2499"/>
    <cellStyle name="Normal 77 3 2 2" xfId="4805"/>
    <cellStyle name="Normal 77 3 3" xfId="2985"/>
    <cellStyle name="Normal 77 3 3 2" xfId="4806"/>
    <cellStyle name="Normal 77 3 4" xfId="3429"/>
    <cellStyle name="Normal 77 3 4 2" xfId="4807"/>
    <cellStyle name="Normal 77 3 5" xfId="4804"/>
    <cellStyle name="Normal 77 4" xfId="2354"/>
    <cellStyle name="Normal 77 4 2" xfId="4808"/>
    <cellStyle name="Normal 77 5" xfId="2947"/>
    <cellStyle name="Normal 77 5 2" xfId="4809"/>
    <cellStyle name="Normal 77 6" xfId="3390"/>
    <cellStyle name="Normal 77 6 2" xfId="4810"/>
    <cellStyle name="Normal 77 7" xfId="4803"/>
    <cellStyle name="Normal 78" xfId="1542"/>
    <cellStyle name="Normal 78 2" xfId="1545"/>
    <cellStyle name="Normal 78 3" xfId="1547"/>
    <cellStyle name="Normal 78 3 2" xfId="2500"/>
    <cellStyle name="Normal 78 3 2 2" xfId="4813"/>
    <cellStyle name="Normal 78 3 3" xfId="2986"/>
    <cellStyle name="Normal 78 3 3 2" xfId="4814"/>
    <cellStyle name="Normal 78 3 4" xfId="3430"/>
    <cellStyle name="Normal 78 3 4 2" xfId="4815"/>
    <cellStyle name="Normal 78 3 5" xfId="4812"/>
    <cellStyle name="Normal 78 4" xfId="2355"/>
    <cellStyle name="Normal 78 4 2" xfId="4816"/>
    <cellStyle name="Normal 78 5" xfId="2948"/>
    <cellStyle name="Normal 78 5 2" xfId="4817"/>
    <cellStyle name="Normal 78 6" xfId="3391"/>
    <cellStyle name="Normal 78 6 2" xfId="4818"/>
    <cellStyle name="Normal 78 7" xfId="4811"/>
    <cellStyle name="Normal 79" xfId="1548"/>
    <cellStyle name="Normal 79 2" xfId="1551"/>
    <cellStyle name="Normal 79 3" xfId="1553"/>
    <cellStyle name="Normal 79 3 2" xfId="2501"/>
    <cellStyle name="Normal 79 3 2 2" xfId="4821"/>
    <cellStyle name="Normal 79 3 3" xfId="2987"/>
    <cellStyle name="Normal 79 3 3 2" xfId="4822"/>
    <cellStyle name="Normal 79 3 4" xfId="3431"/>
    <cellStyle name="Normal 79 3 4 2" xfId="4823"/>
    <cellStyle name="Normal 79 3 5" xfId="4820"/>
    <cellStyle name="Normal 79 4" xfId="2356"/>
    <cellStyle name="Normal 79 4 2" xfId="4824"/>
    <cellStyle name="Normal 79 5" xfId="2949"/>
    <cellStyle name="Normal 79 5 2" xfId="4825"/>
    <cellStyle name="Normal 79 6" xfId="3392"/>
    <cellStyle name="Normal 79 6 2" xfId="4826"/>
    <cellStyle name="Normal 79 7" xfId="4819"/>
    <cellStyle name="Normal 8" xfId="1554"/>
    <cellStyle name="Normal 8 2" xfId="1556"/>
    <cellStyle name="Normal 8 2 2" xfId="1557"/>
    <cellStyle name="Normal 8 3" xfId="1558"/>
    <cellStyle name="Normal 8 4" xfId="1559"/>
    <cellStyle name="Normal 8 5" xfId="1560"/>
    <cellStyle name="Normal 8 6" xfId="1561"/>
    <cellStyle name="Normal 8 7" xfId="1562"/>
    <cellStyle name="Normal 80" xfId="1527"/>
    <cellStyle name="Normal 80 2" xfId="1529"/>
    <cellStyle name="Normal 80 2 2" xfId="2502"/>
    <cellStyle name="Normal 80 2 2 2" xfId="4829"/>
    <cellStyle name="Normal 80 2 3" xfId="2988"/>
    <cellStyle name="Normal 80 2 3 2" xfId="4830"/>
    <cellStyle name="Normal 80 2 4" xfId="3432"/>
    <cellStyle name="Normal 80 2 4 2" xfId="4831"/>
    <cellStyle name="Normal 80 2 5" xfId="4828"/>
    <cellStyle name="Normal 80 3" xfId="2357"/>
    <cellStyle name="Normal 80 3 2" xfId="4832"/>
    <cellStyle name="Normal 80 4" xfId="2950"/>
    <cellStyle name="Normal 80 4 2" xfId="4833"/>
    <cellStyle name="Normal 80 5" xfId="3393"/>
    <cellStyle name="Normal 80 5 2" xfId="4834"/>
    <cellStyle name="Normal 80 6" xfId="4827"/>
    <cellStyle name="Normal 81" xfId="1532"/>
    <cellStyle name="Normal 81 10" xfId="2027"/>
    <cellStyle name="Normal 81 10 2" xfId="4836"/>
    <cellStyle name="Normal 81 11" xfId="2620"/>
    <cellStyle name="Normal 81 11 2" xfId="4837"/>
    <cellStyle name="Normal 81 12" xfId="3063"/>
    <cellStyle name="Normal 81 12 2" xfId="4838"/>
    <cellStyle name="Normal 81 13" xfId="4835"/>
    <cellStyle name="Normal 81 2" xfId="1534"/>
    <cellStyle name="Normal 81 2 2" xfId="2079"/>
    <cellStyle name="Normal 81 2 2 2" xfId="4840"/>
    <cellStyle name="Normal 81 2 3" xfId="2672"/>
    <cellStyle name="Normal 81 2 3 2" xfId="4841"/>
    <cellStyle name="Normal 81 2 4" xfId="3115"/>
    <cellStyle name="Normal 81 2 4 2" xfId="4842"/>
    <cellStyle name="Normal 81 2 5" xfId="4839"/>
    <cellStyle name="Normal 81 3" xfId="1536"/>
    <cellStyle name="Normal 81 3 2" xfId="2131"/>
    <cellStyle name="Normal 81 3 2 2" xfId="4844"/>
    <cellStyle name="Normal 81 3 3" xfId="2724"/>
    <cellStyle name="Normal 81 3 3 2" xfId="4845"/>
    <cellStyle name="Normal 81 3 4" xfId="3167"/>
    <cellStyle name="Normal 81 3 4 2" xfId="4846"/>
    <cellStyle name="Normal 81 3 5" xfId="4843"/>
    <cellStyle name="Normal 81 4" xfId="1563"/>
    <cellStyle name="Normal 81 4 2" xfId="2183"/>
    <cellStyle name="Normal 81 4 2 2" xfId="4848"/>
    <cellStyle name="Normal 81 4 3" xfId="2776"/>
    <cellStyle name="Normal 81 4 3 2" xfId="4849"/>
    <cellStyle name="Normal 81 4 4" xfId="3219"/>
    <cellStyle name="Normal 81 4 4 2" xfId="4850"/>
    <cellStyle name="Normal 81 4 5" xfId="4847"/>
    <cellStyle name="Normal 81 5" xfId="1564"/>
    <cellStyle name="Normal 81 5 2" xfId="2235"/>
    <cellStyle name="Normal 81 5 2 2" xfId="4852"/>
    <cellStyle name="Normal 81 5 3" xfId="2828"/>
    <cellStyle name="Normal 81 5 3 2" xfId="4853"/>
    <cellStyle name="Normal 81 5 4" xfId="3271"/>
    <cellStyle name="Normal 81 5 4 2" xfId="4854"/>
    <cellStyle name="Normal 81 5 5" xfId="4851"/>
    <cellStyle name="Normal 81 6" xfId="1565"/>
    <cellStyle name="Normal 81 6 2" xfId="2287"/>
    <cellStyle name="Normal 81 6 2 2" xfId="4856"/>
    <cellStyle name="Normal 81 6 3" xfId="2880"/>
    <cellStyle name="Normal 81 6 3 2" xfId="4857"/>
    <cellStyle name="Normal 81 6 4" xfId="3323"/>
    <cellStyle name="Normal 81 6 4 2" xfId="4858"/>
    <cellStyle name="Normal 81 6 5" xfId="4855"/>
    <cellStyle name="Normal 81 7" xfId="1566"/>
    <cellStyle name="Normal 81 7 2" xfId="1567"/>
    <cellStyle name="Normal 81 7 3" xfId="2339"/>
    <cellStyle name="Normal 81 7 3 2" xfId="4860"/>
    <cellStyle name="Normal 81 7 4" xfId="2932"/>
    <cellStyle name="Normal 81 7 4 2" xfId="4861"/>
    <cellStyle name="Normal 81 7 5" xfId="3375"/>
    <cellStyle name="Normal 81 7 5 2" xfId="4862"/>
    <cellStyle name="Normal 81 7 6" xfId="4859"/>
    <cellStyle name="Normal 81 8" xfId="1568"/>
    <cellStyle name="Normal 81 9" xfId="1569"/>
    <cellStyle name="Normal 81 9 2" xfId="2503"/>
    <cellStyle name="Normal 81 9 2 2" xfId="4864"/>
    <cellStyle name="Normal 81 9 3" xfId="2989"/>
    <cellStyle name="Normal 81 9 3 2" xfId="4865"/>
    <cellStyle name="Normal 81 9 4" xfId="3433"/>
    <cellStyle name="Normal 81 9 4 2" xfId="4866"/>
    <cellStyle name="Normal 81 9 5" xfId="4863"/>
    <cellStyle name="Normal 82" xfId="1538"/>
    <cellStyle name="Normal 82 2" xfId="1540"/>
    <cellStyle name="Normal 82 2 2" xfId="2504"/>
    <cellStyle name="Normal 82 2 2 2" xfId="4869"/>
    <cellStyle name="Normal 82 2 3" xfId="2990"/>
    <cellStyle name="Normal 82 2 3 2" xfId="4870"/>
    <cellStyle name="Normal 82 2 4" xfId="3434"/>
    <cellStyle name="Normal 82 2 4 2" xfId="4871"/>
    <cellStyle name="Normal 82 2 5" xfId="4868"/>
    <cellStyle name="Normal 82 3" xfId="2358"/>
    <cellStyle name="Normal 82 3 2" xfId="4872"/>
    <cellStyle name="Normal 82 4" xfId="2951"/>
    <cellStyle name="Normal 82 4 2" xfId="4873"/>
    <cellStyle name="Normal 82 5" xfId="3394"/>
    <cellStyle name="Normal 82 5 2" xfId="4874"/>
    <cellStyle name="Normal 82 6" xfId="4867"/>
    <cellStyle name="Normal 83" xfId="1543"/>
    <cellStyle name="Normal 83 2" xfId="1546"/>
    <cellStyle name="Normal 83 2 2" xfId="2505"/>
    <cellStyle name="Normal 83 2 2 2" xfId="4877"/>
    <cellStyle name="Normal 83 2 3" xfId="2991"/>
    <cellStyle name="Normal 83 2 3 2" xfId="4878"/>
    <cellStyle name="Normal 83 2 4" xfId="3435"/>
    <cellStyle name="Normal 83 2 4 2" xfId="4879"/>
    <cellStyle name="Normal 83 2 5" xfId="4876"/>
    <cellStyle name="Normal 83 3" xfId="2359"/>
    <cellStyle name="Normal 83 3 2" xfId="4880"/>
    <cellStyle name="Normal 83 4" xfId="2952"/>
    <cellStyle name="Normal 83 4 2" xfId="4881"/>
    <cellStyle name="Normal 83 5" xfId="3395"/>
    <cellStyle name="Normal 83 5 2" xfId="4882"/>
    <cellStyle name="Normal 83 6" xfId="4875"/>
    <cellStyle name="Normal 84" xfId="1549"/>
    <cellStyle name="Normal 84 2" xfId="1552"/>
    <cellStyle name="Normal 84 2 2" xfId="2506"/>
    <cellStyle name="Normal 84 2 2 2" xfId="4885"/>
    <cellStyle name="Normal 84 2 3" xfId="2992"/>
    <cellStyle name="Normal 84 2 3 2" xfId="4886"/>
    <cellStyle name="Normal 84 2 4" xfId="3436"/>
    <cellStyle name="Normal 84 2 4 2" xfId="4887"/>
    <cellStyle name="Normal 84 2 5" xfId="4884"/>
    <cellStyle name="Normal 84 3" xfId="2360"/>
    <cellStyle name="Normal 84 3 2" xfId="4888"/>
    <cellStyle name="Normal 84 4" xfId="2953"/>
    <cellStyle name="Normal 84 4 2" xfId="4889"/>
    <cellStyle name="Normal 84 5" xfId="3396"/>
    <cellStyle name="Normal 84 5 2" xfId="4890"/>
    <cellStyle name="Normal 84 6" xfId="4883"/>
    <cellStyle name="Normal 85" xfId="1570"/>
    <cellStyle name="Normal 85 2" xfId="1573"/>
    <cellStyle name="Normal 85 2 2" xfId="2507"/>
    <cellStyle name="Normal 85 2 2 2" xfId="4893"/>
    <cellStyle name="Normal 85 2 3" xfId="2993"/>
    <cellStyle name="Normal 85 2 3 2" xfId="4894"/>
    <cellStyle name="Normal 85 2 4" xfId="3437"/>
    <cellStyle name="Normal 85 2 4 2" xfId="4895"/>
    <cellStyle name="Normal 85 2 5" xfId="4892"/>
    <cellStyle name="Normal 85 3" xfId="2361"/>
    <cellStyle name="Normal 85 3 2" xfId="4896"/>
    <cellStyle name="Normal 85 4" xfId="2954"/>
    <cellStyle name="Normal 85 4 2" xfId="4897"/>
    <cellStyle name="Normal 85 5" xfId="3397"/>
    <cellStyle name="Normal 85 5 2" xfId="4898"/>
    <cellStyle name="Normal 85 6" xfId="4891"/>
    <cellStyle name="Normal 86" xfId="1575"/>
    <cellStyle name="Normal 86 2" xfId="1578"/>
    <cellStyle name="Normal 86 2 2" xfId="2508"/>
    <cellStyle name="Normal 86 2 2 2" xfId="4901"/>
    <cellStyle name="Normal 86 2 3" xfId="2994"/>
    <cellStyle name="Normal 86 2 3 2" xfId="4902"/>
    <cellStyle name="Normal 86 2 4" xfId="3438"/>
    <cellStyle name="Normal 86 2 4 2" xfId="4903"/>
    <cellStyle name="Normal 86 2 5" xfId="4900"/>
    <cellStyle name="Normal 86 3" xfId="2362"/>
    <cellStyle name="Normal 86 3 2" xfId="4904"/>
    <cellStyle name="Normal 86 4" xfId="2955"/>
    <cellStyle name="Normal 86 4 2" xfId="4905"/>
    <cellStyle name="Normal 86 5" xfId="3398"/>
    <cellStyle name="Normal 86 5 2" xfId="4906"/>
    <cellStyle name="Normal 86 6" xfId="4899"/>
    <cellStyle name="Normal 87" xfId="207"/>
    <cellStyle name="Normal 87 2" xfId="1580"/>
    <cellStyle name="Normal 87 2 2" xfId="2509"/>
    <cellStyle name="Normal 87 2 2 2" xfId="4909"/>
    <cellStyle name="Normal 87 2 3" xfId="2995"/>
    <cellStyle name="Normal 87 2 3 2" xfId="4910"/>
    <cellStyle name="Normal 87 2 4" xfId="3439"/>
    <cellStyle name="Normal 87 2 4 2" xfId="4911"/>
    <cellStyle name="Normal 87 2 5" xfId="4908"/>
    <cellStyle name="Normal 87 3" xfId="2363"/>
    <cellStyle name="Normal 87 3 2" xfId="4912"/>
    <cellStyle name="Normal 87 4" xfId="2956"/>
    <cellStyle name="Normal 87 4 2" xfId="4913"/>
    <cellStyle name="Normal 87 5" xfId="3399"/>
    <cellStyle name="Normal 87 5 2" xfId="4914"/>
    <cellStyle name="Normal 87 6" xfId="4907"/>
    <cellStyle name="Normal 88" xfId="1582"/>
    <cellStyle name="Normal 88 2" xfId="1585"/>
    <cellStyle name="Normal 88 2 2" xfId="2510"/>
    <cellStyle name="Normal 88 2 2 2" xfId="4917"/>
    <cellStyle name="Normal 88 2 3" xfId="2996"/>
    <cellStyle name="Normal 88 2 3 2" xfId="4918"/>
    <cellStyle name="Normal 88 2 4" xfId="3440"/>
    <cellStyle name="Normal 88 2 4 2" xfId="4919"/>
    <cellStyle name="Normal 88 2 5" xfId="4916"/>
    <cellStyle name="Normal 88 3" xfId="2364"/>
    <cellStyle name="Normal 88 3 2" xfId="4920"/>
    <cellStyle name="Normal 88 4" xfId="2957"/>
    <cellStyle name="Normal 88 4 2" xfId="4921"/>
    <cellStyle name="Normal 88 5" xfId="3400"/>
    <cellStyle name="Normal 88 5 2" xfId="4922"/>
    <cellStyle name="Normal 88 6" xfId="4915"/>
    <cellStyle name="Normal 89" xfId="1587"/>
    <cellStyle name="Normal 89 2" xfId="1590"/>
    <cellStyle name="Normal 89 2 2" xfId="2511"/>
    <cellStyle name="Normal 89 2 2 2" xfId="4925"/>
    <cellStyle name="Normal 89 2 3" xfId="2997"/>
    <cellStyle name="Normal 89 2 3 2" xfId="4926"/>
    <cellStyle name="Normal 89 2 4" xfId="3441"/>
    <cellStyle name="Normal 89 2 4 2" xfId="4927"/>
    <cellStyle name="Normal 89 2 5" xfId="4924"/>
    <cellStyle name="Normal 89 3" xfId="2365"/>
    <cellStyle name="Normal 89 3 2" xfId="4928"/>
    <cellStyle name="Normal 89 4" xfId="2958"/>
    <cellStyle name="Normal 89 4 2" xfId="4929"/>
    <cellStyle name="Normal 89 5" xfId="3401"/>
    <cellStyle name="Normal 89 5 2" xfId="4930"/>
    <cellStyle name="Normal 89 6" xfId="4923"/>
    <cellStyle name="Normal 9" xfId="1592"/>
    <cellStyle name="Normal 9 2" xfId="1593"/>
    <cellStyle name="Normal 9 2 2" xfId="1594"/>
    <cellStyle name="Normal 9 3" xfId="1595"/>
    <cellStyle name="Normal 9 4" xfId="1596"/>
    <cellStyle name="Normal 9 5" xfId="1597"/>
    <cellStyle name="Normal 9 6" xfId="1598"/>
    <cellStyle name="Normal 9 7" xfId="1599"/>
    <cellStyle name="Normal 90" xfId="1571"/>
    <cellStyle name="Normal 90 2" xfId="1574"/>
    <cellStyle name="Normal 90 2 2" xfId="2512"/>
    <cellStyle name="Normal 90 2 2 2" xfId="4933"/>
    <cellStyle name="Normal 90 2 3" xfId="2998"/>
    <cellStyle name="Normal 90 2 3 2" xfId="4934"/>
    <cellStyle name="Normal 90 2 4" xfId="3442"/>
    <cellStyle name="Normal 90 2 4 2" xfId="4935"/>
    <cellStyle name="Normal 90 2 5" xfId="4932"/>
    <cellStyle name="Normal 90 3" xfId="2366"/>
    <cellStyle name="Normal 90 3 2" xfId="4936"/>
    <cellStyle name="Normal 90 4" xfId="2959"/>
    <cellStyle name="Normal 90 4 2" xfId="4937"/>
    <cellStyle name="Normal 90 5" xfId="3402"/>
    <cellStyle name="Normal 90 5 2" xfId="4938"/>
    <cellStyle name="Normal 90 6" xfId="4931"/>
    <cellStyle name="Normal 91" xfId="1576"/>
    <cellStyle name="Normal 91 2" xfId="1579"/>
    <cellStyle name="Normal 91 2 2" xfId="2513"/>
    <cellStyle name="Normal 91 2 2 2" xfId="4941"/>
    <cellStyle name="Normal 91 2 3" xfId="2999"/>
    <cellStyle name="Normal 91 2 3 2" xfId="4942"/>
    <cellStyle name="Normal 91 2 4" xfId="3443"/>
    <cellStyle name="Normal 91 2 4 2" xfId="4943"/>
    <cellStyle name="Normal 91 2 5" xfId="4940"/>
    <cellStyle name="Normal 91 3" xfId="2367"/>
    <cellStyle name="Normal 91 3 2" xfId="4944"/>
    <cellStyle name="Normal 91 4" xfId="2960"/>
    <cellStyle name="Normal 91 4 2" xfId="4945"/>
    <cellStyle name="Normal 91 5" xfId="3403"/>
    <cellStyle name="Normal 91 5 2" xfId="4946"/>
    <cellStyle name="Normal 91 6" xfId="4939"/>
    <cellStyle name="Normal 92" xfId="206"/>
    <cellStyle name="Normal 92 10" xfId="2028"/>
    <cellStyle name="Normal 92 10 2" xfId="4948"/>
    <cellStyle name="Normal 92 11" xfId="2621"/>
    <cellStyle name="Normal 92 11 2" xfId="4949"/>
    <cellStyle name="Normal 92 12" xfId="3064"/>
    <cellStyle name="Normal 92 12 2" xfId="4950"/>
    <cellStyle name="Normal 92 13" xfId="4947"/>
    <cellStyle name="Normal 92 2" xfId="1581"/>
    <cellStyle name="Normal 92 2 2" xfId="2080"/>
    <cellStyle name="Normal 92 2 2 2" xfId="4952"/>
    <cellStyle name="Normal 92 2 3" xfId="2673"/>
    <cellStyle name="Normal 92 2 3 2" xfId="4953"/>
    <cellStyle name="Normal 92 2 4" xfId="3116"/>
    <cellStyle name="Normal 92 2 4 2" xfId="4954"/>
    <cellStyle name="Normal 92 2 5" xfId="4951"/>
    <cellStyle name="Normal 92 3" xfId="1600"/>
    <cellStyle name="Normal 92 3 2" xfId="2132"/>
    <cellStyle name="Normal 92 3 2 2" xfId="4956"/>
    <cellStyle name="Normal 92 3 3" xfId="2725"/>
    <cellStyle name="Normal 92 3 3 2" xfId="4957"/>
    <cellStyle name="Normal 92 3 4" xfId="3168"/>
    <cellStyle name="Normal 92 3 4 2" xfId="4958"/>
    <cellStyle name="Normal 92 3 5" xfId="4955"/>
    <cellStyle name="Normal 92 4" xfId="1601"/>
    <cellStyle name="Normal 92 4 2" xfId="2184"/>
    <cellStyle name="Normal 92 4 2 2" xfId="4960"/>
    <cellStyle name="Normal 92 4 3" xfId="2777"/>
    <cellStyle name="Normal 92 4 3 2" xfId="4961"/>
    <cellStyle name="Normal 92 4 4" xfId="3220"/>
    <cellStyle name="Normal 92 4 4 2" xfId="4962"/>
    <cellStyle name="Normal 92 4 5" xfId="4959"/>
    <cellStyle name="Normal 92 5" xfId="1602"/>
    <cellStyle name="Normal 92 5 2" xfId="2236"/>
    <cellStyle name="Normal 92 5 2 2" xfId="4964"/>
    <cellStyle name="Normal 92 5 3" xfId="2829"/>
    <cellStyle name="Normal 92 5 3 2" xfId="4965"/>
    <cellStyle name="Normal 92 5 4" xfId="3272"/>
    <cellStyle name="Normal 92 5 4 2" xfId="4966"/>
    <cellStyle name="Normal 92 5 5" xfId="4963"/>
    <cellStyle name="Normal 92 6" xfId="1603"/>
    <cellStyle name="Normal 92 6 2" xfId="2288"/>
    <cellStyle name="Normal 92 6 2 2" xfId="4968"/>
    <cellStyle name="Normal 92 6 3" xfId="2881"/>
    <cellStyle name="Normal 92 6 3 2" xfId="4969"/>
    <cellStyle name="Normal 92 6 4" xfId="3324"/>
    <cellStyle name="Normal 92 6 4 2" xfId="4970"/>
    <cellStyle name="Normal 92 6 5" xfId="4967"/>
    <cellStyle name="Normal 92 7" xfId="1604"/>
    <cellStyle name="Normal 92 7 2" xfId="2340"/>
    <cellStyle name="Normal 92 7 2 2" xfId="4972"/>
    <cellStyle name="Normal 92 7 3" xfId="2933"/>
    <cellStyle name="Normal 92 7 3 2" xfId="4973"/>
    <cellStyle name="Normal 92 7 4" xfId="3376"/>
    <cellStyle name="Normal 92 7 4 2" xfId="4974"/>
    <cellStyle name="Normal 92 7 5" xfId="4971"/>
    <cellStyle name="Normal 92 8" xfId="337"/>
    <cellStyle name="Normal 92 9" xfId="1605"/>
    <cellStyle name="Normal 92 9 2" xfId="2514"/>
    <cellStyle name="Normal 92 9 2 2" xfId="4976"/>
    <cellStyle name="Normal 92 9 3" xfId="3000"/>
    <cellStyle name="Normal 92 9 3 2" xfId="4977"/>
    <cellStyle name="Normal 92 9 4" xfId="3444"/>
    <cellStyle name="Normal 92 9 4 2" xfId="4978"/>
    <cellStyle name="Normal 92 9 5" xfId="4975"/>
    <cellStyle name="Normal 93" xfId="1583"/>
    <cellStyle name="Normal 93 10" xfId="2029"/>
    <cellStyle name="Normal 93 10 2" xfId="4980"/>
    <cellStyle name="Normal 93 11" xfId="2622"/>
    <cellStyle name="Normal 93 11 2" xfId="4981"/>
    <cellStyle name="Normal 93 12" xfId="3065"/>
    <cellStyle name="Normal 93 12 2" xfId="4982"/>
    <cellStyle name="Normal 93 13" xfId="4979"/>
    <cellStyle name="Normal 93 2" xfId="1586"/>
    <cellStyle name="Normal 93 2 2" xfId="1606"/>
    <cellStyle name="Normal 93 2 3" xfId="2081"/>
    <cellStyle name="Normal 93 2 3 2" xfId="4984"/>
    <cellStyle name="Normal 93 2 4" xfId="2674"/>
    <cellStyle name="Normal 93 2 4 2" xfId="4985"/>
    <cellStyle name="Normal 93 2 5" xfId="3117"/>
    <cellStyle name="Normal 93 2 5 2" xfId="4986"/>
    <cellStyle name="Normal 93 2 6" xfId="4983"/>
    <cellStyle name="Normal 93 3" xfId="1607"/>
    <cellStyle name="Normal 93 3 2" xfId="2133"/>
    <cellStyle name="Normal 93 3 2 2" xfId="4988"/>
    <cellStyle name="Normal 93 3 3" xfId="2726"/>
    <cellStyle name="Normal 93 3 3 2" xfId="4989"/>
    <cellStyle name="Normal 93 3 4" xfId="3169"/>
    <cellStyle name="Normal 93 3 4 2" xfId="4990"/>
    <cellStyle name="Normal 93 3 5" xfId="4987"/>
    <cellStyle name="Normal 93 4" xfId="880"/>
    <cellStyle name="Normal 93 4 2" xfId="2185"/>
    <cellStyle name="Normal 93 4 2 2" xfId="4992"/>
    <cellStyle name="Normal 93 4 3" xfId="2778"/>
    <cellStyle name="Normal 93 4 3 2" xfId="4993"/>
    <cellStyle name="Normal 93 4 4" xfId="3221"/>
    <cellStyle name="Normal 93 4 4 2" xfId="4994"/>
    <cellStyle name="Normal 93 4 5" xfId="4991"/>
    <cellStyle name="Normal 93 5" xfId="882"/>
    <cellStyle name="Normal 93 5 2" xfId="2237"/>
    <cellStyle name="Normal 93 5 2 2" xfId="4996"/>
    <cellStyle name="Normal 93 5 3" xfId="2830"/>
    <cellStyle name="Normal 93 5 3 2" xfId="4997"/>
    <cellStyle name="Normal 93 5 4" xfId="3273"/>
    <cellStyle name="Normal 93 5 4 2" xfId="4998"/>
    <cellStyle name="Normal 93 5 5" xfId="4995"/>
    <cellStyle name="Normal 93 6" xfId="1609"/>
    <cellStyle name="Normal 93 6 2" xfId="2289"/>
    <cellStyle name="Normal 93 6 2 2" xfId="5000"/>
    <cellStyle name="Normal 93 6 3" xfId="2882"/>
    <cellStyle name="Normal 93 6 3 2" xfId="5001"/>
    <cellStyle name="Normal 93 6 4" xfId="3325"/>
    <cellStyle name="Normal 93 6 4 2" xfId="5002"/>
    <cellStyle name="Normal 93 6 5" xfId="4999"/>
    <cellStyle name="Normal 93 7" xfId="1610"/>
    <cellStyle name="Normal 93 7 2" xfId="2341"/>
    <cellStyle name="Normal 93 7 2 2" xfId="5004"/>
    <cellStyle name="Normal 93 7 3" xfId="2934"/>
    <cellStyle name="Normal 93 7 3 2" xfId="5005"/>
    <cellStyle name="Normal 93 7 4" xfId="3377"/>
    <cellStyle name="Normal 93 7 4 2" xfId="5006"/>
    <cellStyle name="Normal 93 7 5" xfId="5003"/>
    <cellStyle name="Normal 93 8" xfId="1611"/>
    <cellStyle name="Normal 93 9" xfId="1612"/>
    <cellStyle name="Normal 93 9 2" xfId="2515"/>
    <cellStyle name="Normal 93 9 2 2" xfId="5008"/>
    <cellStyle name="Normal 93 9 3" xfId="3001"/>
    <cellStyle name="Normal 93 9 3 2" xfId="5009"/>
    <cellStyle name="Normal 93 9 4" xfId="3445"/>
    <cellStyle name="Normal 93 9 4 2" xfId="5010"/>
    <cellStyle name="Normal 93 9 5" xfId="5007"/>
    <cellStyle name="Normal 94" xfId="1588"/>
    <cellStyle name="Normal 94 10" xfId="2030"/>
    <cellStyle name="Normal 94 10 2" xfId="5012"/>
    <cellStyle name="Normal 94 11" xfId="2623"/>
    <cellStyle name="Normal 94 11 2" xfId="5013"/>
    <cellStyle name="Normal 94 12" xfId="3066"/>
    <cellStyle name="Normal 94 12 2" xfId="5014"/>
    <cellStyle name="Normal 94 13" xfId="5011"/>
    <cellStyle name="Normal 94 2" xfId="1591"/>
    <cellStyle name="Normal 94 2 2" xfId="1613"/>
    <cellStyle name="Normal 94 2 3" xfId="2082"/>
    <cellStyle name="Normal 94 2 3 2" xfId="5016"/>
    <cellStyle name="Normal 94 2 4" xfId="2675"/>
    <cellStyle name="Normal 94 2 4 2" xfId="5017"/>
    <cellStyle name="Normal 94 2 5" xfId="3118"/>
    <cellStyle name="Normal 94 2 5 2" xfId="5018"/>
    <cellStyle name="Normal 94 2 6" xfId="5015"/>
    <cellStyle name="Normal 94 3" xfId="1614"/>
    <cellStyle name="Normal 94 3 2" xfId="2134"/>
    <cellStyle name="Normal 94 3 2 2" xfId="5020"/>
    <cellStyle name="Normal 94 3 3" xfId="2727"/>
    <cellStyle name="Normal 94 3 3 2" xfId="5021"/>
    <cellStyle name="Normal 94 3 4" xfId="3170"/>
    <cellStyle name="Normal 94 3 4 2" xfId="5022"/>
    <cellStyle name="Normal 94 3 5" xfId="5019"/>
    <cellStyle name="Normal 94 4" xfId="1615"/>
    <cellStyle name="Normal 94 4 2" xfId="2186"/>
    <cellStyle name="Normal 94 4 2 2" xfId="5024"/>
    <cellStyle name="Normal 94 4 3" xfId="2779"/>
    <cellStyle name="Normal 94 4 3 2" xfId="5025"/>
    <cellStyle name="Normal 94 4 4" xfId="3222"/>
    <cellStyle name="Normal 94 4 4 2" xfId="5026"/>
    <cellStyle name="Normal 94 4 5" xfId="5023"/>
    <cellStyle name="Normal 94 5" xfId="8"/>
    <cellStyle name="Normal 94 5 2" xfId="2238"/>
    <cellStyle name="Normal 94 5 2 2" xfId="5028"/>
    <cellStyle name="Normal 94 5 3" xfId="2831"/>
    <cellStyle name="Normal 94 5 3 2" xfId="5029"/>
    <cellStyle name="Normal 94 5 4" xfId="3274"/>
    <cellStyle name="Normal 94 5 4 2" xfId="5030"/>
    <cellStyle name="Normal 94 5 5" xfId="5027"/>
    <cellStyle name="Normal 94 6" xfId="1616"/>
    <cellStyle name="Normal 94 6 2" xfId="2290"/>
    <cellStyle name="Normal 94 6 2 2" xfId="5032"/>
    <cellStyle name="Normal 94 6 3" xfId="2883"/>
    <cellStyle name="Normal 94 6 3 2" xfId="5033"/>
    <cellStyle name="Normal 94 6 4" xfId="3326"/>
    <cellStyle name="Normal 94 6 4 2" xfId="5034"/>
    <cellStyle name="Normal 94 6 5" xfId="5031"/>
    <cellStyle name="Normal 94 7" xfId="1617"/>
    <cellStyle name="Normal 94 7 2" xfId="2342"/>
    <cellStyle name="Normal 94 7 2 2" xfId="5036"/>
    <cellStyle name="Normal 94 7 3" xfId="2935"/>
    <cellStyle name="Normal 94 7 3 2" xfId="5037"/>
    <cellStyle name="Normal 94 7 4" xfId="3378"/>
    <cellStyle name="Normal 94 7 4 2" xfId="5038"/>
    <cellStyle name="Normal 94 7 5" xfId="5035"/>
    <cellStyle name="Normal 94 8" xfId="1618"/>
    <cellStyle name="Normal 94 9" xfId="1619"/>
    <cellStyle name="Normal 94 9 2" xfId="2516"/>
    <cellStyle name="Normal 94 9 2 2" xfId="5040"/>
    <cellStyle name="Normal 94 9 3" xfId="3002"/>
    <cellStyle name="Normal 94 9 3 2" xfId="5041"/>
    <cellStyle name="Normal 94 9 4" xfId="3446"/>
    <cellStyle name="Normal 94 9 4 2" xfId="5042"/>
    <cellStyle name="Normal 94 9 5" xfId="5039"/>
    <cellStyle name="Normal 95" xfId="1620"/>
    <cellStyle name="Normal 95 10" xfId="2031"/>
    <cellStyle name="Normal 95 10 2" xfId="5044"/>
    <cellStyle name="Normal 95 11" xfId="2624"/>
    <cellStyle name="Normal 95 11 2" xfId="5045"/>
    <cellStyle name="Normal 95 12" xfId="3067"/>
    <cellStyle name="Normal 95 12 2" xfId="5046"/>
    <cellStyle name="Normal 95 13" xfId="5043"/>
    <cellStyle name="Normal 95 2" xfId="1622"/>
    <cellStyle name="Normal 95 2 2" xfId="1623"/>
    <cellStyle name="Normal 95 2 3" xfId="2083"/>
    <cellStyle name="Normal 95 2 3 2" xfId="5048"/>
    <cellStyle name="Normal 95 2 4" xfId="2676"/>
    <cellStyle name="Normal 95 2 4 2" xfId="5049"/>
    <cellStyle name="Normal 95 2 5" xfId="3119"/>
    <cellStyle name="Normal 95 2 5 2" xfId="5050"/>
    <cellStyle name="Normal 95 2 6" xfId="5047"/>
    <cellStyle name="Normal 95 3" xfId="1624"/>
    <cellStyle name="Normal 95 3 2" xfId="2135"/>
    <cellStyle name="Normal 95 3 2 2" xfId="5052"/>
    <cellStyle name="Normal 95 3 3" xfId="2728"/>
    <cellStyle name="Normal 95 3 3 2" xfId="5053"/>
    <cellStyle name="Normal 95 3 4" xfId="3171"/>
    <cellStyle name="Normal 95 3 4 2" xfId="5054"/>
    <cellStyle name="Normal 95 3 5" xfId="5051"/>
    <cellStyle name="Normal 95 4" xfId="1625"/>
    <cellStyle name="Normal 95 4 2" xfId="2187"/>
    <cellStyle name="Normal 95 4 2 2" xfId="5056"/>
    <cellStyle name="Normal 95 4 3" xfId="2780"/>
    <cellStyle name="Normal 95 4 3 2" xfId="5057"/>
    <cellStyle name="Normal 95 4 4" xfId="3223"/>
    <cellStyle name="Normal 95 4 4 2" xfId="5058"/>
    <cellStyle name="Normal 95 4 5" xfId="5055"/>
    <cellStyle name="Normal 95 5" xfId="1626"/>
    <cellStyle name="Normal 95 5 2" xfId="2239"/>
    <cellStyle name="Normal 95 5 2 2" xfId="5060"/>
    <cellStyle name="Normal 95 5 3" xfId="2832"/>
    <cellStyle name="Normal 95 5 3 2" xfId="5061"/>
    <cellStyle name="Normal 95 5 4" xfId="3275"/>
    <cellStyle name="Normal 95 5 4 2" xfId="5062"/>
    <cellStyle name="Normal 95 5 5" xfId="5059"/>
    <cellStyle name="Normal 95 6" xfId="1627"/>
    <cellStyle name="Normal 95 6 2" xfId="2291"/>
    <cellStyle name="Normal 95 6 2 2" xfId="5064"/>
    <cellStyle name="Normal 95 6 3" xfId="2884"/>
    <cellStyle name="Normal 95 6 3 2" xfId="5065"/>
    <cellStyle name="Normal 95 6 4" xfId="3327"/>
    <cellStyle name="Normal 95 6 4 2" xfId="5066"/>
    <cellStyle name="Normal 95 6 5" xfId="5063"/>
    <cellStyle name="Normal 95 7" xfId="1628"/>
    <cellStyle name="Normal 95 7 2" xfId="2343"/>
    <cellStyle name="Normal 95 7 2 2" xfId="5068"/>
    <cellStyle name="Normal 95 7 3" xfId="2936"/>
    <cellStyle name="Normal 95 7 3 2" xfId="5069"/>
    <cellStyle name="Normal 95 7 4" xfId="3379"/>
    <cellStyle name="Normal 95 7 4 2" xfId="5070"/>
    <cellStyle name="Normal 95 7 5" xfId="5067"/>
    <cellStyle name="Normal 95 8" xfId="448"/>
    <cellStyle name="Normal 95 9" xfId="1629"/>
    <cellStyle name="Normal 95 9 2" xfId="2517"/>
    <cellStyle name="Normal 95 9 2 2" xfId="5072"/>
    <cellStyle name="Normal 95 9 3" xfId="3003"/>
    <cellStyle name="Normal 95 9 3 2" xfId="5073"/>
    <cellStyle name="Normal 95 9 4" xfId="3447"/>
    <cellStyle name="Normal 95 9 4 2" xfId="5074"/>
    <cellStyle name="Normal 95 9 5" xfId="5071"/>
    <cellStyle name="Normal 96" xfId="1630"/>
    <cellStyle name="Normal 96 10" xfId="2032"/>
    <cellStyle name="Normal 96 10 2" xfId="5076"/>
    <cellStyle name="Normal 96 11" xfId="2625"/>
    <cellStyle name="Normal 96 11 2" xfId="5077"/>
    <cellStyle name="Normal 96 12" xfId="3068"/>
    <cellStyle name="Normal 96 12 2" xfId="5078"/>
    <cellStyle name="Normal 96 13" xfId="5075"/>
    <cellStyle name="Normal 96 2" xfId="1631"/>
    <cellStyle name="Normal 96 2 2" xfId="1075"/>
    <cellStyle name="Normal 96 2 3" xfId="2084"/>
    <cellStyle name="Normal 96 2 3 2" xfId="5080"/>
    <cellStyle name="Normal 96 2 4" xfId="2677"/>
    <cellStyle name="Normal 96 2 4 2" xfId="5081"/>
    <cellStyle name="Normal 96 2 5" xfId="3120"/>
    <cellStyle name="Normal 96 2 5 2" xfId="5082"/>
    <cellStyle name="Normal 96 2 6" xfId="5079"/>
    <cellStyle name="Normal 96 3" xfId="1632"/>
    <cellStyle name="Normal 96 3 2" xfId="2136"/>
    <cellStyle name="Normal 96 3 2 2" xfId="5084"/>
    <cellStyle name="Normal 96 3 3" xfId="2729"/>
    <cellStyle name="Normal 96 3 3 2" xfId="5085"/>
    <cellStyle name="Normal 96 3 4" xfId="3172"/>
    <cellStyle name="Normal 96 3 4 2" xfId="5086"/>
    <cellStyle name="Normal 96 3 5" xfId="5083"/>
    <cellStyle name="Normal 96 4" xfId="1633"/>
    <cellStyle name="Normal 96 4 2" xfId="2188"/>
    <cellStyle name="Normal 96 4 2 2" xfId="5088"/>
    <cellStyle name="Normal 96 4 3" xfId="2781"/>
    <cellStyle name="Normal 96 4 3 2" xfId="5089"/>
    <cellStyle name="Normal 96 4 4" xfId="3224"/>
    <cellStyle name="Normal 96 4 4 2" xfId="5090"/>
    <cellStyle name="Normal 96 4 5" xfId="5087"/>
    <cellStyle name="Normal 96 5" xfId="1634"/>
    <cellStyle name="Normal 96 5 2" xfId="2240"/>
    <cellStyle name="Normal 96 5 2 2" xfId="5092"/>
    <cellStyle name="Normal 96 5 3" xfId="2833"/>
    <cellStyle name="Normal 96 5 3 2" xfId="5093"/>
    <cellStyle name="Normal 96 5 4" xfId="3276"/>
    <cellStyle name="Normal 96 5 4 2" xfId="5094"/>
    <cellStyle name="Normal 96 5 5" xfId="5091"/>
    <cellStyle name="Normal 96 6" xfId="1635"/>
    <cellStyle name="Normal 96 6 2" xfId="2292"/>
    <cellStyle name="Normal 96 6 2 2" xfId="5096"/>
    <cellStyle name="Normal 96 6 3" xfId="2885"/>
    <cellStyle name="Normal 96 6 3 2" xfId="5097"/>
    <cellStyle name="Normal 96 6 4" xfId="3328"/>
    <cellStyle name="Normal 96 6 4 2" xfId="5098"/>
    <cellStyle name="Normal 96 6 5" xfId="5095"/>
    <cellStyle name="Normal 96 7" xfId="1636"/>
    <cellStyle name="Normal 96 7 2" xfId="2344"/>
    <cellStyle name="Normal 96 7 2 2" xfId="5100"/>
    <cellStyle name="Normal 96 7 3" xfId="2937"/>
    <cellStyle name="Normal 96 7 3 2" xfId="5101"/>
    <cellStyle name="Normal 96 7 4" xfId="3380"/>
    <cellStyle name="Normal 96 7 4 2" xfId="5102"/>
    <cellStyle name="Normal 96 7 5" xfId="5099"/>
    <cellStyle name="Normal 96 8" xfId="1637"/>
    <cellStyle name="Normal 96 9" xfId="1638"/>
    <cellStyle name="Normal 96 9 2" xfId="2518"/>
    <cellStyle name="Normal 96 9 2 2" xfId="5104"/>
    <cellStyle name="Normal 96 9 3" xfId="3004"/>
    <cellStyle name="Normal 96 9 3 2" xfId="5105"/>
    <cellStyle name="Normal 96 9 4" xfId="3448"/>
    <cellStyle name="Normal 96 9 4 2" xfId="5106"/>
    <cellStyle name="Normal 96 9 5" xfId="5103"/>
    <cellStyle name="Normal 97" xfId="1639"/>
    <cellStyle name="Normal 97 10" xfId="2033"/>
    <cellStyle name="Normal 97 10 2" xfId="5108"/>
    <cellStyle name="Normal 97 11" xfId="2626"/>
    <cellStyle name="Normal 97 11 2" xfId="5109"/>
    <cellStyle name="Normal 97 12" xfId="3069"/>
    <cellStyle name="Normal 97 12 2" xfId="5110"/>
    <cellStyle name="Normal 97 13" xfId="5107"/>
    <cellStyle name="Normal 97 2" xfId="1640"/>
    <cellStyle name="Normal 97 2 2" xfId="1641"/>
    <cellStyle name="Normal 97 2 3" xfId="2085"/>
    <cellStyle name="Normal 97 2 3 2" xfId="5112"/>
    <cellStyle name="Normal 97 2 4" xfId="2678"/>
    <cellStyle name="Normal 97 2 4 2" xfId="5113"/>
    <cellStyle name="Normal 97 2 5" xfId="3121"/>
    <cellStyle name="Normal 97 2 5 2" xfId="5114"/>
    <cellStyle name="Normal 97 2 6" xfId="5111"/>
    <cellStyle name="Normal 97 3" xfId="1642"/>
    <cellStyle name="Normal 97 3 2" xfId="2137"/>
    <cellStyle name="Normal 97 3 2 2" xfId="5116"/>
    <cellStyle name="Normal 97 3 3" xfId="2730"/>
    <cellStyle name="Normal 97 3 3 2" xfId="5117"/>
    <cellStyle name="Normal 97 3 4" xfId="3173"/>
    <cellStyle name="Normal 97 3 4 2" xfId="5118"/>
    <cellStyle name="Normal 97 3 5" xfId="5115"/>
    <cellStyle name="Normal 97 4" xfId="1643"/>
    <cellStyle name="Normal 97 4 2" xfId="2189"/>
    <cellStyle name="Normal 97 4 2 2" xfId="5120"/>
    <cellStyle name="Normal 97 4 3" xfId="2782"/>
    <cellStyle name="Normal 97 4 3 2" xfId="5121"/>
    <cellStyle name="Normal 97 4 4" xfId="3225"/>
    <cellStyle name="Normal 97 4 4 2" xfId="5122"/>
    <cellStyle name="Normal 97 4 5" xfId="5119"/>
    <cellStyle name="Normal 97 5" xfId="1644"/>
    <cellStyle name="Normal 97 5 2" xfId="2241"/>
    <cellStyle name="Normal 97 5 2 2" xfId="5124"/>
    <cellStyle name="Normal 97 5 3" xfId="2834"/>
    <cellStyle name="Normal 97 5 3 2" xfId="5125"/>
    <cellStyle name="Normal 97 5 4" xfId="3277"/>
    <cellStyle name="Normal 97 5 4 2" xfId="5126"/>
    <cellStyle name="Normal 97 5 5" xfId="5123"/>
    <cellStyle name="Normal 97 6" xfId="1645"/>
    <cellStyle name="Normal 97 6 2" xfId="2293"/>
    <cellStyle name="Normal 97 6 2 2" xfId="5128"/>
    <cellStyle name="Normal 97 6 3" xfId="2886"/>
    <cellStyle name="Normal 97 6 3 2" xfId="5129"/>
    <cellStyle name="Normal 97 6 4" xfId="3329"/>
    <cellStyle name="Normal 97 6 4 2" xfId="5130"/>
    <cellStyle name="Normal 97 6 5" xfId="5127"/>
    <cellStyle name="Normal 97 7" xfId="1646"/>
    <cellStyle name="Normal 97 7 2" xfId="2345"/>
    <cellStyle name="Normal 97 7 2 2" xfId="5132"/>
    <cellStyle name="Normal 97 7 3" xfId="2938"/>
    <cellStyle name="Normal 97 7 3 2" xfId="5133"/>
    <cellStyle name="Normal 97 7 4" xfId="3381"/>
    <cellStyle name="Normal 97 7 4 2" xfId="5134"/>
    <cellStyle name="Normal 97 7 5" xfId="5131"/>
    <cellStyle name="Normal 97 8" xfId="1647"/>
    <cellStyle name="Normal 97 9" xfId="1648"/>
    <cellStyle name="Normal 97 9 2" xfId="2519"/>
    <cellStyle name="Normal 97 9 2 2" xfId="5136"/>
    <cellStyle name="Normal 97 9 3" xfId="3005"/>
    <cellStyle name="Normal 97 9 3 2" xfId="5137"/>
    <cellStyle name="Normal 97 9 4" xfId="3449"/>
    <cellStyle name="Normal 97 9 4 2" xfId="5138"/>
    <cellStyle name="Normal 97 9 5" xfId="5135"/>
    <cellStyle name="Normal 98" xfId="27"/>
    <cellStyle name="Normal 98 10" xfId="2034"/>
    <cellStyle name="Normal 98 10 2" xfId="5140"/>
    <cellStyle name="Normal 98 11" xfId="2627"/>
    <cellStyle name="Normal 98 11 2" xfId="5141"/>
    <cellStyle name="Normal 98 12" xfId="3070"/>
    <cellStyle name="Normal 98 12 2" xfId="5142"/>
    <cellStyle name="Normal 98 13" xfId="5139"/>
    <cellStyle name="Normal 98 2" xfId="1649"/>
    <cellStyle name="Normal 98 2 2" xfId="2086"/>
    <cellStyle name="Normal 98 2 2 2" xfId="5144"/>
    <cellStyle name="Normal 98 2 3" xfId="2679"/>
    <cellStyle name="Normal 98 2 3 2" xfId="5145"/>
    <cellStyle name="Normal 98 2 4" xfId="3122"/>
    <cellStyle name="Normal 98 2 4 2" xfId="5146"/>
    <cellStyle name="Normal 98 2 5" xfId="5143"/>
    <cellStyle name="Normal 98 3" xfId="1651"/>
    <cellStyle name="Normal 98 3 2" xfId="2138"/>
    <cellStyle name="Normal 98 3 2 2" xfId="5148"/>
    <cellStyle name="Normal 98 3 3" xfId="2731"/>
    <cellStyle name="Normal 98 3 3 2" xfId="5149"/>
    <cellStyle name="Normal 98 3 4" xfId="3174"/>
    <cellStyle name="Normal 98 3 4 2" xfId="5150"/>
    <cellStyle name="Normal 98 3 5" xfId="5147"/>
    <cellStyle name="Normal 98 4" xfId="50"/>
    <cellStyle name="Normal 98 4 2" xfId="2190"/>
    <cellStyle name="Normal 98 4 2 2" xfId="5152"/>
    <cellStyle name="Normal 98 4 3" xfId="2783"/>
    <cellStyle name="Normal 98 4 3 2" xfId="5153"/>
    <cellStyle name="Normal 98 4 4" xfId="3226"/>
    <cellStyle name="Normal 98 4 4 2" xfId="5154"/>
    <cellStyle name="Normal 98 4 5" xfId="5151"/>
    <cellStyle name="Normal 98 5" xfId="1653"/>
    <cellStyle name="Normal 98 5 2" xfId="2242"/>
    <cellStyle name="Normal 98 5 2 2" xfId="5156"/>
    <cellStyle name="Normal 98 5 3" xfId="2835"/>
    <cellStyle name="Normal 98 5 3 2" xfId="5157"/>
    <cellStyle name="Normal 98 5 4" xfId="3278"/>
    <cellStyle name="Normal 98 5 4 2" xfId="5158"/>
    <cellStyle name="Normal 98 5 5" xfId="5155"/>
    <cellStyle name="Normal 98 6" xfId="1654"/>
    <cellStyle name="Normal 98 6 2" xfId="2294"/>
    <cellStyle name="Normal 98 6 2 2" xfId="5160"/>
    <cellStyle name="Normal 98 6 3" xfId="2887"/>
    <cellStyle name="Normal 98 6 3 2" xfId="5161"/>
    <cellStyle name="Normal 98 6 4" xfId="3330"/>
    <cellStyle name="Normal 98 6 4 2" xfId="5162"/>
    <cellStyle name="Normal 98 6 5" xfId="5159"/>
    <cellStyle name="Normal 98 7" xfId="72"/>
    <cellStyle name="Normal 98 7 2" xfId="2346"/>
    <cellStyle name="Normal 98 7 2 2" xfId="5164"/>
    <cellStyle name="Normal 98 7 3" xfId="2939"/>
    <cellStyle name="Normal 98 7 3 2" xfId="5165"/>
    <cellStyle name="Normal 98 7 4" xfId="3382"/>
    <cellStyle name="Normal 98 7 4 2" xfId="5166"/>
    <cellStyle name="Normal 98 7 5" xfId="5163"/>
    <cellStyle name="Normal 98 8" xfId="1342"/>
    <cellStyle name="Normal 98 9" xfId="1655"/>
    <cellStyle name="Normal 98 9 2" xfId="2520"/>
    <cellStyle name="Normal 98 9 2 2" xfId="5168"/>
    <cellStyle name="Normal 98 9 3" xfId="3006"/>
    <cellStyle name="Normal 98 9 3 2" xfId="5169"/>
    <cellStyle name="Normal 98 9 4" xfId="3450"/>
    <cellStyle name="Normal 98 9 4 2" xfId="5170"/>
    <cellStyle name="Normal 98 9 5" xfId="5167"/>
    <cellStyle name="Normal 99" xfId="9"/>
    <cellStyle name="Normal 99 10" xfId="2035"/>
    <cellStyle name="Normal 99 10 2" xfId="5172"/>
    <cellStyle name="Normal 99 11" xfId="2628"/>
    <cellStyle name="Normal 99 11 2" xfId="5173"/>
    <cellStyle name="Normal 99 12" xfId="3071"/>
    <cellStyle name="Normal 99 12 2" xfId="5174"/>
    <cellStyle name="Normal 99 13" xfId="5171"/>
    <cellStyle name="Normal 99 2" xfId="1656"/>
    <cellStyle name="Normal 99 2 2" xfId="2087"/>
    <cellStyle name="Normal 99 2 2 2" xfId="5176"/>
    <cellStyle name="Normal 99 2 3" xfId="2680"/>
    <cellStyle name="Normal 99 2 3 2" xfId="5177"/>
    <cellStyle name="Normal 99 2 4" xfId="3123"/>
    <cellStyle name="Normal 99 2 4 2" xfId="5178"/>
    <cellStyle name="Normal 99 2 5" xfId="5175"/>
    <cellStyle name="Normal 99 3" xfId="1658"/>
    <cellStyle name="Normal 99 3 2" xfId="2139"/>
    <cellStyle name="Normal 99 3 2 2" xfId="5180"/>
    <cellStyle name="Normal 99 3 3" xfId="2732"/>
    <cellStyle name="Normal 99 3 3 2" xfId="5181"/>
    <cellStyle name="Normal 99 3 4" xfId="3175"/>
    <cellStyle name="Normal 99 3 4 2" xfId="5182"/>
    <cellStyle name="Normal 99 3 5" xfId="5179"/>
    <cellStyle name="Normal 99 4" xfId="1660"/>
    <cellStyle name="Normal 99 4 2" xfId="2191"/>
    <cellStyle name="Normal 99 4 2 2" xfId="5184"/>
    <cellStyle name="Normal 99 4 3" xfId="2784"/>
    <cellStyle name="Normal 99 4 3 2" xfId="5185"/>
    <cellStyle name="Normal 99 4 4" xfId="3227"/>
    <cellStyle name="Normal 99 4 4 2" xfId="5186"/>
    <cellStyle name="Normal 99 4 5" xfId="5183"/>
    <cellStyle name="Normal 99 5" xfId="1662"/>
    <cellStyle name="Normal 99 5 2" xfId="2243"/>
    <cellStyle name="Normal 99 5 2 2" xfId="5188"/>
    <cellStyle name="Normal 99 5 3" xfId="2836"/>
    <cellStyle name="Normal 99 5 3 2" xfId="5189"/>
    <cellStyle name="Normal 99 5 4" xfId="3279"/>
    <cellStyle name="Normal 99 5 4 2" xfId="5190"/>
    <cellStyle name="Normal 99 5 5" xfId="5187"/>
    <cellStyle name="Normal 99 6" xfId="1663"/>
    <cellStyle name="Normal 99 6 2" xfId="2295"/>
    <cellStyle name="Normal 99 6 2 2" xfId="5192"/>
    <cellStyle name="Normal 99 6 3" xfId="2888"/>
    <cellStyle name="Normal 99 6 3 2" xfId="5193"/>
    <cellStyle name="Normal 99 6 4" xfId="3331"/>
    <cellStyle name="Normal 99 6 4 2" xfId="5194"/>
    <cellStyle name="Normal 99 6 5" xfId="5191"/>
    <cellStyle name="Normal 99 7" xfId="1345"/>
    <cellStyle name="Normal 99 7 2" xfId="2347"/>
    <cellStyle name="Normal 99 7 2 2" xfId="5196"/>
    <cellStyle name="Normal 99 7 3" xfId="2940"/>
    <cellStyle name="Normal 99 7 3 2" xfId="5197"/>
    <cellStyle name="Normal 99 7 4" xfId="3383"/>
    <cellStyle name="Normal 99 7 4 2" xfId="5198"/>
    <cellStyle name="Normal 99 7 5" xfId="5195"/>
    <cellStyle name="Normal 99 8" xfId="1347"/>
    <cellStyle name="Normal 99 9" xfId="642"/>
    <cellStyle name="Normal 99 9 2" xfId="2521"/>
    <cellStyle name="Normal 99 9 2 2" xfId="5200"/>
    <cellStyle name="Normal 99 9 3" xfId="3007"/>
    <cellStyle name="Normal 99 9 3 2" xfId="5201"/>
    <cellStyle name="Normal 99 9 4" xfId="3451"/>
    <cellStyle name="Normal 99 9 4 2" xfId="5202"/>
    <cellStyle name="Normal 99 9 5" xfId="5199"/>
    <cellStyle name="Normal_01Terriambien - Revisado para entregar" xfId="107"/>
    <cellStyle name="Normal_01Terriambien - Revisado para entregar 2" xfId="1664"/>
    <cellStyle name="Normal_01Terriambien - Revisado para entregar_Energía Pautas 2010 entregado 11-05-2011" xfId="1665"/>
    <cellStyle name="Normal_Areas Protegidas Anuario2007" xfId="1476"/>
    <cellStyle name="Normal_CECONT ph 2007 EN LA LLUVIA YGASES OK" xfId="985"/>
    <cellStyle name="Normal_Ciclones tropicales 2" xfId="1666"/>
    <cellStyle name="Normal_COIN-1" xfId="1667"/>
    <cellStyle name="Normal_COIN-1 2" xfId="1668"/>
    <cellStyle name="Normal_COIN-1 2 2" xfId="558"/>
    <cellStyle name="Normal_COIN-1 3" xfId="1669"/>
    <cellStyle name="Normal_COIN-1 4" xfId="1670"/>
    <cellStyle name="Normal_COIN-1 5" xfId="1671"/>
    <cellStyle name="Normal_COIN-1_Biodiversidad rectificado" xfId="493"/>
    <cellStyle name="Normal_COIN-1_Biodiversidad rectificado 2" xfId="478"/>
    <cellStyle name="Normal_COIN-1_Biodiversidad rectificado 2 2" xfId="1672"/>
    <cellStyle name="Normal_COIN-1_Biodiversidad rectificado 3" xfId="1673"/>
    <cellStyle name="Normal_COIN-1_Biodiversidad rectificado_02Medio Ambiente" xfId="564"/>
    <cellStyle name="Normal_COIN-1_Copia de 01Terriambien Bolislibro" xfId="1674"/>
    <cellStyle name="Normal_COIN-1_Copia de 01Terriambien Bolislibro 2" xfId="1675"/>
    <cellStyle name="Normal_COIN-1_Ozono CFC 2" xfId="1676"/>
    <cellStyle name="Normal_COIN-1_Ozono CFC 3" xfId="1677"/>
    <cellStyle name="Normal_COIN-1_Ozono CFC_02Medio Ambiente" xfId="1678"/>
    <cellStyle name="Normal_COIN-1_Ozono CFC_02Medio Ambiente 2" xfId="1679"/>
    <cellStyle name="Normal_COIN-1_Ozono CFC_Medio Ambiente.PAUTAS VICTORls" xfId="1680"/>
    <cellStyle name="Normal_COIN-1_Superficie dañada Variación" xfId="738"/>
    <cellStyle name="Normal_COIN-1_Tablas Anuario cierre 2006" xfId="1681"/>
    <cellStyle name="Normal_COIN-1_yasser1" xfId="1682"/>
    <cellStyle name="Normal_COIN-1_yasser1_Medio Ambiente.PAUTAS VICTORls" xfId="1683"/>
    <cellStyle name="Normal_COIN-1_yasser1_Medio Ambiente.PAUTAS VICTORls 2" xfId="869"/>
    <cellStyle name="Normal_COIN-2" xfId="1684"/>
    <cellStyle name="Normal_COIN-2 2" xfId="1685"/>
    <cellStyle name="Normal_COIN-2 2 2" xfId="1686"/>
    <cellStyle name="Normal_COIN-2 2 3" xfId="1687"/>
    <cellStyle name="Normal_COIN-2 3" xfId="1688"/>
    <cellStyle name="Normal_COIN-2 4" xfId="1689"/>
    <cellStyle name="Normal_COIN-2 5" xfId="1690"/>
    <cellStyle name="Normal_COIN-2_Ciclones tropicales 2" xfId="1202"/>
    <cellStyle name="Normal_COIN-2_Copia de 01Terriambien Bolislibro 2" xfId="231"/>
    <cellStyle name="Normal_COIN-2_Ozono CFC" xfId="615"/>
    <cellStyle name="Normal_COIN-2_Ozono CFC 2" xfId="378"/>
    <cellStyle name="Normal_COIN-2_Ozono CFC_02Medio Ambiente" xfId="25"/>
    <cellStyle name="Normal_COIN-2_Ozono CFC_Medio Ambiente.PAUTAS VICTORls" xfId="1691"/>
    <cellStyle name="Normal_COIN-2_Superficie dañada Variación 2" xfId="422"/>
    <cellStyle name="Normal_COIN-4" xfId="1692"/>
    <cellStyle name="Normal_COIN-4 2" xfId="1693"/>
    <cellStyle name="Normal_COIN-4_Ozono CFC" xfId="1694"/>
    <cellStyle name="Normal_COIN-4_yasser1" xfId="963"/>
    <cellStyle name="Normal_COIN-4_yasser1 2" xfId="1695"/>
    <cellStyle name="Normal_COIN-4_yasser1_Medio Ambiente.PAUTAS VICTORls 2" xfId="1696"/>
    <cellStyle name="Normal_COIN-5 2" xfId="1697"/>
    <cellStyle name="Normal_COIN-5 4" xfId="1698"/>
    <cellStyle name="Normal_COIN-5_Copia de 01Terriambien Bolislibro" xfId="1699"/>
    <cellStyle name="Normal_COIN-5_Copia de 01Terriambien Bolislibro 2" xfId="1700"/>
    <cellStyle name="Normal_COIN-5_Copia de 01Terriambien Bolislibro 3" xfId="1701"/>
    <cellStyle name="Normal_COIN-5_Copia de 01Terriambien Bolislibro 5" xfId="553"/>
    <cellStyle name="Normal_COIN-5_Ozono CFC 3" xfId="1245"/>
    <cellStyle name="Normal_COIN-5_Tablas Anuario cierre 2006" xfId="1702"/>
    <cellStyle name="Normal_COIN-6 4" xfId="1703"/>
    <cellStyle name="Normal_Cuba Y municipios" xfId="1704"/>
    <cellStyle name="Normal_EnergíaModificaciones 2008 2" xfId="221"/>
    <cellStyle name="Normal_Hoja1" xfId="1705"/>
    <cellStyle name="Normal_JUanC1" xfId="1706"/>
    <cellStyle name="Normal_JUanC1 2" xfId="1707"/>
    <cellStyle name="Normal_JUanC1 2 2" xfId="1708"/>
    <cellStyle name="Normal_JUanC1 2_Panorama Ambiental para 2010  web" xfId="576"/>
    <cellStyle name="Normal_Para victor sismo 2" xfId="1709"/>
    <cellStyle name="Normal_PO-7-8" xfId="1710"/>
    <cellStyle name="Normal_Superficie dañada Variación" xfId="1711"/>
    <cellStyle name="Normal_Tabla I.15 Propuesta para 2007 para entregar 2" xfId="1519"/>
    <cellStyle name="Normal_Tabla I.15 Propuesta para 2007 para entregar 3" xfId="1712"/>
    <cellStyle name="Normal_TE-11" xfId="1713"/>
    <cellStyle name="Normal_TE-12" xfId="1714"/>
    <cellStyle name="Normal_TE-12 2" xfId="1715"/>
    <cellStyle name="Normal_TE-1-3" xfId="1716"/>
    <cellStyle name="Normal_TE-1-3 2" xfId="1717"/>
    <cellStyle name="Normal_TE-1-3 2 2" xfId="1718"/>
    <cellStyle name="Normal_TE-1-3_Ozono CFC 2" xfId="1719"/>
    <cellStyle name="Normal_TE-15-16" xfId="1608"/>
    <cellStyle name="Normal_TE-15-16 3" xfId="895"/>
    <cellStyle name="Normal_TE-15-16_Copia de 01Terriambien Bolislibro 2" xfId="1720"/>
    <cellStyle name="Normal_TE-15-16_ONE07 2" xfId="1721"/>
    <cellStyle name="Normal_TE-15-16_ONE07_Medio Ambiente.PAUTAS VICTORls" xfId="1722"/>
    <cellStyle name="Normal_TE-15-16_Ozono CFC 2" xfId="938"/>
    <cellStyle name="Normal_TE-9" xfId="1723"/>
    <cellStyle name="Normal_TE-9 2 2" xfId="1724"/>
    <cellStyle name="Normal_TE-9 5" xfId="954"/>
    <cellStyle name="Normal_Uso Racional del Agua 1" xfId="1725"/>
    <cellStyle name="Notas 10" xfId="1726"/>
    <cellStyle name="Notas 10 2" xfId="2522"/>
    <cellStyle name="Notas 11" xfId="1521"/>
    <cellStyle name="Notas 11 2" xfId="2523"/>
    <cellStyle name="Notas 12" xfId="1727"/>
    <cellStyle name="Notas 12 2" xfId="2524"/>
    <cellStyle name="Notas 13" xfId="1728"/>
    <cellStyle name="Notas 13 2" xfId="2525"/>
    <cellStyle name="Notas 14" xfId="1729"/>
    <cellStyle name="Notas 14 2" xfId="2526"/>
    <cellStyle name="Notas 15" xfId="1730"/>
    <cellStyle name="Notas 15 2" xfId="2527"/>
    <cellStyle name="Notas 16" xfId="503"/>
    <cellStyle name="Notas 16 2" xfId="2528"/>
    <cellStyle name="Notas 17" xfId="1732"/>
    <cellStyle name="Notas 17 2" xfId="2529"/>
    <cellStyle name="Notas 18" xfId="1734"/>
    <cellStyle name="Notas 18 2" xfId="2530"/>
    <cellStyle name="Notas 19" xfId="1736"/>
    <cellStyle name="Notas 19 2" xfId="2531"/>
    <cellStyle name="Notas 2" xfId="1738"/>
    <cellStyle name="Notas 2 2" xfId="1739"/>
    <cellStyle name="Notas 2 2 2" xfId="2532"/>
    <cellStyle name="Notas 2 3" xfId="1969"/>
    <cellStyle name="Notas 20" xfId="1731"/>
    <cellStyle name="Notas 20 2" xfId="2533"/>
    <cellStyle name="Notas 21" xfId="504"/>
    <cellStyle name="Notas 21 2" xfId="2534"/>
    <cellStyle name="Notas 22" xfId="1733"/>
    <cellStyle name="Notas 22 2" xfId="2535"/>
    <cellStyle name="Notas 23" xfId="1735"/>
    <cellStyle name="Notas 23 2" xfId="2536"/>
    <cellStyle name="Notas 24" xfId="1737"/>
    <cellStyle name="Notas 24 2" xfId="2537"/>
    <cellStyle name="Notas 25" xfId="1740"/>
    <cellStyle name="Notas 25 2" xfId="2538"/>
    <cellStyle name="Notas 26" xfId="1742"/>
    <cellStyle name="Notas 26 2" xfId="2539"/>
    <cellStyle name="Notas 26 2 2" xfId="5204"/>
    <cellStyle name="Notas 26 3" xfId="3008"/>
    <cellStyle name="Notas 26 3 2" xfId="5205"/>
    <cellStyle name="Notas 26 4" xfId="3452"/>
    <cellStyle name="Notas 26 4 2" xfId="5206"/>
    <cellStyle name="Notas 26 5" xfId="5203"/>
    <cellStyle name="Notas 27" xfId="1744"/>
    <cellStyle name="Notas 27 2" xfId="2540"/>
    <cellStyle name="Notas 27 2 2" xfId="5208"/>
    <cellStyle name="Notas 27 3" xfId="3009"/>
    <cellStyle name="Notas 27 3 2" xfId="5209"/>
    <cellStyle name="Notas 27 4" xfId="3453"/>
    <cellStyle name="Notas 27 4 2" xfId="5210"/>
    <cellStyle name="Notas 27 5" xfId="5207"/>
    <cellStyle name="Notas 28" xfId="1746"/>
    <cellStyle name="Notas 28 2" xfId="2541"/>
    <cellStyle name="Notas 28 2 2" xfId="5212"/>
    <cellStyle name="Notas 28 3" xfId="3010"/>
    <cellStyle name="Notas 28 3 2" xfId="5213"/>
    <cellStyle name="Notas 28 4" xfId="3454"/>
    <cellStyle name="Notas 28 4 2" xfId="5214"/>
    <cellStyle name="Notas 28 5" xfId="5211"/>
    <cellStyle name="Notas 29" xfId="1747"/>
    <cellStyle name="Notas 29 2" xfId="2542"/>
    <cellStyle name="Notas 29 2 2" xfId="5216"/>
    <cellStyle name="Notas 29 3" xfId="3011"/>
    <cellStyle name="Notas 29 3 2" xfId="5217"/>
    <cellStyle name="Notas 29 4" xfId="3455"/>
    <cellStyle name="Notas 29 4 2" xfId="5218"/>
    <cellStyle name="Notas 29 5" xfId="5215"/>
    <cellStyle name="Notas 3" xfId="1748"/>
    <cellStyle name="Notas 3 2" xfId="1749"/>
    <cellStyle name="Notas 3 2 2" xfId="2543"/>
    <cellStyle name="Notas 3 3" xfId="1970"/>
    <cellStyle name="Notas 30" xfId="1741"/>
    <cellStyle name="Notas 30 2" xfId="2544"/>
    <cellStyle name="Notas 30 2 2" xfId="5220"/>
    <cellStyle name="Notas 30 3" xfId="3012"/>
    <cellStyle name="Notas 30 3 2" xfId="5221"/>
    <cellStyle name="Notas 30 4" xfId="3456"/>
    <cellStyle name="Notas 30 4 2" xfId="5222"/>
    <cellStyle name="Notas 30 5" xfId="5219"/>
    <cellStyle name="Notas 31" xfId="1743"/>
    <cellStyle name="Notas 31 2" xfId="2545"/>
    <cellStyle name="Notas 31 2 2" xfId="5224"/>
    <cellStyle name="Notas 31 3" xfId="3013"/>
    <cellStyle name="Notas 31 3 2" xfId="5225"/>
    <cellStyle name="Notas 31 4" xfId="3457"/>
    <cellStyle name="Notas 31 4 2" xfId="5226"/>
    <cellStyle name="Notas 31 5" xfId="5223"/>
    <cellStyle name="Notas 32" xfId="1745"/>
    <cellStyle name="Notas 32 2" xfId="2546"/>
    <cellStyle name="Notas 32 2 2" xfId="5228"/>
    <cellStyle name="Notas 32 3" xfId="3014"/>
    <cellStyle name="Notas 32 3 2" xfId="5229"/>
    <cellStyle name="Notas 32 4" xfId="3458"/>
    <cellStyle name="Notas 32 4 2" xfId="5230"/>
    <cellStyle name="Notas 32 5" xfId="5227"/>
    <cellStyle name="Notas 33" xfId="1846"/>
    <cellStyle name="Notas 4" xfId="1750"/>
    <cellStyle name="Notas 4 2" xfId="2368"/>
    <cellStyle name="Notas 5" xfId="1751"/>
    <cellStyle name="Notas 5 10" xfId="1752"/>
    <cellStyle name="Notas 5 10 2" xfId="2547"/>
    <cellStyle name="Notas 5 11" xfId="661"/>
    <cellStyle name="Notas 5 11 2" xfId="2548"/>
    <cellStyle name="Notas 5 12" xfId="1753"/>
    <cellStyle name="Notas 5 12 2" xfId="2549"/>
    <cellStyle name="Notas 5 13" xfId="1754"/>
    <cellStyle name="Notas 5 13 2" xfId="2550"/>
    <cellStyle name="Notas 5 14" xfId="1755"/>
    <cellStyle name="Notas 5 14 2" xfId="2551"/>
    <cellStyle name="Notas 5 15" xfId="1756"/>
    <cellStyle name="Notas 5 15 2" xfId="2552"/>
    <cellStyle name="Notas 5 16" xfId="1758"/>
    <cellStyle name="Notas 5 16 2" xfId="2553"/>
    <cellStyle name="Notas 5 17" xfId="1760"/>
    <cellStyle name="Notas 5 17 2" xfId="2554"/>
    <cellStyle name="Notas 5 18" xfId="1761"/>
    <cellStyle name="Notas 5 18 2" xfId="2555"/>
    <cellStyle name="Notas 5 19" xfId="1762"/>
    <cellStyle name="Notas 5 19 2" xfId="2556"/>
    <cellStyle name="Notas 5 2" xfId="1544"/>
    <cellStyle name="Notas 5 2 2" xfId="2557"/>
    <cellStyle name="Notas 5 20" xfId="1757"/>
    <cellStyle name="Notas 5 20 2" xfId="2558"/>
    <cellStyle name="Notas 5 21" xfId="1759"/>
    <cellStyle name="Notas 5 21 2" xfId="2559"/>
    <cellStyle name="Notas 5 22" xfId="2369"/>
    <cellStyle name="Notas 5 3" xfId="1550"/>
    <cellStyle name="Notas 5 3 2" xfId="2560"/>
    <cellStyle name="Notas 5 4" xfId="1572"/>
    <cellStyle name="Notas 5 4 2" xfId="2561"/>
    <cellStyle name="Notas 5 5" xfId="1577"/>
    <cellStyle name="Notas 5 5 2" xfId="2562"/>
    <cellStyle name="Notas 5 6" xfId="205"/>
    <cellStyle name="Notas 5 6 2" xfId="2563"/>
    <cellStyle name="Notas 5 7" xfId="1584"/>
    <cellStyle name="Notas 5 7 2" xfId="2564"/>
    <cellStyle name="Notas 5 8" xfId="1589"/>
    <cellStyle name="Notas 5 8 2" xfId="2565"/>
    <cellStyle name="Notas 5 9" xfId="1621"/>
    <cellStyle name="Notas 5 9 2" xfId="2566"/>
    <cellStyle name="Notas 6" xfId="1763"/>
    <cellStyle name="Notas 6 2" xfId="2370"/>
    <cellStyle name="Notas 7" xfId="1764"/>
    <cellStyle name="Notas 7 2" xfId="2395"/>
    <cellStyle name="Notas 8" xfId="1765"/>
    <cellStyle name="Notas 8 2" xfId="1766"/>
    <cellStyle name="Notas 8 2 2" xfId="2567"/>
    <cellStyle name="Notas 8 3" xfId="2396"/>
    <cellStyle name="Notas 9" xfId="1767"/>
    <cellStyle name="Notas 9 2" xfId="2568"/>
    <cellStyle name="Note" xfId="1768"/>
    <cellStyle name="Note 2" xfId="1769"/>
    <cellStyle name="Note 3" xfId="1770"/>
    <cellStyle name="Note 3 2" xfId="1971"/>
    <cellStyle name="Note 4" xfId="1771"/>
    <cellStyle name="Note 4 2" xfId="1972"/>
    <cellStyle name="Note 5" xfId="1847"/>
    <cellStyle name="Output" xfId="1772"/>
    <cellStyle name="Output 2" xfId="1773"/>
    <cellStyle name="Output 3" xfId="1774"/>
    <cellStyle name="Output 3 2" xfId="1973"/>
    <cellStyle name="Output 4" xfId="1775"/>
    <cellStyle name="Output 4 2" xfId="1974"/>
    <cellStyle name="Output 5" xfId="1848"/>
    <cellStyle name="Percent 2" xfId="1776"/>
    <cellStyle name="Percent 2 2" xfId="1777"/>
    <cellStyle name="Percent 2 3" xfId="1778"/>
    <cellStyle name="Porcentaje 2" xfId="1779"/>
    <cellStyle name="Porcentual 2" xfId="1780"/>
    <cellStyle name="Porcentual 2 2" xfId="618"/>
    <cellStyle name="Porcentual 2 2 2" xfId="30"/>
    <cellStyle name="Porcentual 2 2 3" xfId="33"/>
    <cellStyle name="Porcentual 2 3" xfId="621"/>
    <cellStyle name="Salida 2" xfId="1781"/>
    <cellStyle name="Salida 2 2" xfId="1975"/>
    <cellStyle name="Salida 3" xfId="1782"/>
    <cellStyle name="Salida 3 2" xfId="1783"/>
    <cellStyle name="Salida 3 2 2" xfId="2569"/>
    <cellStyle name="Salida 3 3" xfId="1976"/>
    <cellStyle name="Salida 4" xfId="1784"/>
    <cellStyle name="Salida 4 2" xfId="2570"/>
    <cellStyle name="Standaard_E-4+E-5" xfId="1785"/>
    <cellStyle name="Texto de advertencia 2" xfId="1786"/>
    <cellStyle name="Texto de advertencia 3" xfId="1787"/>
    <cellStyle name="Texto de advertencia 3 2" xfId="1788"/>
    <cellStyle name="Texto de advertencia 4" xfId="114"/>
    <cellStyle name="Texto explicativo 2" xfId="779"/>
    <cellStyle name="Texto explicativo 3" xfId="781"/>
    <cellStyle name="Texto explicativo 3 2" xfId="1789"/>
    <cellStyle name="Texto explicativo 4" xfId="1790"/>
    <cellStyle name="Title" xfId="1260"/>
    <cellStyle name="Title 2" xfId="1791"/>
    <cellStyle name="Title 2 2" xfId="1977"/>
    <cellStyle name="Title 3" xfId="1792"/>
    <cellStyle name="Title 3 2" xfId="1978"/>
    <cellStyle name="Title 4" xfId="1849"/>
    <cellStyle name="Título 1 2" xfId="1650"/>
    <cellStyle name="Título 1 3" xfId="1652"/>
    <cellStyle name="Título 1 3 2" xfId="1793"/>
    <cellStyle name="Título 1 4" xfId="49"/>
    <cellStyle name="Título 2 2" xfId="1657"/>
    <cellStyle name="Título 2 3" xfId="1659"/>
    <cellStyle name="Título 2 3 2" xfId="1794"/>
    <cellStyle name="Título 2 4" xfId="1661"/>
    <cellStyle name="Título 2 4 2" xfId="1795"/>
    <cellStyle name="Título 3 2" xfId="1796"/>
    <cellStyle name="Título 3 3" xfId="1797"/>
    <cellStyle name="Título 3 3 2" xfId="1555"/>
    <cellStyle name="Título 3 4" xfId="1798"/>
    <cellStyle name="Título 3 4 2" xfId="1799"/>
    <cellStyle name="Título 4" xfId="1979"/>
    <cellStyle name="Título 4 2" xfId="1800"/>
    <cellStyle name="Título 4 2 2" xfId="2571"/>
    <cellStyle name="Título 5" xfId="1801"/>
    <cellStyle name="Título 5 2" xfId="1802"/>
    <cellStyle name="Título 5 2 2" xfId="2572"/>
    <cellStyle name="Título 5 3" xfId="1980"/>
    <cellStyle name="Título 6" xfId="760"/>
    <cellStyle name="Título 6 2" xfId="762"/>
    <cellStyle name="Título 6 2 2" xfId="2573"/>
    <cellStyle name="Total 2" xfId="1803"/>
    <cellStyle name="Total 2 2" xfId="1804"/>
    <cellStyle name="Total 3" xfId="1805"/>
    <cellStyle name="Total 3 2" xfId="1806"/>
    <cellStyle name="Total 4" xfId="1807"/>
    <cellStyle name="Warning Text" xfId="873"/>
    <cellStyle name="Warning Text 2" xfId="1808"/>
    <cellStyle name="Warning Text 3" xfId="1809"/>
  </cellStyles>
  <dxfs count="1">
    <dxf>
      <font>
        <color rgb="FF9C0006"/>
      </font>
      <fill>
        <patternFill patternType="solid">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95C4"/>
      <color rgb="FF4B77A3"/>
      <color rgb="FFD39337"/>
      <color rgb="FFB73826"/>
      <color rgb="FF43AEC4"/>
      <color rgb="FF4EAF4C"/>
      <color rgb="FF624494"/>
      <color rgb="FFA06026"/>
      <color rgb="FF004D9D"/>
      <color rgb="FF9E4E1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00000000000043E-2"/>
          <c:y val="7.9365284405187933E-2"/>
          <c:w val="0.86483724581156329"/>
          <c:h val="0.52645638655440452"/>
        </c:manualLayout>
      </c:layout>
      <c:areaChart>
        <c:grouping val="stacked"/>
        <c:varyColors val="0"/>
        <c:ser>
          <c:idx val="3"/>
          <c:order val="3"/>
          <c:tx>
            <c:strRef>
              <c:f>'[12]4 (7)'!$G$40</c:f>
              <c:strCache>
                <c:ptCount val="1"/>
                <c:pt idx="0">
                  <c:v>Media Histórica</c:v>
                </c:pt>
              </c:strCache>
            </c:strRef>
          </c:tx>
          <c:spPr>
            <a:solidFill>
              <a:schemeClr val="tx2">
                <a:lumMod val="60000"/>
                <a:lumOff val="40000"/>
              </a:schemeClr>
            </a:solidFill>
            <a:ln>
              <a:solidFill>
                <a:schemeClr val="tx2">
                  <a:lumMod val="60000"/>
                  <a:lumOff val="40000"/>
                </a:schemeClr>
              </a:solidFill>
            </a:ln>
          </c:spPr>
          <c:cat>
            <c:strRef>
              <c:f>'[12]4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'[12]4 (7)'!$H$40:$S$40</c:f>
              <c:numCache>
                <c:formatCode>General</c:formatCode>
                <c:ptCount val="12"/>
                <c:pt idx="0">
                  <c:v>46.5</c:v>
                </c:pt>
                <c:pt idx="1">
                  <c:v>42.5</c:v>
                </c:pt>
                <c:pt idx="2">
                  <c:v>59</c:v>
                </c:pt>
                <c:pt idx="3">
                  <c:v>72</c:v>
                </c:pt>
                <c:pt idx="4">
                  <c:v>170.6</c:v>
                </c:pt>
                <c:pt idx="5">
                  <c:v>195</c:v>
                </c:pt>
                <c:pt idx="6">
                  <c:v>134.30000000000001</c:v>
                </c:pt>
                <c:pt idx="7">
                  <c:v>161</c:v>
                </c:pt>
                <c:pt idx="8">
                  <c:v>186.4</c:v>
                </c:pt>
                <c:pt idx="9">
                  <c:v>154</c:v>
                </c:pt>
                <c:pt idx="10">
                  <c:v>74.7</c:v>
                </c:pt>
                <c:pt idx="11">
                  <c:v>39</c:v>
                </c:pt>
              </c:numCache>
            </c:numRef>
          </c:val>
        </c:ser>
        <c:dLbls>
          <c:showLegendKey val="0"/>
          <c:showVal val="0"/>
          <c:showCatName val="0"/>
          <c:showSerName val="0"/>
          <c:showPercent val="0"/>
          <c:showBubbleSize val="0"/>
        </c:dLbls>
        <c:axId val="193143296"/>
        <c:axId val="145368192"/>
      </c:areaChart>
      <c:lineChart>
        <c:grouping val="standard"/>
        <c:varyColors val="0"/>
        <c:ser>
          <c:idx val="0"/>
          <c:order val="0"/>
          <c:tx>
            <c:strRef>
              <c:f>'[12]4 (7)'!$G$37</c:f>
              <c:strCache>
                <c:ptCount val="1"/>
                <c:pt idx="0">
                  <c:v>Lluvia media mensual año 2004 (Año más seco en el periodo  2000-2021)</c:v>
                </c:pt>
              </c:strCache>
            </c:strRef>
          </c:tx>
          <c:spPr>
            <a:ln>
              <a:solidFill>
                <a:srgbClr val="C00000"/>
              </a:solidFill>
            </a:ln>
          </c:spPr>
          <c:marker>
            <c:symbol val="circle"/>
            <c:size val="3"/>
            <c:spPr>
              <a:solidFill>
                <a:sysClr val="window" lastClr="FFFFFF"/>
              </a:solidFill>
              <a:ln>
                <a:solidFill>
                  <a:schemeClr val="accent6">
                    <a:lumMod val="60000"/>
                    <a:lumOff val="40000"/>
                  </a:schemeClr>
                </a:solidFill>
              </a:ln>
            </c:spPr>
          </c:marker>
          <c:cat>
            <c:strRef>
              <c:f>'[12]4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'[12]4 (7)'!$H$37:$S$37</c:f>
              <c:numCache>
                <c:formatCode>General</c:formatCode>
                <c:ptCount val="12"/>
                <c:pt idx="0">
                  <c:v>30.63</c:v>
                </c:pt>
                <c:pt idx="1">
                  <c:v>28.1</c:v>
                </c:pt>
                <c:pt idx="2">
                  <c:v>37.6</c:v>
                </c:pt>
                <c:pt idx="3">
                  <c:v>43.97</c:v>
                </c:pt>
                <c:pt idx="4">
                  <c:v>72.48</c:v>
                </c:pt>
                <c:pt idx="5">
                  <c:v>119.79</c:v>
                </c:pt>
                <c:pt idx="6">
                  <c:v>175.94</c:v>
                </c:pt>
                <c:pt idx="7">
                  <c:v>154.36000000000001</c:v>
                </c:pt>
                <c:pt idx="8">
                  <c:v>141.61000000000001</c:v>
                </c:pt>
                <c:pt idx="9">
                  <c:v>101.78</c:v>
                </c:pt>
                <c:pt idx="10">
                  <c:v>20.51</c:v>
                </c:pt>
                <c:pt idx="11">
                  <c:v>25.45</c:v>
                </c:pt>
              </c:numCache>
            </c:numRef>
          </c:val>
          <c:smooth val="0"/>
        </c:ser>
        <c:ser>
          <c:idx val="1"/>
          <c:order val="1"/>
          <c:tx>
            <c:strRef>
              <c:f>'[12]4 (7)'!$G$38</c:f>
              <c:strCache>
                <c:ptCount val="1"/>
                <c:pt idx="0">
                  <c:v>Lluvia media mensual año 2007 (Año más lluvioso en el periodo  2000-2021)</c:v>
                </c:pt>
              </c:strCache>
            </c:strRef>
          </c:tx>
          <c:spPr>
            <a:ln>
              <a:solidFill>
                <a:schemeClr val="accent1"/>
              </a:solidFill>
            </a:ln>
          </c:spPr>
          <c:marker>
            <c:symbol val="circle"/>
            <c:size val="3"/>
            <c:spPr>
              <a:solidFill>
                <a:sysClr val="window" lastClr="FFFFFF"/>
              </a:solidFill>
              <a:ln>
                <a:solidFill>
                  <a:schemeClr val="accent1"/>
                </a:solidFill>
              </a:ln>
            </c:spPr>
          </c:marker>
          <c:cat>
            <c:strRef>
              <c:f>'[12]4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'[12]4 (7)'!$H$38:$S$38</c:f>
              <c:numCache>
                <c:formatCode>General</c:formatCode>
                <c:ptCount val="12"/>
                <c:pt idx="0">
                  <c:v>26.827177407458024</c:v>
                </c:pt>
                <c:pt idx="1">
                  <c:v>41.119891124423148</c:v>
                </c:pt>
                <c:pt idx="2">
                  <c:v>85.280428940811674</c:v>
                </c:pt>
                <c:pt idx="3">
                  <c:v>51.046732782409038</c:v>
                </c:pt>
                <c:pt idx="4">
                  <c:v>266.85362288685894</c:v>
                </c:pt>
                <c:pt idx="5">
                  <c:v>208.410838269539</c:v>
                </c:pt>
                <c:pt idx="6">
                  <c:v>139.75966568953174</c:v>
                </c:pt>
                <c:pt idx="7">
                  <c:v>185.08924463156524</c:v>
                </c:pt>
                <c:pt idx="8">
                  <c:v>199.1112280314336</c:v>
                </c:pt>
                <c:pt idx="9">
                  <c:v>313.6133219902419</c:v>
                </c:pt>
                <c:pt idx="10">
                  <c:v>72.906107204884279</c:v>
                </c:pt>
                <c:pt idx="11">
                  <c:v>33.565229439666361</c:v>
                </c:pt>
              </c:numCache>
            </c:numRef>
          </c:val>
          <c:smooth val="0"/>
        </c:ser>
        <c:ser>
          <c:idx val="2"/>
          <c:order val="2"/>
          <c:tx>
            <c:strRef>
              <c:f>'[12]4 (7)'!$G$39</c:f>
              <c:strCache>
                <c:ptCount val="1"/>
                <c:pt idx="0">
                  <c:v>Lluvia media mensual año 2021</c:v>
                </c:pt>
              </c:strCache>
            </c:strRef>
          </c:tx>
          <c:spPr>
            <a:ln>
              <a:solidFill>
                <a:schemeClr val="accent3"/>
              </a:solidFill>
            </a:ln>
          </c:spPr>
          <c:marker>
            <c:symbol val="circle"/>
            <c:size val="3"/>
            <c:spPr>
              <a:solidFill>
                <a:sysClr val="window" lastClr="FFFFFF"/>
              </a:solidFill>
              <a:ln>
                <a:solidFill>
                  <a:srgbClr val="9BBB59"/>
                </a:solidFill>
              </a:ln>
            </c:spPr>
          </c:marker>
          <c:cat>
            <c:strRef>
              <c:f>'[12]4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'[12]4 (7)'!$H$39:$S$39</c:f>
              <c:numCache>
                <c:formatCode>General</c:formatCode>
                <c:ptCount val="12"/>
                <c:pt idx="0">
                  <c:v>46.8</c:v>
                </c:pt>
                <c:pt idx="1">
                  <c:v>42.5</c:v>
                </c:pt>
                <c:pt idx="2">
                  <c:v>59.3</c:v>
                </c:pt>
                <c:pt idx="3">
                  <c:v>72.099999999999994</c:v>
                </c:pt>
                <c:pt idx="4">
                  <c:v>170.9</c:v>
                </c:pt>
                <c:pt idx="5">
                  <c:v>195.4</c:v>
                </c:pt>
                <c:pt idx="6">
                  <c:v>134.5</c:v>
                </c:pt>
                <c:pt idx="7">
                  <c:v>161.5</c:v>
                </c:pt>
                <c:pt idx="8">
                  <c:v>186.5</c:v>
                </c:pt>
                <c:pt idx="9">
                  <c:v>154</c:v>
                </c:pt>
                <c:pt idx="10">
                  <c:v>74.400000000000006</c:v>
                </c:pt>
                <c:pt idx="11">
                  <c:v>38.799999999999997</c:v>
                </c:pt>
              </c:numCache>
            </c:numRef>
          </c:val>
          <c:smooth val="0"/>
        </c:ser>
        <c:dLbls>
          <c:showLegendKey val="0"/>
          <c:showVal val="0"/>
          <c:showCatName val="0"/>
          <c:showSerName val="0"/>
          <c:showPercent val="0"/>
          <c:showBubbleSize val="0"/>
        </c:dLbls>
        <c:marker val="1"/>
        <c:smooth val="0"/>
        <c:axId val="193143296"/>
        <c:axId val="145368192"/>
      </c:lineChart>
      <c:catAx>
        <c:axId val="193143296"/>
        <c:scaling>
          <c:orientation val="minMax"/>
        </c:scaling>
        <c:delete val="0"/>
        <c:axPos val="b"/>
        <c:title>
          <c:tx>
            <c:rich>
              <a:bodyPr/>
              <a:lstStyle/>
              <a:p>
                <a:pPr>
                  <a:defRPr lang="es-ES"/>
                </a:pPr>
                <a:r>
                  <a:rPr lang="en-US"/>
                  <a:t>Meses</a:t>
                </a:r>
              </a:p>
            </c:rich>
          </c:tx>
          <c:layout>
            <c:manualLayout>
              <c:xMode val="edge"/>
              <c:yMode val="edge"/>
              <c:x val="0.93045567902143078"/>
              <c:y val="0.62929631302321665"/>
            </c:manualLayout>
          </c:layout>
          <c:overlay val="0"/>
        </c:title>
        <c:numFmt formatCode="[$-C0A]mmmmm;@" sourceLinked="0"/>
        <c:majorTickMark val="out"/>
        <c:minorTickMark val="none"/>
        <c:tickLblPos val="nextTo"/>
        <c:txPr>
          <a:bodyPr rot="0" vert="horz"/>
          <a:lstStyle/>
          <a:p>
            <a:pPr>
              <a:defRPr lang="es-ES"/>
            </a:pPr>
            <a:endParaRPr lang="es-ES"/>
          </a:p>
        </c:txPr>
        <c:crossAx val="145368192"/>
        <c:crossesAt val="0"/>
        <c:auto val="1"/>
        <c:lblAlgn val="ctr"/>
        <c:lblOffset val="100"/>
        <c:noMultiLvlLbl val="0"/>
      </c:catAx>
      <c:valAx>
        <c:axId val="145368192"/>
        <c:scaling>
          <c:orientation val="minMax"/>
          <c:max val="350"/>
          <c:min val="0"/>
        </c:scaling>
        <c:delete val="0"/>
        <c:axPos val="l"/>
        <c:title>
          <c:tx>
            <c:rich>
              <a:bodyPr rot="0" vert="horz"/>
              <a:lstStyle/>
              <a:p>
                <a:pPr algn="ctr">
                  <a:defRPr lang="es-ES"/>
                </a:pPr>
                <a:r>
                  <a:rPr lang="es-ES"/>
                  <a:t>Milímetros</a:t>
                </a:r>
              </a:p>
            </c:rich>
          </c:tx>
          <c:layout>
            <c:manualLayout>
              <c:xMode val="edge"/>
              <c:yMode val="edge"/>
              <c:x val="3.2670117223818539E-2"/>
              <c:y val="4.9286233235813033E-3"/>
            </c:manualLayout>
          </c:layout>
          <c:overlay val="0"/>
          <c:spPr>
            <a:noFill/>
            <a:ln w="25400">
              <a:noFill/>
            </a:ln>
          </c:spPr>
        </c:title>
        <c:numFmt formatCode="#,##0" sourceLinked="0"/>
        <c:majorTickMark val="out"/>
        <c:minorTickMark val="none"/>
        <c:tickLblPos val="nextTo"/>
        <c:txPr>
          <a:bodyPr rot="0" vert="horz"/>
          <a:lstStyle/>
          <a:p>
            <a:pPr>
              <a:defRPr lang="es-ES"/>
            </a:pPr>
            <a:endParaRPr lang="es-ES"/>
          </a:p>
        </c:txPr>
        <c:crossAx val="193143296"/>
        <c:crosses val="autoZero"/>
        <c:crossBetween val="between"/>
        <c:majorUnit val="50"/>
        <c:minorUnit val="10"/>
      </c:valAx>
      <c:spPr>
        <a:noFill/>
        <a:ln w="25400">
          <a:noFill/>
        </a:ln>
      </c:spPr>
    </c:plotArea>
    <c:legend>
      <c:legendPos val="r"/>
      <c:layout>
        <c:manualLayout>
          <c:xMode val="edge"/>
          <c:yMode val="edge"/>
          <c:x val="0.15696231884058978"/>
          <c:y val="0.66685303225993176"/>
          <c:w val="0.79202318840579711"/>
          <c:h val="0.28710522295824131"/>
        </c:manualLayout>
      </c:layout>
      <c:overlay val="0"/>
      <c:txPr>
        <a:bodyPr/>
        <a:lstStyle/>
        <a:p>
          <a:pPr>
            <a:defRPr lang="es-ES"/>
          </a:pPr>
          <a:endParaRPr lang="es-ES"/>
        </a:p>
      </c:txPr>
    </c:legend>
    <c:plotVisOnly val="1"/>
    <c:dispBlanksAs val="zero"/>
    <c:showDLblsOverMax val="0"/>
  </c:chart>
  <c:spPr>
    <a:no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5502187226597"/>
          <c:y val="0.198224843929724"/>
          <c:w val="0.62455902808169905"/>
          <c:h val="0.46826540477374201"/>
        </c:manualLayout>
      </c:layout>
      <c:barChart>
        <c:barDir val="col"/>
        <c:grouping val="clustered"/>
        <c:varyColors val="0"/>
        <c:ser>
          <c:idx val="1"/>
          <c:order val="1"/>
          <c:tx>
            <c:strRef>
              <c:f>'35-36 (31)'!$L$20</c:f>
              <c:strCache>
                <c:ptCount val="1"/>
                <c:pt idx="0">
                  <c:v>PIB Precios constantes 97 (MMPesos)</c:v>
                </c:pt>
              </c:strCache>
            </c:strRef>
          </c:tx>
          <c:spPr>
            <a:solidFill>
              <a:srgbClr val="9E4E16"/>
            </a:solidFill>
            <a:ln w="38100">
              <a:noFill/>
            </a:ln>
          </c:spPr>
          <c:invertIfNegative val="0"/>
          <c:cat>
            <c:numRef>
              <c:f>'35-36 (31)'!$W$18:$AE$18</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'35-36 (31)'!$W$20:$AE$20</c:f>
              <c:numCache>
                <c:formatCode>General</c:formatCode>
                <c:ptCount val="9"/>
                <c:pt idx="0">
                  <c:v>50260</c:v>
                </c:pt>
                <c:pt idx="1">
                  <c:v>51610</c:v>
                </c:pt>
                <c:pt idx="2">
                  <c:v>52184</c:v>
                </c:pt>
                <c:pt idx="3">
                  <c:v>54500</c:v>
                </c:pt>
                <c:pt idx="4">
                  <c:v>54780</c:v>
                </c:pt>
                <c:pt idx="5">
                  <c:v>55757</c:v>
                </c:pt>
                <c:pt idx="6">
                  <c:v>57025</c:v>
                </c:pt>
                <c:pt idx="7" formatCode="#,##0">
                  <c:v>56931.7</c:v>
                </c:pt>
                <c:pt idx="8" formatCode="#,##0">
                  <c:v>50698.2</c:v>
                </c:pt>
              </c:numCache>
            </c:numRef>
          </c:val>
        </c:ser>
        <c:dLbls>
          <c:showLegendKey val="0"/>
          <c:showVal val="0"/>
          <c:showCatName val="0"/>
          <c:showSerName val="0"/>
          <c:showPercent val="0"/>
          <c:showBubbleSize val="0"/>
        </c:dLbls>
        <c:gapWidth val="150"/>
        <c:axId val="131556864"/>
        <c:axId val="196664640"/>
      </c:barChart>
      <c:lineChart>
        <c:grouping val="standard"/>
        <c:varyColors val="0"/>
        <c:ser>
          <c:idx val="0"/>
          <c:order val="0"/>
          <c:tx>
            <c:strRef>
              <c:f>'35-36 (31)'!$L$19</c:f>
              <c:strCache>
                <c:ptCount val="1"/>
                <c:pt idx="0">
                  <c:v>Uso de energía (equivalente en kilogramos de combustible convencional) por 1 peso del PIB </c:v>
                </c:pt>
              </c:strCache>
            </c:strRef>
          </c:tx>
          <c:spPr>
            <a:ln w="38100" cap="rnd" cmpd="sng" algn="ctr">
              <a:solidFill>
                <a:schemeClr val="accent1">
                  <a:shade val="95000"/>
                  <a:satMod val="105000"/>
                </a:schemeClr>
              </a:solidFill>
              <a:prstDash val="solid"/>
              <a:round/>
            </a:ln>
          </c:spPr>
          <c:marker>
            <c:symbol val="diamond"/>
            <c:size val="8"/>
          </c:marker>
          <c:dLbls>
            <c:dLbl>
              <c:idx val="0"/>
              <c:layout>
                <c:manualLayout>
                  <c:x val="-3.1319904629657357E-2"/>
                  <c:y val="-7.870693390528416E-2"/>
                </c:manualLayout>
              </c:layout>
              <c:showLegendKey val="0"/>
              <c:showVal val="1"/>
              <c:showCatName val="0"/>
              <c:showSerName val="0"/>
              <c:showPercent val="0"/>
              <c:showBubbleSize val="0"/>
            </c:dLbl>
            <c:dLbl>
              <c:idx val="1"/>
              <c:layout>
                <c:manualLayout>
                  <c:x val="-1.6703949135817246E-2"/>
                  <c:y val="-0.11806040085792625"/>
                </c:manualLayout>
              </c:layout>
              <c:showLegendKey val="0"/>
              <c:showVal val="1"/>
              <c:showCatName val="0"/>
              <c:showSerName val="0"/>
              <c:showPercent val="0"/>
              <c:showBubbleSize val="0"/>
            </c:dLbl>
            <c:dLbl>
              <c:idx val="2"/>
              <c:layout>
                <c:manualLayout>
                  <c:x val="-2.2968158599806429E-2"/>
                  <c:y val="-0.10346284289874522"/>
                </c:manualLayout>
              </c:layout>
              <c:showLegendKey val="0"/>
              <c:showVal val="1"/>
              <c:showCatName val="0"/>
              <c:showSerName val="0"/>
              <c:showPercent val="0"/>
              <c:showBubbleSize val="0"/>
            </c:dLbl>
            <c:dLbl>
              <c:idx val="3"/>
              <c:layout>
                <c:manualLayout>
                  <c:x val="-2.2967930061748711E-2"/>
                  <c:y val="-9.8383667381605228E-2"/>
                </c:manualLayout>
              </c:layout>
              <c:showLegendKey val="0"/>
              <c:showVal val="1"/>
              <c:showCatName val="0"/>
              <c:showSerName val="0"/>
              <c:showPercent val="0"/>
              <c:showBubbleSize val="0"/>
            </c:dLbl>
            <c:dLbl>
              <c:idx val="4"/>
              <c:layout>
                <c:manualLayout>
                  <c:x val="-2.2967993914550421E-2"/>
                  <c:y val="-0.12400880441339197"/>
                </c:manualLayout>
              </c:layout>
              <c:showLegendKey val="0"/>
              <c:showVal val="1"/>
              <c:showCatName val="0"/>
              <c:showSerName val="0"/>
              <c:showPercent val="0"/>
              <c:showBubbleSize val="0"/>
            </c:dLbl>
            <c:dLbl>
              <c:idx val="5"/>
              <c:layout>
                <c:manualLayout>
                  <c:x val="-2.0879936419771556E-2"/>
                  <c:y val="-0.11150148969915259"/>
                </c:manualLayout>
              </c:layout>
              <c:showLegendKey val="0"/>
              <c:showVal val="1"/>
              <c:showCatName val="0"/>
              <c:showSerName val="0"/>
              <c:showPercent val="0"/>
              <c:showBubbleSize val="0"/>
            </c:dLbl>
            <c:dLbl>
              <c:idx val="6"/>
              <c:layout>
                <c:manualLayout>
                  <c:x val="-2.5055873590232453E-2"/>
                  <c:y val="-0.12466094619480764"/>
                </c:manualLayout>
              </c:layout>
              <c:showLegendKey val="0"/>
              <c:showVal val="1"/>
              <c:showCatName val="0"/>
              <c:showSerName val="0"/>
              <c:showPercent val="0"/>
              <c:showBubbleSize val="0"/>
            </c:dLbl>
            <c:dLbl>
              <c:idx val="7"/>
              <c:layout>
                <c:manualLayout>
                  <c:x val="-3.5495891913611646E-2"/>
                  <c:y val="-0.12461931201669994"/>
                </c:manualLayout>
              </c:layout>
              <c:showLegendKey val="0"/>
              <c:showVal val="1"/>
              <c:showCatName val="0"/>
              <c:showSerName val="0"/>
              <c:showPercent val="0"/>
              <c:showBubbleSize val="0"/>
            </c:dLbl>
            <c:dLbl>
              <c:idx val="8"/>
              <c:layout>
                <c:manualLayout>
                  <c:x val="-2.0879936419771632E-2"/>
                  <c:y val="-0.1049425785403789"/>
                </c:manualLayout>
              </c:layout>
              <c:showLegendKey val="0"/>
              <c:showVal val="1"/>
              <c:showCatName val="0"/>
              <c:showSerName val="0"/>
              <c:showPercent val="0"/>
              <c:showBubbleSize val="0"/>
            </c:dLbl>
            <c:txPr>
              <a:bodyPr rot="-5400000" vert="horz"/>
              <a:lstStyle/>
              <a:p>
                <a:pPr>
                  <a:defRPr b="1"/>
                </a:pPr>
                <a:endParaRPr lang="es-ES"/>
              </a:p>
            </c:txPr>
            <c:showLegendKey val="0"/>
            <c:showVal val="1"/>
            <c:showCatName val="0"/>
            <c:showSerName val="0"/>
            <c:showPercent val="0"/>
            <c:showBubbleSize val="0"/>
            <c:showLeaderLines val="0"/>
          </c:dLbls>
          <c:cat>
            <c:numRef>
              <c:f>'[14]35-36 (31)'!$W$18:$AE$18</c:f>
              <c:numCache>
                <c:formatCode>General</c:formatCode>
                <c:ptCount val="9"/>
                <c:pt idx="0">
                  <c:v>0</c:v>
                </c:pt>
                <c:pt idx="1">
                  <c:v>0</c:v>
                </c:pt>
                <c:pt idx="2">
                  <c:v>0</c:v>
                </c:pt>
                <c:pt idx="3">
                  <c:v>0</c:v>
                </c:pt>
                <c:pt idx="4">
                  <c:v>0</c:v>
                </c:pt>
                <c:pt idx="5">
                  <c:v>0</c:v>
                </c:pt>
                <c:pt idx="6">
                  <c:v>0</c:v>
                </c:pt>
                <c:pt idx="7">
                  <c:v>0</c:v>
                </c:pt>
                <c:pt idx="8">
                  <c:v>0</c:v>
                </c:pt>
              </c:numCache>
            </c:numRef>
          </c:cat>
          <c:val>
            <c:numRef>
              <c:f>'35-36 (31)'!$W$19:$AE$19</c:f>
              <c:numCache>
                <c:formatCode>General</c:formatCode>
                <c:ptCount val="9"/>
                <c:pt idx="0" formatCode="0.00">
                  <c:v>0.24876840807858799</c:v>
                </c:pt>
                <c:pt idx="1">
                  <c:v>0.23</c:v>
                </c:pt>
                <c:pt idx="2">
                  <c:v>0.22</c:v>
                </c:pt>
                <c:pt idx="3">
                  <c:v>0.21</c:v>
                </c:pt>
                <c:pt idx="4" formatCode="0.00">
                  <c:v>0.20743545826957099</c:v>
                </c:pt>
                <c:pt idx="5" formatCode="0.00">
                  <c:v>0.19</c:v>
                </c:pt>
                <c:pt idx="6" formatCode="0.00">
                  <c:v>0.153094468598132</c:v>
                </c:pt>
                <c:pt idx="7" formatCode="0.00">
                  <c:v>0.18</c:v>
                </c:pt>
                <c:pt idx="8" formatCode="0.00">
                  <c:v>0.17499999999999999</c:v>
                </c:pt>
              </c:numCache>
            </c:numRef>
          </c:val>
          <c:smooth val="0"/>
        </c:ser>
        <c:dLbls>
          <c:showLegendKey val="0"/>
          <c:showVal val="0"/>
          <c:showCatName val="0"/>
          <c:showSerName val="0"/>
          <c:showPercent val="0"/>
          <c:showBubbleSize val="0"/>
        </c:dLbls>
        <c:marker val="1"/>
        <c:smooth val="0"/>
        <c:axId val="131761152"/>
        <c:axId val="196313088"/>
      </c:lineChart>
      <c:catAx>
        <c:axId val="131556864"/>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crossAx val="196664640"/>
        <c:crosses val="autoZero"/>
        <c:auto val="1"/>
        <c:lblAlgn val="ctr"/>
        <c:lblOffset val="100"/>
        <c:noMultiLvlLbl val="0"/>
      </c:catAx>
      <c:valAx>
        <c:axId val="196664640"/>
        <c:scaling>
          <c:orientation val="minMax"/>
        </c:scaling>
        <c:delete val="0"/>
        <c:axPos val="l"/>
        <c:title>
          <c:tx>
            <c:rich>
              <a:bodyPr rot="0" spcFirstLastPara="0" vertOverflow="ellipsis" vert="horz" wrap="square" anchor="ctr" anchorCtr="1"/>
              <a:lstStyle/>
              <a:p>
                <a:pPr algn="ct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r>
                  <a:rPr lang="es-ES"/>
                  <a:t>Millones de Pesos</a:t>
                </a:r>
              </a:p>
            </c:rich>
          </c:tx>
          <c:layout>
            <c:manualLayout>
              <c:xMode val="edge"/>
              <c:yMode val="edge"/>
              <c:x val="2.0453508885160399E-2"/>
              <c:y val="1.29161365746312E-2"/>
            </c:manualLayout>
          </c:layout>
          <c:overlay val="0"/>
          <c:spPr>
            <a:noFill/>
            <a:ln w="25400">
              <a:noFill/>
            </a:ln>
          </c:spPr>
        </c:title>
        <c:numFmt formatCode="#,##0" sourceLinked="0"/>
        <c:majorTickMark val="out"/>
        <c:minorTickMark val="none"/>
        <c:tickLblPos val="nextTo"/>
        <c:txPr>
          <a:bodyPr rot="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crossAx val="131556864"/>
        <c:crosses val="autoZero"/>
        <c:crossBetween val="between"/>
        <c:majorUnit val="10000"/>
      </c:valAx>
      <c:catAx>
        <c:axId val="131761152"/>
        <c:scaling>
          <c:orientation val="minMax"/>
        </c:scaling>
        <c:delete val="1"/>
        <c:axPos val="b"/>
        <c:numFmt formatCode="General" sourceLinked="1"/>
        <c:majorTickMark val="out"/>
        <c:minorTickMark val="none"/>
        <c:tickLblPos val="none"/>
        <c:crossAx val="196313088"/>
        <c:crosses val="autoZero"/>
        <c:auto val="1"/>
        <c:lblAlgn val="ctr"/>
        <c:lblOffset val="100"/>
        <c:noMultiLvlLbl val="0"/>
      </c:catAx>
      <c:valAx>
        <c:axId val="196313088"/>
        <c:scaling>
          <c:orientation val="minMax"/>
        </c:scaling>
        <c:delete val="0"/>
        <c:axPos val="r"/>
        <c:numFmt formatCode="#,##0.00" sourceLinked="0"/>
        <c:majorTickMark val="out"/>
        <c:minorTickMark val="none"/>
        <c:tickLblPos val="nextTo"/>
        <c:txPr>
          <a:bodyPr rot="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crossAx val="131761152"/>
        <c:crosses val="max"/>
        <c:crossBetween val="between"/>
        <c:majorUnit val="0.1"/>
      </c:valAx>
    </c:plotArea>
    <c:legend>
      <c:legendPos val="r"/>
      <c:layout>
        <c:manualLayout>
          <c:xMode val="edge"/>
          <c:yMode val="edge"/>
          <c:x val="1.9969192375543201E-2"/>
          <c:y val="0.81395454389162103"/>
          <c:w val="0.94162970612282804"/>
          <c:h val="0.179070017994475"/>
        </c:manualLayout>
      </c:layout>
      <c:overlay val="0"/>
      <c:txPr>
        <a:bodyPr rot="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legend>
    <c:plotVisOnly val="1"/>
    <c:dispBlanksAs val="gap"/>
    <c:showDLblsOverMax val="0"/>
  </c:chart>
  <c:spPr>
    <a:noFill/>
    <a:ln w="9525" cap="flat" cmpd="sng" algn="ctr">
      <a:noFill/>
      <a:prstDash val="solid"/>
      <a:round/>
    </a:ln>
  </c:spPr>
  <c:txPr>
    <a:bodyPr/>
    <a:lstStyle/>
    <a:p>
      <a:pPr>
        <a:defRPr lang="es-ES" sz="900" b="0" i="0" u="none" strike="noStrike" baseline="0">
          <a:solidFill>
            <a:srgbClr val="000000"/>
          </a:solidFill>
          <a:latin typeface="Arial" panose="020B0604020202020204" pitchFamily="7" charset="0"/>
          <a:ea typeface="Myriad Web"/>
          <a:cs typeface="Arial" panose="020B0604020202020204" pitchFamily="7" charset="0"/>
        </a:defRPr>
      </a:pPr>
      <a:endParaRPr lang="es-E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055141326567291E-2"/>
          <c:y val="3.5171871365111802E-2"/>
          <c:w val="0.66094222342348896"/>
          <c:h val="0.91047160016153372"/>
        </c:manualLayout>
      </c:layout>
      <c:barChart>
        <c:barDir val="col"/>
        <c:grouping val="clustered"/>
        <c:varyColors val="0"/>
        <c:ser>
          <c:idx val="0"/>
          <c:order val="0"/>
          <c:tx>
            <c:strRef>
              <c:f>'47 (40)'!$I$43</c:f>
              <c:strCache>
                <c:ptCount val="1"/>
                <c:pt idx="0">
                  <c:v>Acero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(40)'!$J$43</c:f>
              <c:numCache>
                <c:formatCode>#,##0.0</c:formatCode>
                <c:ptCount val="1"/>
                <c:pt idx="0">
                  <c:v>-14.984847041344125</c:v>
                </c:pt>
              </c:numCache>
            </c:numRef>
          </c:val>
        </c:ser>
        <c:ser>
          <c:idx val="1"/>
          <c:order val="1"/>
          <c:tx>
            <c:strRef>
              <c:f>'47 (40)'!$I$44</c:f>
              <c:strCache>
                <c:ptCount val="1"/>
                <c:pt idx="0">
                  <c:v>Acero inoxidable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(40)'!$J$44</c:f>
              <c:numCache>
                <c:formatCode>#,##0.0</c:formatCode>
                <c:ptCount val="1"/>
                <c:pt idx="0">
                  <c:v>0.84372707263386815</c:v>
                </c:pt>
              </c:numCache>
            </c:numRef>
          </c:val>
        </c:ser>
        <c:ser>
          <c:idx val="2"/>
          <c:order val="2"/>
          <c:tx>
            <c:strRef>
              <c:f>'47 (40)'!$I$45</c:f>
              <c:strCache>
                <c:ptCount val="1"/>
                <c:pt idx="0">
                  <c:v>Hierro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(40)'!$J$45</c:f>
              <c:numCache>
                <c:formatCode>#,##0.0</c:formatCode>
                <c:ptCount val="1"/>
                <c:pt idx="0">
                  <c:v>-22.894664086259326</c:v>
                </c:pt>
              </c:numCache>
            </c:numRef>
          </c:val>
        </c:ser>
        <c:ser>
          <c:idx val="3"/>
          <c:order val="3"/>
          <c:tx>
            <c:strRef>
              <c:f>'47 (40)'!$I$46</c:f>
              <c:strCache>
                <c:ptCount val="1"/>
                <c:pt idx="0">
                  <c:v>Aluminio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(40)'!$J$46</c:f>
              <c:numCache>
                <c:formatCode>#,##0.0</c:formatCode>
                <c:ptCount val="1"/>
                <c:pt idx="0">
                  <c:v>-20.589544597943345</c:v>
                </c:pt>
              </c:numCache>
            </c:numRef>
          </c:val>
        </c:ser>
        <c:ser>
          <c:idx val="4"/>
          <c:order val="4"/>
          <c:tx>
            <c:strRef>
              <c:f>'47 (40)'!$I$47</c:f>
              <c:strCache>
                <c:ptCount val="1"/>
                <c:pt idx="0">
                  <c:v>Bronce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(40)'!$J$47</c:f>
              <c:numCache>
                <c:formatCode>#,##0.0</c:formatCode>
                <c:ptCount val="1"/>
                <c:pt idx="0">
                  <c:v>-39.854602103076722</c:v>
                </c:pt>
              </c:numCache>
            </c:numRef>
          </c:val>
        </c:ser>
        <c:ser>
          <c:idx val="5"/>
          <c:order val="5"/>
          <c:tx>
            <c:strRef>
              <c:f>'47 (40)'!$I$48</c:f>
              <c:strCache>
                <c:ptCount val="1"/>
                <c:pt idx="0">
                  <c:v>Cobre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(40)'!$J$48</c:f>
              <c:numCache>
                <c:formatCode>#,##0.0</c:formatCode>
                <c:ptCount val="1"/>
                <c:pt idx="0">
                  <c:v>-34.297372432965645</c:v>
                </c:pt>
              </c:numCache>
            </c:numRef>
          </c:val>
        </c:ser>
        <c:ser>
          <c:idx val="6"/>
          <c:order val="6"/>
          <c:tx>
            <c:strRef>
              <c:f>'47 (40)'!$I$49</c:f>
              <c:strCache>
                <c:ptCount val="1"/>
                <c:pt idx="0">
                  <c:v>Plomo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(40)'!$J$49</c:f>
              <c:numCache>
                <c:formatCode>#,##0.0</c:formatCode>
                <c:ptCount val="1"/>
                <c:pt idx="0">
                  <c:v>-14.70553052354559</c:v>
                </c:pt>
              </c:numCache>
            </c:numRef>
          </c:val>
        </c:ser>
        <c:ser>
          <c:idx val="7"/>
          <c:order val="7"/>
          <c:tx>
            <c:strRef>
              <c:f>'47 (40)'!$I$50</c:f>
              <c:strCache>
                <c:ptCount val="1"/>
                <c:pt idx="0">
                  <c:v>Otros metales no ferrosos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(40)'!$J$50</c:f>
              <c:numCache>
                <c:formatCode>#,##0.0</c:formatCode>
                <c:ptCount val="1"/>
                <c:pt idx="0">
                  <c:v>97.855440826052416</c:v>
                </c:pt>
              </c:numCache>
            </c:numRef>
          </c:val>
        </c:ser>
        <c:ser>
          <c:idx val="8"/>
          <c:order val="8"/>
          <c:tx>
            <c:strRef>
              <c:f>'47 (40)'!$I$51</c:f>
              <c:strCache>
                <c:ptCount val="1"/>
                <c:pt idx="0">
                  <c:v>Vidrio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(40)'!$J$51</c:f>
              <c:numCache>
                <c:formatCode>#,##0.0</c:formatCode>
                <c:ptCount val="1"/>
                <c:pt idx="0">
                  <c:v>29.592875318066149</c:v>
                </c:pt>
              </c:numCache>
            </c:numRef>
          </c:val>
        </c:ser>
        <c:ser>
          <c:idx val="9"/>
          <c:order val="9"/>
          <c:tx>
            <c:strRef>
              <c:f>'47 (40)'!$I$52</c:f>
              <c:strCache>
                <c:ptCount val="1"/>
                <c:pt idx="0">
                  <c:v>Plásticos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(40)'!$J$52</c:f>
              <c:numCache>
                <c:formatCode>#,##0.0</c:formatCode>
                <c:ptCount val="1"/>
                <c:pt idx="0">
                  <c:v>80.958796020091967</c:v>
                </c:pt>
              </c:numCache>
            </c:numRef>
          </c:val>
        </c:ser>
        <c:ser>
          <c:idx val="10"/>
          <c:order val="10"/>
          <c:tx>
            <c:strRef>
              <c:f>'47 (40)'!$I$53</c:f>
              <c:strCache>
                <c:ptCount val="1"/>
                <c:pt idx="0">
                  <c:v>Papel y cartón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(40)'!$J$53</c:f>
              <c:numCache>
                <c:formatCode>#,##0.0</c:formatCode>
                <c:ptCount val="1"/>
                <c:pt idx="0">
                  <c:v>-12.241061403599133</c:v>
                </c:pt>
              </c:numCache>
            </c:numRef>
          </c:val>
        </c:ser>
        <c:ser>
          <c:idx val="11"/>
          <c:order val="11"/>
          <c:tx>
            <c:strRef>
              <c:f>'47 (40)'!$I$54</c:f>
              <c:strCache>
                <c:ptCount val="1"/>
                <c:pt idx="0">
                  <c:v>Textiles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(40)'!$J$54</c:f>
              <c:numCache>
                <c:formatCode>#,##0.0</c:formatCode>
                <c:ptCount val="1"/>
                <c:pt idx="0">
                  <c:v>-17.528028438610875</c:v>
                </c:pt>
              </c:numCache>
            </c:numRef>
          </c:val>
        </c:ser>
        <c:ser>
          <c:idx val="13"/>
          <c:order val="12"/>
          <c:tx>
            <c:strRef>
              <c:f>'47 (40)'!$I$55</c:f>
              <c:strCache>
                <c:ptCount val="1"/>
                <c:pt idx="0">
                  <c:v>Envases de vidrio recuperados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 (40)'!$J$55</c:f>
              <c:numCache>
                <c:formatCode>#,##0.0</c:formatCode>
                <c:ptCount val="1"/>
                <c:pt idx="0">
                  <c:v>-14.79472820238928</c:v>
                </c:pt>
              </c:numCache>
            </c:numRef>
          </c:val>
        </c:ser>
        <c:dLbls>
          <c:showLegendKey val="0"/>
          <c:showVal val="1"/>
          <c:showCatName val="0"/>
          <c:showSerName val="0"/>
          <c:showPercent val="0"/>
          <c:showBubbleSize val="0"/>
        </c:dLbls>
        <c:gapWidth val="150"/>
        <c:axId val="131207168"/>
        <c:axId val="196610304"/>
      </c:barChart>
      <c:catAx>
        <c:axId val="131207168"/>
        <c:scaling>
          <c:orientation val="minMax"/>
        </c:scaling>
        <c:delete val="1"/>
        <c:axPos val="b"/>
        <c:majorTickMark val="out"/>
        <c:minorTickMark val="none"/>
        <c:tickLblPos val="none"/>
        <c:crossAx val="196610304"/>
        <c:crosses val="autoZero"/>
        <c:auto val="1"/>
        <c:lblAlgn val="ctr"/>
        <c:lblOffset val="100"/>
        <c:noMultiLvlLbl val="0"/>
      </c:catAx>
      <c:valAx>
        <c:axId val="196610304"/>
        <c:scaling>
          <c:orientation val="minMax"/>
        </c:scaling>
        <c:delete val="1"/>
        <c:axPos val="l"/>
        <c:numFmt formatCode="#,##0.0" sourceLinked="1"/>
        <c:majorTickMark val="out"/>
        <c:minorTickMark val="none"/>
        <c:tickLblPos val="none"/>
        <c:crossAx val="131207168"/>
        <c:crosses val="autoZero"/>
        <c:crossBetween val="between"/>
      </c:valAx>
    </c:plotArea>
    <c:legend>
      <c:legendPos val="r"/>
      <c:layout>
        <c:manualLayout>
          <c:xMode val="edge"/>
          <c:yMode val="edge"/>
          <c:x val="0.67314518778680565"/>
          <c:y val="2.182621909103464E-3"/>
          <c:w val="0.31454717800562698"/>
          <c:h val="0.9254589925485629"/>
        </c:manualLayout>
      </c:layout>
      <c:overlay val="0"/>
    </c:legend>
    <c:plotVisOnly val="1"/>
    <c:dispBlanksAs val="gap"/>
    <c:showDLblsOverMax val="0"/>
  </c:chart>
  <c:spPr>
    <a:noFill/>
    <a:ln>
      <a:noFill/>
    </a:ln>
  </c:spPr>
  <c:txPr>
    <a:bodyPr/>
    <a:lstStyle/>
    <a:p>
      <a:pPr>
        <a:defRPr sz="900" b="0">
          <a:latin typeface="Arial" pitchFamily="34" charset="0"/>
          <a:cs typeface="Arial" pitchFamily="34"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lotArea>
      <c:layout>
        <c:manualLayout>
          <c:layoutTarget val="inner"/>
          <c:xMode val="edge"/>
          <c:yMode val="edge"/>
          <c:x val="7.1770793980085776E-2"/>
          <c:y val="2.2472868090051966E-2"/>
          <c:w val="0.86462876606444405"/>
          <c:h val="0.459283459670696"/>
        </c:manualLayout>
      </c:layout>
      <c:barChart>
        <c:barDir val="col"/>
        <c:grouping val="clustered"/>
        <c:varyColors val="0"/>
        <c:ser>
          <c:idx val="0"/>
          <c:order val="0"/>
          <c:tx>
            <c:strRef>
              <c:f>'49-50 (42)'!$G$46</c:f>
              <c:strCache>
                <c:ptCount val="1"/>
                <c:pt idx="0">
                  <c:v>Inversión total (Millones de pesos)</c:v>
                </c:pt>
              </c:strCache>
            </c:strRef>
          </c:tx>
          <c:spPr>
            <a:solidFill>
              <a:srgbClr val="4EAF4C"/>
            </a:solidFill>
          </c:spPr>
          <c:invertIfNegative val="0"/>
          <c:cat>
            <c:numRef>
              <c:f>'49-50 (42)'!$I$45:$S$45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'49-50 (42)'!$I$46:$S$46</c:f>
              <c:numCache>
                <c:formatCode>General</c:formatCode>
                <c:ptCount val="11"/>
                <c:pt idx="0">
                  <c:v>4246.2960000000003</c:v>
                </c:pt>
                <c:pt idx="1">
                  <c:v>4341.1000000000004</c:v>
                </c:pt>
                <c:pt idx="2">
                  <c:v>4599.8558000000003</c:v>
                </c:pt>
                <c:pt idx="3">
                  <c:v>5191.3999999999996</c:v>
                </c:pt>
                <c:pt idx="4" formatCode="#,##0.0">
                  <c:v>4728.8525</c:v>
                </c:pt>
                <c:pt idx="5" formatCode="0.0">
                  <c:v>5906.5782439300001</c:v>
                </c:pt>
                <c:pt idx="6" formatCode="0.0">
                  <c:v>6507.7390506900001</c:v>
                </c:pt>
                <c:pt idx="7" formatCode="0.0">
                  <c:v>8058.89077000001</c:v>
                </c:pt>
                <c:pt idx="8" formatCode="0.0">
                  <c:v>9300.4361800000006</c:v>
                </c:pt>
                <c:pt idx="9" formatCode="0.0">
                  <c:v>9801.3903299999693</c:v>
                </c:pt>
                <c:pt idx="10" formatCode="0.0">
                  <c:v>9068.4266700000007</c:v>
                </c:pt>
              </c:numCache>
            </c:numRef>
          </c:val>
        </c:ser>
        <c:ser>
          <c:idx val="1"/>
          <c:order val="1"/>
          <c:tx>
            <c:strRef>
              <c:f>'49-50 (42)'!$G$47</c:f>
              <c:strCache>
                <c:ptCount val="1"/>
                <c:pt idx="0">
                  <c:v>Inversión en protección ambiental (millones de pesos)</c:v>
                </c:pt>
              </c:strCache>
            </c:strRef>
          </c:tx>
          <c:invertIfNegative val="0"/>
          <c:cat>
            <c:numRef>
              <c:f>'49-50 (42)'!$I$45:$S$45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'49-50 (42)'!$I$47:$S$47</c:f>
              <c:numCache>
                <c:formatCode>General</c:formatCode>
                <c:ptCount val="11"/>
                <c:pt idx="0">
                  <c:v>399.24</c:v>
                </c:pt>
                <c:pt idx="1">
                  <c:v>452.40480000000002</c:v>
                </c:pt>
                <c:pt idx="2">
                  <c:v>488.45260000000002</c:v>
                </c:pt>
                <c:pt idx="3">
                  <c:v>517.26700000000005</c:v>
                </c:pt>
                <c:pt idx="4" formatCode="#,##0.0">
                  <c:v>562.62130000000002</c:v>
                </c:pt>
                <c:pt idx="5" formatCode="#,##0.0">
                  <c:v>534.82050000000004</c:v>
                </c:pt>
                <c:pt idx="6">
                  <c:v>623.29999999999995</c:v>
                </c:pt>
                <c:pt idx="7">
                  <c:v>642.5</c:v>
                </c:pt>
                <c:pt idx="8">
                  <c:v>628.1</c:v>
                </c:pt>
                <c:pt idx="9" formatCode="0.0">
                  <c:v>587.14290000000005</c:v>
                </c:pt>
                <c:pt idx="10" formatCode="0.0">
                  <c:v>574.63570000000004</c:v>
                </c:pt>
              </c:numCache>
            </c:numRef>
          </c:val>
        </c:ser>
        <c:dLbls>
          <c:showLegendKey val="0"/>
          <c:showVal val="0"/>
          <c:showCatName val="0"/>
          <c:showSerName val="0"/>
          <c:showPercent val="0"/>
          <c:showBubbleSize val="0"/>
        </c:dLbls>
        <c:gapWidth val="46"/>
        <c:overlap val="74"/>
        <c:axId val="131210752"/>
        <c:axId val="196614336"/>
      </c:barChart>
      <c:lineChart>
        <c:grouping val="standard"/>
        <c:varyColors val="0"/>
        <c:ser>
          <c:idx val="2"/>
          <c:order val="2"/>
          <c:tx>
            <c:strRef>
              <c:f>'49-50 (42)'!$G$48</c:f>
              <c:strCache>
                <c:ptCount val="1"/>
                <c:pt idx="0">
                  <c:v>Inversión de medio ambiente/Inversión total (Por ciento)</c:v>
                </c:pt>
              </c:strCache>
            </c:strRef>
          </c:tx>
          <c:spPr>
            <a:ln w="34925" cap="rnd" cmpd="sng" algn="ctr">
              <a:solidFill>
                <a:schemeClr val="accent3">
                  <a:tint val="65000"/>
                  <a:shade val="95000"/>
                  <a:satMod val="105000"/>
                </a:schemeClr>
              </a:solidFill>
              <a:prstDash val="solid"/>
              <a:round/>
            </a:ln>
          </c:spPr>
          <c:dLbls>
            <c:dLbl>
              <c:idx val="2"/>
              <c:layout>
                <c:manualLayout>
                  <c:x val="-1.2965962137348601E-2"/>
                  <c:y val="-4.166666666666669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2965962137348699E-2"/>
                  <c:y val="-4.86111111111110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8.64414491521588E-3"/>
                  <c:y val="-3.47222222222222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2965962137348699E-2"/>
                  <c:y val="-3.1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7621758270694401E-2"/>
                  <c:y val="-4.166666666666669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5380867480720399E-2"/>
                  <c:y val="-4.86111111111110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736892722488E-2"/>
                  <c:y val="-4.51388888888889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2.8607469477857399E-2"/>
                  <c:y val="-5.3809208224334902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a:effectLst/>
            </c:spPr>
            <c:txPr>
              <a:bodyPr rot="0" vert="horz"/>
              <a:lstStyle/>
              <a:p>
                <a:pPr>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'49-50 (42)'!$I$45:$S$45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'49-50 (42)'!$I$48:$S$48</c:f>
              <c:numCache>
                <c:formatCode>0.00</c:formatCode>
                <c:ptCount val="11"/>
                <c:pt idx="0">
                  <c:v>9.4020765391767327</c:v>
                </c:pt>
                <c:pt idx="1">
                  <c:v>10.421432355854506</c:v>
                </c:pt>
                <c:pt idx="2">
                  <c:v>10.618867661025373</c:v>
                </c:pt>
                <c:pt idx="3" formatCode="0.0">
                  <c:v>9.9639211002812367</c:v>
                </c:pt>
                <c:pt idx="4" formatCode="0.0">
                  <c:v>11.897628441572243</c:v>
                </c:pt>
                <c:pt idx="5">
                  <c:v>9.0546586858409572</c:v>
                </c:pt>
                <c:pt idx="6" formatCode="0.0">
                  <c:v>9.5778271861394462</c:v>
                </c:pt>
                <c:pt idx="7" formatCode="0.0">
                  <c:v>7.9725612163868451</c:v>
                </c:pt>
                <c:pt idx="8" formatCode="0.0">
                  <c:v>6.753446696948358</c:v>
                </c:pt>
                <c:pt idx="9" formatCode="0.0">
                  <c:v>5.9904042205408397</c:v>
                </c:pt>
                <c:pt idx="10" formatCode="0.0">
                  <c:v>6.3366636894247499</c:v>
                </c:pt>
              </c:numCache>
            </c:numRef>
          </c:val>
          <c:smooth val="0"/>
        </c:ser>
        <c:dLbls>
          <c:showLegendKey val="0"/>
          <c:showVal val="0"/>
          <c:showCatName val="0"/>
          <c:showSerName val="0"/>
          <c:showPercent val="0"/>
          <c:showBubbleSize val="0"/>
        </c:dLbls>
        <c:marker val="1"/>
        <c:smooth val="0"/>
        <c:axId val="133267968"/>
        <c:axId val="196614912"/>
      </c:lineChart>
      <c:catAx>
        <c:axId val="131210752"/>
        <c:scaling>
          <c:orientation val="minMax"/>
        </c:scaling>
        <c:delete val="0"/>
        <c:axPos val="b"/>
        <c:numFmt formatCode="General" sourceLinked="1"/>
        <c:majorTickMark val="out"/>
        <c:minorTickMark val="none"/>
        <c:tickLblPos val="nextTo"/>
        <c:txPr>
          <a:bodyPr rot="0" vert="horz"/>
          <a:lstStyle/>
          <a:p>
            <a:pPr>
              <a:defRPr/>
            </a:pPr>
            <a:endParaRPr lang="es-ES"/>
          </a:p>
        </c:txPr>
        <c:crossAx val="196614336"/>
        <c:crosses val="autoZero"/>
        <c:auto val="1"/>
        <c:lblAlgn val="ctr"/>
        <c:lblOffset val="100"/>
        <c:noMultiLvlLbl val="0"/>
      </c:catAx>
      <c:valAx>
        <c:axId val="196614336"/>
        <c:scaling>
          <c:orientation val="minMax"/>
        </c:scaling>
        <c:delete val="0"/>
        <c:axPos val="l"/>
        <c:title>
          <c:tx>
            <c:rich>
              <a:bodyPr rot="0" vert="horz"/>
              <a:lstStyle/>
              <a:p>
                <a:pPr>
                  <a:defRPr/>
                </a:pPr>
                <a:r>
                  <a:rPr lang="es-ES"/>
                  <a:t>MMP</a:t>
                </a:r>
              </a:p>
            </c:rich>
          </c:tx>
          <c:layout>
            <c:manualLayout>
              <c:xMode val="edge"/>
              <c:yMode val="edge"/>
              <c:x val="3.0873130728416399E-2"/>
              <c:y val="0.10930071864629801"/>
            </c:manualLayout>
          </c:layout>
          <c:overlay val="0"/>
        </c:title>
        <c:numFmt formatCode="General" sourceLinked="1"/>
        <c:majorTickMark val="out"/>
        <c:minorTickMark val="none"/>
        <c:tickLblPos val="nextTo"/>
        <c:txPr>
          <a:bodyPr rot="0" vert="horz"/>
          <a:lstStyle/>
          <a:p>
            <a:pPr>
              <a:defRPr/>
            </a:pPr>
            <a:endParaRPr lang="es-ES"/>
          </a:p>
        </c:txPr>
        <c:crossAx val="131210752"/>
        <c:crosses val="autoZero"/>
        <c:crossBetween val="between"/>
      </c:valAx>
      <c:catAx>
        <c:axId val="133267968"/>
        <c:scaling>
          <c:orientation val="minMax"/>
        </c:scaling>
        <c:delete val="1"/>
        <c:axPos val="b"/>
        <c:numFmt formatCode="General" sourceLinked="1"/>
        <c:majorTickMark val="out"/>
        <c:minorTickMark val="none"/>
        <c:tickLblPos val="none"/>
        <c:crossAx val="196614912"/>
        <c:crosses val="autoZero"/>
        <c:auto val="1"/>
        <c:lblAlgn val="ctr"/>
        <c:lblOffset val="100"/>
        <c:noMultiLvlLbl val="0"/>
      </c:catAx>
      <c:valAx>
        <c:axId val="196614912"/>
        <c:scaling>
          <c:orientation val="minMax"/>
        </c:scaling>
        <c:delete val="0"/>
        <c:axPos val="r"/>
        <c:numFmt formatCode="#,#00" sourceLinked="0"/>
        <c:majorTickMark val="out"/>
        <c:minorTickMark val="none"/>
        <c:tickLblPos val="nextTo"/>
        <c:spPr>
          <a:solidFill>
            <a:schemeClr val="bg1"/>
          </a:solidFill>
          <a:ln w="9525" cap="flat" cmpd="sng" algn="ctr">
            <a:noFill/>
            <a:prstDash val="solid"/>
            <a:round/>
          </a:ln>
        </c:spPr>
        <c:txPr>
          <a:bodyPr rot="0" vert="horz"/>
          <a:lstStyle/>
          <a:p>
            <a:pPr>
              <a:defRPr/>
            </a:pPr>
            <a:endParaRPr lang="es-ES"/>
          </a:p>
        </c:txPr>
        <c:crossAx val="133267968"/>
        <c:crosses val="max"/>
        <c:crossBetween val="between"/>
      </c:valAx>
    </c:plotArea>
    <c:legend>
      <c:legendPos val="r"/>
      <c:layout>
        <c:manualLayout>
          <c:xMode val="edge"/>
          <c:yMode val="edge"/>
          <c:x val="0.136714640047711"/>
          <c:y val="0.775679735719634"/>
          <c:w val="0.81102134302676698"/>
          <c:h val="0.169189695362469"/>
        </c:manualLayout>
      </c:layout>
      <c:overlay val="0"/>
      <c:txPr>
        <a:bodyPr rot="0" vert="horz"/>
        <a:lstStyle/>
        <a:p>
          <a:pPr>
            <a:defRPr/>
          </a:pPr>
          <a:endParaRPr lang="es-ES"/>
        </a:p>
      </c:txPr>
    </c:legend>
    <c:plotVisOnly val="1"/>
    <c:dispBlanksAs val="gap"/>
    <c:showDLblsOverMax val="0"/>
  </c:chart>
  <c:spPr>
    <a:noFill/>
    <a:ln w="9525" cap="flat" cmpd="sng" algn="ctr">
      <a:noFill/>
      <a:prstDash val="solid"/>
      <a:round/>
    </a:ln>
  </c:spPr>
  <c:txPr>
    <a:bodyPr/>
    <a:lstStyle/>
    <a:p>
      <a:pPr>
        <a:defRPr lang="es-ES" sz="900" b="0" i="0" u="none" strike="noStrike" baseline="0">
          <a:solidFill>
            <a:sysClr val="windowText" lastClr="000000"/>
          </a:solidFill>
          <a:latin typeface="Arial" panose="020B0604020202020204" pitchFamily="7" charset="0"/>
          <a:ea typeface="Myriad Pro"/>
          <a:cs typeface="Arial" panose="020B0604020202020204" pitchFamily="7"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0"/>
    <c:plotArea>
      <c:layout>
        <c:manualLayout>
          <c:layoutTarget val="inner"/>
          <c:xMode val="edge"/>
          <c:yMode val="edge"/>
          <c:x val="8.202722745414863E-2"/>
          <c:y val="0.20081659254238904"/>
          <c:w val="0.86462876606444405"/>
          <c:h val="0.45928345967069628"/>
        </c:manualLayout>
      </c:layout>
      <c:barChart>
        <c:barDir val="col"/>
        <c:grouping val="clustered"/>
        <c:varyColors val="0"/>
        <c:ser>
          <c:idx val="0"/>
          <c:order val="0"/>
          <c:tx>
            <c:strRef>
              <c:f>'49-50 (42)'!$G$46</c:f>
              <c:strCache>
                <c:ptCount val="1"/>
                <c:pt idx="0">
                  <c:v>Inversión total (Millones de pesos)</c:v>
                </c:pt>
              </c:strCache>
            </c:strRef>
          </c:tx>
          <c:invertIfNegative val="0"/>
          <c:cat>
            <c:numRef>
              <c:f>'[12]49-50 (42)'!$I$50:$T$50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'49-50 (42)'!$I$46:$S$46</c:f>
              <c:numCache>
                <c:formatCode>General</c:formatCode>
                <c:ptCount val="11"/>
                <c:pt idx="0">
                  <c:v>4246.2960000000003</c:v>
                </c:pt>
                <c:pt idx="1">
                  <c:v>4341.1000000000004</c:v>
                </c:pt>
                <c:pt idx="2">
                  <c:v>4599.8558000000003</c:v>
                </c:pt>
                <c:pt idx="3">
                  <c:v>5191.3999999999996</c:v>
                </c:pt>
                <c:pt idx="4" formatCode="#,##0.0">
                  <c:v>4728.8525</c:v>
                </c:pt>
                <c:pt idx="5" formatCode="0.0">
                  <c:v>5906.5782439300001</c:v>
                </c:pt>
                <c:pt idx="6" formatCode="0.0">
                  <c:v>6507.7390506900001</c:v>
                </c:pt>
                <c:pt idx="7" formatCode="0.0">
                  <c:v>8058.89077000001</c:v>
                </c:pt>
                <c:pt idx="8" formatCode="0.0">
                  <c:v>9300.4361800000006</c:v>
                </c:pt>
                <c:pt idx="9" formatCode="0.0">
                  <c:v>9801.3903299999693</c:v>
                </c:pt>
                <c:pt idx="10" formatCode="0.0">
                  <c:v>9068.4266700000007</c:v>
                </c:pt>
              </c:numCache>
            </c:numRef>
          </c:val>
        </c:ser>
        <c:ser>
          <c:idx val="1"/>
          <c:order val="1"/>
          <c:tx>
            <c:strRef>
              <c:f>'49-50 (42)'!$G$47</c:f>
              <c:strCache>
                <c:ptCount val="1"/>
                <c:pt idx="0">
                  <c:v>Inversión en protección ambiental (millones de pesos)</c:v>
                </c:pt>
              </c:strCache>
            </c:strRef>
          </c:tx>
          <c:invertIfNegative val="0"/>
          <c:cat>
            <c:numRef>
              <c:f>'[12]49-50 (42)'!$I$50:$T$50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'49-50 (42)'!$I$47:$S$47</c:f>
              <c:numCache>
                <c:formatCode>General</c:formatCode>
                <c:ptCount val="11"/>
                <c:pt idx="0">
                  <c:v>399.24</c:v>
                </c:pt>
                <c:pt idx="1">
                  <c:v>452.40480000000002</c:v>
                </c:pt>
                <c:pt idx="2">
                  <c:v>488.45260000000002</c:v>
                </c:pt>
                <c:pt idx="3">
                  <c:v>517.26700000000005</c:v>
                </c:pt>
                <c:pt idx="4" formatCode="#,##0.0">
                  <c:v>562.62130000000002</c:v>
                </c:pt>
                <c:pt idx="5" formatCode="#,##0.0">
                  <c:v>534.82050000000004</c:v>
                </c:pt>
                <c:pt idx="6">
                  <c:v>623.29999999999995</c:v>
                </c:pt>
                <c:pt idx="7">
                  <c:v>642.5</c:v>
                </c:pt>
                <c:pt idx="8">
                  <c:v>628.1</c:v>
                </c:pt>
                <c:pt idx="9" formatCode="0.0">
                  <c:v>587.14290000000005</c:v>
                </c:pt>
                <c:pt idx="10" formatCode="0.0">
                  <c:v>574.63570000000004</c:v>
                </c:pt>
              </c:numCache>
            </c:numRef>
          </c:val>
        </c:ser>
        <c:dLbls>
          <c:showLegendKey val="0"/>
          <c:showVal val="0"/>
          <c:showCatName val="0"/>
          <c:showSerName val="0"/>
          <c:showPercent val="0"/>
          <c:showBubbleSize val="0"/>
        </c:dLbls>
        <c:gapWidth val="46"/>
        <c:overlap val="74"/>
        <c:axId val="133268992"/>
        <c:axId val="196289664"/>
      </c:barChart>
      <c:lineChart>
        <c:grouping val="standard"/>
        <c:varyColors val="0"/>
        <c:ser>
          <c:idx val="2"/>
          <c:order val="2"/>
          <c:tx>
            <c:strRef>
              <c:f>'49-50 (42)'!$G$48</c:f>
              <c:strCache>
                <c:ptCount val="1"/>
                <c:pt idx="0">
                  <c:v>Inversión de medio ambiente/Inversión total (Por ciento)</c:v>
                </c:pt>
              </c:strCache>
            </c:strRef>
          </c:tx>
          <c:spPr>
            <a:ln w="34925"/>
          </c:spPr>
          <c:dLbls>
            <c:dLbl>
              <c:idx val="2"/>
              <c:layout>
                <c:manualLayout>
                  <c:x val="-1.2965962137348632E-2"/>
                  <c:y val="-4.16666666666666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2965962137348672E-2"/>
                  <c:y val="-4.861111111111111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8.64414491521588E-3"/>
                  <c:y val="-3.47222222222222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2965962137348672E-2"/>
                  <c:y val="-3.1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7621758270694442E-2"/>
                  <c:y val="-4.16666666666666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5380867480720392E-2"/>
                  <c:y val="-4.86111111111110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736892722487952E-2"/>
                  <c:y val="-4.51388888888888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2.8607469477857392E-2"/>
                  <c:y val="-5.3809208224334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2275891743040415E-2"/>
                  <c:y val="-2.8999505496595541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7366136034732287E-2"/>
                  <c:y val="-4.7789743192219354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lang="es-ES" sz="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'[12]49-50 (42)'!$I$50:$T$50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'49-50 (42)'!$I$48:$S$48</c:f>
              <c:numCache>
                <c:formatCode>0.00</c:formatCode>
                <c:ptCount val="11"/>
                <c:pt idx="0">
                  <c:v>9.4020765391767327</c:v>
                </c:pt>
                <c:pt idx="1">
                  <c:v>10.421432355854506</c:v>
                </c:pt>
                <c:pt idx="2">
                  <c:v>10.618867661025373</c:v>
                </c:pt>
                <c:pt idx="3" formatCode="0.0">
                  <c:v>9.9639211002812367</c:v>
                </c:pt>
                <c:pt idx="4" formatCode="0.0">
                  <c:v>11.897628441572243</c:v>
                </c:pt>
                <c:pt idx="5">
                  <c:v>9.0546586858409572</c:v>
                </c:pt>
                <c:pt idx="6" formatCode="0.0">
                  <c:v>9.5778271861394462</c:v>
                </c:pt>
                <c:pt idx="7" formatCode="0.0">
                  <c:v>7.9725612163868451</c:v>
                </c:pt>
                <c:pt idx="8" formatCode="0.0">
                  <c:v>6.753446696948358</c:v>
                </c:pt>
                <c:pt idx="9" formatCode="0.0">
                  <c:v>5.9904042205408397</c:v>
                </c:pt>
                <c:pt idx="10" formatCode="0.0">
                  <c:v>6.3366636894247499</c:v>
                </c:pt>
              </c:numCache>
            </c:numRef>
          </c:val>
          <c:smooth val="0"/>
        </c:ser>
        <c:dLbls>
          <c:showLegendKey val="0"/>
          <c:showVal val="0"/>
          <c:showCatName val="0"/>
          <c:showSerName val="0"/>
          <c:showPercent val="0"/>
          <c:showBubbleSize val="0"/>
        </c:dLbls>
        <c:marker val="1"/>
        <c:smooth val="0"/>
        <c:axId val="133270016"/>
        <c:axId val="196290240"/>
      </c:lineChart>
      <c:catAx>
        <c:axId val="133268992"/>
        <c:scaling>
          <c:orientation val="minMax"/>
        </c:scaling>
        <c:delete val="0"/>
        <c:axPos val="b"/>
        <c:numFmt formatCode="General" sourceLinked="1"/>
        <c:majorTickMark val="out"/>
        <c:minorTickMark val="none"/>
        <c:tickLblPos val="nextTo"/>
        <c:txPr>
          <a:bodyPr rot="0" vert="horz"/>
          <a:lstStyle/>
          <a:p>
            <a:pPr>
              <a:defRPr lang="es-ES"/>
            </a:pPr>
            <a:endParaRPr lang="es-ES"/>
          </a:p>
        </c:txPr>
        <c:crossAx val="196289664"/>
        <c:crosses val="autoZero"/>
        <c:auto val="1"/>
        <c:lblAlgn val="ctr"/>
        <c:lblOffset val="100"/>
        <c:noMultiLvlLbl val="0"/>
      </c:catAx>
      <c:valAx>
        <c:axId val="196289664"/>
        <c:scaling>
          <c:orientation val="minMax"/>
        </c:scaling>
        <c:delete val="0"/>
        <c:axPos val="l"/>
        <c:title>
          <c:tx>
            <c:rich>
              <a:bodyPr rot="0" vert="horz"/>
              <a:lstStyle/>
              <a:p>
                <a:pPr>
                  <a:defRPr lang="es-ES"/>
                </a:pPr>
                <a:r>
                  <a:rPr lang="es-ES"/>
                  <a:t>MMP</a:t>
                </a:r>
              </a:p>
            </c:rich>
          </c:tx>
          <c:layout>
            <c:manualLayout>
              <c:xMode val="edge"/>
              <c:yMode val="edge"/>
              <c:x val="0.86164217861624415"/>
              <c:y val="0.94157214786025778"/>
            </c:manualLayout>
          </c:layout>
          <c:overlay val="0"/>
        </c:title>
        <c:numFmt formatCode="General" sourceLinked="1"/>
        <c:majorTickMark val="out"/>
        <c:minorTickMark val="none"/>
        <c:tickLblPos val="nextTo"/>
        <c:txPr>
          <a:bodyPr rot="0" vert="horz"/>
          <a:lstStyle/>
          <a:p>
            <a:pPr>
              <a:defRPr lang="es-ES"/>
            </a:pPr>
            <a:endParaRPr lang="es-ES"/>
          </a:p>
        </c:txPr>
        <c:crossAx val="133268992"/>
        <c:crosses val="autoZero"/>
        <c:crossBetween val="between"/>
      </c:valAx>
      <c:catAx>
        <c:axId val="133270016"/>
        <c:scaling>
          <c:orientation val="minMax"/>
        </c:scaling>
        <c:delete val="1"/>
        <c:axPos val="b"/>
        <c:numFmt formatCode="General" sourceLinked="1"/>
        <c:majorTickMark val="out"/>
        <c:minorTickMark val="none"/>
        <c:tickLblPos val="none"/>
        <c:crossAx val="196290240"/>
        <c:crosses val="autoZero"/>
        <c:auto val="1"/>
        <c:lblAlgn val="ctr"/>
        <c:lblOffset val="100"/>
        <c:noMultiLvlLbl val="0"/>
      </c:catAx>
      <c:valAx>
        <c:axId val="196290240"/>
        <c:scaling>
          <c:orientation val="minMax"/>
        </c:scaling>
        <c:delete val="0"/>
        <c:axPos val="r"/>
        <c:numFmt formatCode="#,#00" sourceLinked="0"/>
        <c:majorTickMark val="out"/>
        <c:minorTickMark val="none"/>
        <c:tickLblPos val="nextTo"/>
        <c:spPr>
          <a:solidFill>
            <a:schemeClr val="bg1"/>
          </a:solidFill>
          <a:ln>
            <a:noFill/>
          </a:ln>
        </c:spPr>
        <c:txPr>
          <a:bodyPr rot="0" vert="horz"/>
          <a:lstStyle/>
          <a:p>
            <a:pPr>
              <a:defRPr lang="es-ES">
                <a:solidFill>
                  <a:schemeClr val="bg1"/>
                </a:solidFill>
              </a:defRPr>
            </a:pPr>
            <a:endParaRPr lang="es-ES"/>
          </a:p>
        </c:txPr>
        <c:crossAx val="133270016"/>
        <c:crosses val="max"/>
        <c:crossBetween val="between"/>
      </c:valAx>
    </c:plotArea>
    <c:legend>
      <c:legendPos val="r"/>
      <c:layout>
        <c:manualLayout>
          <c:xMode val="edge"/>
          <c:yMode val="edge"/>
          <c:x val="0.13671464004771094"/>
          <c:y val="0.77567973571963411"/>
          <c:w val="0.81102134302676709"/>
          <c:h val="0.16918969536246894"/>
        </c:manualLayout>
      </c:layout>
      <c:overlay val="0"/>
      <c:txPr>
        <a:bodyPr/>
        <a:lstStyle/>
        <a:p>
          <a:pPr>
            <a:defRPr lang="es-ES"/>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953437223661158"/>
          <c:y val="9.4164408310751485E-2"/>
          <c:w val="0.45842050772749876"/>
          <c:h val="0.76428511476715821"/>
        </c:manualLayout>
      </c:layout>
      <c:barChart>
        <c:barDir val="bar"/>
        <c:grouping val="clustered"/>
        <c:varyColors val="0"/>
        <c:ser>
          <c:idx val="0"/>
          <c:order val="0"/>
          <c:spPr>
            <a:ln w="47625"/>
            <a:effectLst>
              <a:outerShdw blurRad="50800" dist="50800" dir="5400000" sx="2000" sy="2000" algn="ctr" rotWithShape="0">
                <a:srgbClr val="000000">
                  <a:alpha val="43137"/>
                </a:srgbClr>
              </a:outerShdw>
            </a:effectLst>
          </c:spPr>
          <c:invertIfNegative val="0"/>
          <c:dLbls>
            <c:dLbl>
              <c:idx val="0"/>
              <c:layout>
                <c:manualLayout>
                  <c:x val="-1.1695904278509141E-2"/>
                  <c:y val="-4.69735185540831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'[12]51 (43)'!$H$13:$H$32</c:f>
              <c:strCache>
                <c:ptCount val="20"/>
                <c:pt idx="0">
                  <c:v>Total</c:v>
                </c:pt>
                <c:pt idx="2">
                  <c:v>    Agricultura, ganadería, caza y silvicultura</c:v>
                </c:pt>
                <c:pt idx="4">
                  <c:v>Explotación de minas y canteras</c:v>
                </c:pt>
                <c:pt idx="6">
                  <c:v>Industria azucarera</c:v>
                </c:pt>
                <c:pt idx="8">
                  <c:v>Industria manufacturada exc.Industria azucarera</c:v>
                </c:pt>
                <c:pt idx="10">
                  <c:v>Suministro de electricidad, gas y agua</c:v>
                </c:pt>
                <c:pt idx="12">
                  <c:v>Construcción</c:v>
                </c:pt>
                <c:pt idx="14">
                  <c:v>Servicio empresarial, actividades inmobiliarias y de alquiler</c:v>
                </c:pt>
                <c:pt idx="16">
                  <c:v>Administración pública, defensa, seguridad social</c:v>
                </c:pt>
                <c:pt idx="18">
                  <c:v>Otras actividades económicas</c:v>
                </c:pt>
              </c:strCache>
            </c:strRef>
          </c:cat>
          <c:val>
            <c:numRef>
              <c:f>'[12]51 (43)'!$U$13:$U$32</c:f>
              <c:numCache>
                <c:formatCode>General</c:formatCode>
                <c:ptCount val="20"/>
                <c:pt idx="0">
                  <c:v>100</c:v>
                </c:pt>
                <c:pt idx="2">
                  <c:v>6.9629264783258442</c:v>
                </c:pt>
                <c:pt idx="4">
                  <c:v>17.024237273753677</c:v>
                </c:pt>
                <c:pt idx="6">
                  <c:v>0.22273675607323742</c:v>
                </c:pt>
                <c:pt idx="8">
                  <c:v>6.8435290614576871</c:v>
                </c:pt>
                <c:pt idx="10">
                  <c:v>62.163167064832479</c:v>
                </c:pt>
                <c:pt idx="12">
                  <c:v>1.3216434211759578</c:v>
                </c:pt>
                <c:pt idx="14">
                  <c:v>5.1538098856724313</c:v>
                </c:pt>
                <c:pt idx="16">
                  <c:v>4.9568221482919936E-2</c:v>
                </c:pt>
                <c:pt idx="18">
                  <c:v>0.25838183722576363</c:v>
                </c:pt>
              </c:numCache>
            </c:numRef>
          </c:val>
          <c:extLst xmlns:c16r2="http://schemas.microsoft.com/office/drawing/2015/06/chart">
            <c:ext xmlns:c16="http://schemas.microsoft.com/office/drawing/2014/chart" uri="{C3380CC4-5D6E-409C-BE32-E72D297353CC}">
              <c16:uniqueId val="{0000000B-3767-4D43-AAB6-B7DC64C7434E}"/>
            </c:ext>
          </c:extLst>
        </c:ser>
        <c:dLbls>
          <c:showLegendKey val="0"/>
          <c:showVal val="0"/>
          <c:showCatName val="0"/>
          <c:showSerName val="0"/>
          <c:showPercent val="0"/>
          <c:showBubbleSize val="0"/>
        </c:dLbls>
        <c:gapWidth val="0"/>
        <c:overlap val="58"/>
        <c:axId val="131210240"/>
        <c:axId val="196293120"/>
      </c:barChart>
      <c:catAx>
        <c:axId val="131210240"/>
        <c:scaling>
          <c:orientation val="maxMin"/>
        </c:scaling>
        <c:delete val="0"/>
        <c:axPos val="l"/>
        <c:numFmt formatCode="General" sourceLinked="1"/>
        <c:majorTickMark val="out"/>
        <c:minorTickMark val="none"/>
        <c:tickLblPos val="nextTo"/>
        <c:txPr>
          <a:bodyPr rot="0" vert="horz"/>
          <a:lstStyle/>
          <a:p>
            <a:pPr>
              <a:defRPr lang="es-ES" sz="900" baseline="0">
                <a:latin typeface="Arial" pitchFamily="34" charset="0"/>
              </a:defRPr>
            </a:pPr>
            <a:endParaRPr lang="es-ES"/>
          </a:p>
        </c:txPr>
        <c:crossAx val="196293120"/>
        <c:crossesAt val="0"/>
        <c:auto val="0"/>
        <c:lblAlgn val="ctr"/>
        <c:lblOffset val="100"/>
        <c:tickLblSkip val="2"/>
        <c:tickMarkSkip val="1"/>
        <c:noMultiLvlLbl val="0"/>
      </c:catAx>
      <c:valAx>
        <c:axId val="196293120"/>
        <c:scaling>
          <c:orientation val="minMax"/>
          <c:max val="100"/>
          <c:min val="0"/>
        </c:scaling>
        <c:delete val="0"/>
        <c:axPos val="b"/>
        <c:numFmt formatCode="#,##0" sourceLinked="0"/>
        <c:majorTickMark val="out"/>
        <c:minorTickMark val="none"/>
        <c:tickLblPos val="none"/>
        <c:txPr>
          <a:bodyPr rot="0" vert="horz"/>
          <a:lstStyle/>
          <a:p>
            <a:pPr>
              <a:defRPr lang="es-ES" sz="900">
                <a:latin typeface="Arial" pitchFamily="34" charset="0"/>
                <a:cs typeface="Arial" pitchFamily="34" charset="0"/>
              </a:defRPr>
            </a:pPr>
            <a:endParaRPr lang="es-ES"/>
          </a:p>
        </c:txPr>
        <c:crossAx val="131210240"/>
        <c:crosses val="max"/>
        <c:crossBetween val="between"/>
        <c:majorUnit val="100"/>
        <c:minorUnit val="3"/>
      </c:valAx>
      <c:spPr>
        <a:ln>
          <a:noFill/>
        </a:ln>
      </c:spPr>
    </c:plotArea>
    <c:plotVisOnly val="1"/>
    <c:dispBlanksAs val="gap"/>
    <c:showDLblsOverMax val="0"/>
  </c:chart>
  <c:spPr>
    <a:ln>
      <a:noFill/>
    </a:ln>
  </c:spPr>
  <c:printSettings>
    <c:headerFooter alignWithMargins="0"/>
    <c:pageMargins b="1" l="0.75000000000001465" r="0.75000000000001465" t="1" header="0" footer="0"/>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0" i="0" u="none" strike="noStrike" baseline="0">
                <a:solidFill>
                  <a:srgbClr val="333399"/>
                </a:solidFill>
                <a:latin typeface="Arial"/>
                <a:ea typeface="Arial"/>
                <a:cs typeface="Arial"/>
              </a:defRPr>
            </a:pPr>
            <a:r>
              <a:rPr lang="es-ES" b="1">
                <a:solidFill>
                  <a:sysClr val="windowText" lastClr="000000"/>
                </a:solidFill>
              </a:rPr>
              <a:t>Bahías</a:t>
            </a:r>
          </a:p>
        </c:rich>
      </c:tx>
      <c:layout>
        <c:manualLayout>
          <c:xMode val="edge"/>
          <c:yMode val="edge"/>
          <c:x val="0.42894565280101543"/>
          <c:y val="0"/>
        </c:manualLayout>
      </c:layout>
      <c:overlay val="0"/>
      <c:spPr>
        <a:noFill/>
        <a:ln w="25400">
          <a:noFill/>
        </a:ln>
      </c:spPr>
    </c:title>
    <c:autoTitleDeleted val="0"/>
    <c:view3D>
      <c:rotX val="20"/>
      <c:rotY val="110"/>
      <c:depthPercent val="200"/>
      <c:rAngAx val="0"/>
      <c:perspective val="0"/>
    </c:view3D>
    <c:floor>
      <c:thickness val="0"/>
    </c:floor>
    <c:sideWall>
      <c:thickness val="0"/>
    </c:sideWall>
    <c:backWall>
      <c:thickness val="0"/>
    </c:backWall>
    <c:plotArea>
      <c:layout>
        <c:manualLayout>
          <c:layoutTarget val="inner"/>
          <c:xMode val="edge"/>
          <c:yMode val="edge"/>
          <c:x val="0.17434238528986723"/>
          <c:y val="0.35628794601414282"/>
          <c:w val="0.70065902012720005"/>
          <c:h val="0.30239565165907256"/>
        </c:manualLayout>
      </c:layout>
      <c:pie3DChart>
        <c:varyColors val="1"/>
        <c:ser>
          <c:idx val="0"/>
          <c:order val="0"/>
          <c:dLbls>
            <c:dLbl>
              <c:idx val="0"/>
              <c:layout>
                <c:manualLayout>
                  <c:x val="-0.13949496758032703"/>
                  <c:y val="0.147907075243946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5.0700447102347196E-2"/>
                  <c:y val="3.6872061370947784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4.3212033916202819E-2"/>
                  <c:y val="-0.10948289503090493"/>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3.0734065612276543E-2"/>
                  <c:y val="-0.1240821508028996"/>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4.8234389794818699E-3"/>
                  <c:y val="-0.11510999559724841"/>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8.4955688431776529E-3"/>
                  <c:y val="-0.1325475261171325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2.1621627756722071E-2"/>
                  <c:y val="0.17483664901977614"/>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sz="800"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'(46)'!$I$36:$I$42</c:f>
              <c:strCache>
                <c:ptCount val="7"/>
                <c:pt idx="0">
                  <c:v>La Habana</c:v>
                </c:pt>
                <c:pt idx="1">
                  <c:v>Cárdenas</c:v>
                </c:pt>
                <c:pt idx="2">
                  <c:v>Cienfuegos</c:v>
                </c:pt>
                <c:pt idx="3">
                  <c:v>Moa</c:v>
                </c:pt>
                <c:pt idx="4">
                  <c:v>Mariel</c:v>
                </c:pt>
                <c:pt idx="5">
                  <c:v>Guantánamo</c:v>
                </c:pt>
                <c:pt idx="6">
                  <c:v>Otras Bahías </c:v>
                </c:pt>
              </c:strCache>
            </c:strRef>
          </c:cat>
          <c:val>
            <c:numRef>
              <c:f>'(46)'!$J$36:$J$42</c:f>
              <c:numCache>
                <c:formatCode>#,##0.0</c:formatCode>
                <c:ptCount val="7"/>
                <c:pt idx="0">
                  <c:v>11503.5</c:v>
                </c:pt>
                <c:pt idx="1">
                  <c:v>8244.1</c:v>
                </c:pt>
                <c:pt idx="2">
                  <c:v>877.5</c:v>
                </c:pt>
                <c:pt idx="3">
                  <c:v>1534.4</c:v>
                </c:pt>
                <c:pt idx="4">
                  <c:v>2692.7</c:v>
                </c:pt>
                <c:pt idx="5">
                  <c:v>4138.5</c:v>
                </c:pt>
                <c:pt idx="6">
                  <c:v>328.6</c:v>
                </c:pt>
              </c:numCache>
            </c:numRef>
          </c:val>
          <c:extLst xmlns:c16r2="http://schemas.microsoft.com/office/drawing/2015/06/chart">
            <c:ext xmlns:c16="http://schemas.microsoft.com/office/drawing/2014/chart" uri="{C3380CC4-5D6E-409C-BE32-E72D297353CC}">
              <c16:uniqueId val="{00000006-5C42-413C-97BC-934B641A57C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alignWithMargins="0"/>
    <c:pageMargins b="1" l="0.75000000000001465" r="0.75000000000001465"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1" i="0" u="none" strike="noStrike" baseline="0">
                <a:solidFill>
                  <a:srgbClr val="333399"/>
                </a:solidFill>
                <a:latin typeface="Arial"/>
                <a:ea typeface="Arial"/>
                <a:cs typeface="Arial"/>
              </a:defRPr>
            </a:pPr>
            <a:r>
              <a:rPr lang="es-ES" b="1">
                <a:solidFill>
                  <a:sysClr val="windowText" lastClr="000000"/>
                </a:solidFill>
              </a:rPr>
              <a:t>Cuencas</a:t>
            </a:r>
            <a:r>
              <a:rPr lang="es-ES" b="1"/>
              <a:t> </a:t>
            </a:r>
            <a:r>
              <a:rPr lang="es-ES" b="1">
                <a:solidFill>
                  <a:sysClr val="windowText" lastClr="000000"/>
                </a:solidFill>
              </a:rPr>
              <a:t>hidrográficas</a:t>
            </a:r>
          </a:p>
        </c:rich>
      </c:tx>
      <c:layout>
        <c:manualLayout>
          <c:xMode val="edge"/>
          <c:yMode val="edge"/>
          <c:x val="0.24471321488273295"/>
          <c:y val="1.3812137119223741E-2"/>
        </c:manualLayout>
      </c:layout>
      <c:overlay val="0"/>
      <c:spPr>
        <a:noFill/>
        <a:ln w="25400">
          <a:noFill/>
        </a:ln>
      </c:spPr>
    </c:title>
    <c:autoTitleDeleted val="0"/>
    <c:plotArea>
      <c:layout>
        <c:manualLayout>
          <c:layoutTarget val="inner"/>
          <c:xMode val="edge"/>
          <c:yMode val="edge"/>
          <c:x val="0.1186071054152108"/>
          <c:y val="0.16501888530236644"/>
          <c:w val="0.75672299389542663"/>
          <c:h val="0.52525382056360004"/>
        </c:manualLayout>
      </c:layout>
      <c:barChart>
        <c:barDir val="col"/>
        <c:grouping val="clustered"/>
        <c:varyColors val="0"/>
        <c:ser>
          <c:idx val="0"/>
          <c:order val="0"/>
          <c:tx>
            <c:strRef>
              <c:f>'[12](46)'!$K$11</c:f>
              <c:strCache>
                <c:ptCount val="1"/>
                <c:pt idx="0">
                  <c:v>Inversión ambiental </c:v>
                </c:pt>
              </c:strCache>
            </c:strRef>
          </c:tx>
          <c:invertIfNegative val="0"/>
          <c:cat>
            <c:numRef>
              <c:f>'[12](46)'!$X$10:$AD$10</c:f>
              <c:numCache>
                <c:formatCode>General</c:formatCode>
                <c:ptCount val="7"/>
                <c:pt idx="0">
                  <c:v>2015</c:v>
                </c:pt>
                <c:pt idx="1">
                  <c:v>2016</c:v>
                </c:pt>
                <c:pt idx="2">
                  <c:v>2017</c:v>
                </c:pt>
                <c:pt idx="3">
                  <c:v>2018</c:v>
                </c:pt>
                <c:pt idx="4">
                  <c:v>2019</c:v>
                </c:pt>
                <c:pt idx="5">
                  <c:v>2020</c:v>
                </c:pt>
                <c:pt idx="6">
                  <c:v>2021</c:v>
                </c:pt>
              </c:numCache>
            </c:numRef>
          </c:cat>
          <c:val>
            <c:numRef>
              <c:f>'[12](46)'!$X$11:$AD$11</c:f>
              <c:numCache>
                <c:formatCode>General</c:formatCode>
                <c:ptCount val="7"/>
                <c:pt idx="0">
                  <c:v>534.82050000000004</c:v>
                </c:pt>
                <c:pt idx="1">
                  <c:v>623.29999999999995</c:v>
                </c:pt>
                <c:pt idx="2">
                  <c:v>642.5</c:v>
                </c:pt>
                <c:pt idx="3">
                  <c:v>628.12740000000008</c:v>
                </c:pt>
                <c:pt idx="4">
                  <c:v>587.14290000000005</c:v>
                </c:pt>
                <c:pt idx="5">
                  <c:v>574.63570000000004</c:v>
                </c:pt>
                <c:pt idx="6">
                  <c:v>2400.6605</c:v>
                </c:pt>
              </c:numCache>
            </c:numRef>
          </c:val>
          <c:extLst xmlns:c16r2="http://schemas.microsoft.com/office/drawing/2015/06/chart">
            <c:ext xmlns:c16="http://schemas.microsoft.com/office/drawing/2014/chart" uri="{C3380CC4-5D6E-409C-BE32-E72D297353CC}">
              <c16:uniqueId val="{00000000-E27B-4AFA-9FF0-87B92544CE15}"/>
            </c:ext>
          </c:extLst>
        </c:ser>
        <c:ser>
          <c:idx val="1"/>
          <c:order val="1"/>
          <c:tx>
            <c:strRef>
              <c:f>'[12](46)'!$K$12</c:f>
              <c:strCache>
                <c:ptCount val="1"/>
                <c:pt idx="0">
                  <c:v>Inversión en cuencas hidrográficas de interés nacional </c:v>
                </c:pt>
              </c:strCache>
            </c:strRef>
          </c:tx>
          <c:invertIfNegative val="0"/>
          <c:cat>
            <c:numRef>
              <c:f>'[12](46)'!$X$10:$AD$10</c:f>
              <c:numCache>
                <c:formatCode>General</c:formatCode>
                <c:ptCount val="7"/>
                <c:pt idx="0">
                  <c:v>2015</c:v>
                </c:pt>
                <c:pt idx="1">
                  <c:v>2016</c:v>
                </c:pt>
                <c:pt idx="2">
                  <c:v>2017</c:v>
                </c:pt>
                <c:pt idx="3">
                  <c:v>2018</c:v>
                </c:pt>
                <c:pt idx="4">
                  <c:v>2019</c:v>
                </c:pt>
                <c:pt idx="5">
                  <c:v>2020</c:v>
                </c:pt>
                <c:pt idx="6">
                  <c:v>2021</c:v>
                </c:pt>
              </c:numCache>
            </c:numRef>
          </c:cat>
          <c:val>
            <c:numRef>
              <c:f>'[12](46)'!$X$12:$AD$12</c:f>
              <c:numCache>
                <c:formatCode>General</c:formatCode>
                <c:ptCount val="7"/>
                <c:pt idx="0">
                  <c:v>153.86799999999999</c:v>
                </c:pt>
                <c:pt idx="1">
                  <c:v>184.8</c:v>
                </c:pt>
                <c:pt idx="2">
                  <c:v>138.4</c:v>
                </c:pt>
                <c:pt idx="3">
                  <c:v>140.6155</c:v>
                </c:pt>
                <c:pt idx="4">
                  <c:v>137.91290000000001</c:v>
                </c:pt>
                <c:pt idx="5">
                  <c:v>114.8032</c:v>
                </c:pt>
                <c:pt idx="6">
                  <c:v>512.69460000000004</c:v>
                </c:pt>
              </c:numCache>
            </c:numRef>
          </c:val>
          <c:extLst xmlns:c16r2="http://schemas.microsoft.com/office/drawing/2015/06/chart">
            <c:ext xmlns:c16="http://schemas.microsoft.com/office/drawing/2014/chart" uri="{C3380CC4-5D6E-409C-BE32-E72D297353CC}">
              <c16:uniqueId val="{00000001-E27B-4AFA-9FF0-87B92544CE15}"/>
            </c:ext>
          </c:extLst>
        </c:ser>
        <c:dLbls>
          <c:showLegendKey val="0"/>
          <c:showVal val="0"/>
          <c:showCatName val="0"/>
          <c:showSerName val="0"/>
          <c:showPercent val="0"/>
          <c:showBubbleSize val="0"/>
        </c:dLbls>
        <c:gapWidth val="69"/>
        <c:overlap val="79"/>
        <c:axId val="131076608"/>
        <c:axId val="133482752"/>
      </c:barChart>
      <c:lineChart>
        <c:grouping val="standard"/>
        <c:varyColors val="0"/>
        <c:ser>
          <c:idx val="2"/>
          <c:order val="2"/>
          <c:tx>
            <c:strRef>
              <c:f>'[12](46)'!$K$13</c:f>
              <c:strCache>
                <c:ptCount val="1"/>
                <c:pt idx="0">
                  <c:v>Inversión en cuencas/inversión medio ambiental</c:v>
                </c:pt>
              </c:strCache>
            </c:strRef>
          </c:tx>
          <c:marker>
            <c:symbol val="triangle"/>
            <c:size val="9"/>
          </c:marker>
          <c:dLbls>
            <c:dLbl>
              <c:idx val="0"/>
              <c:layout>
                <c:manualLayout>
                  <c:x val="-7.2948090790976694E-2"/>
                  <c:y val="-5.069198856346430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7B-4AFA-9FF0-87B92544CE15}"/>
                </c:ext>
                <c:ext xmlns:c15="http://schemas.microsoft.com/office/drawing/2012/chart" uri="{CE6537A1-D6FC-4f65-9D91-7224C49458BB}"/>
              </c:extLst>
            </c:dLbl>
            <c:dLbl>
              <c:idx val="1"/>
              <c:layout>
                <c:manualLayout>
                  <c:x val="-5.9964248654964684E-2"/>
                  <c:y val="-7.09086054069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27B-4AFA-9FF0-87B92544CE15}"/>
                </c:ext>
                <c:ext xmlns:c15="http://schemas.microsoft.com/office/drawing/2012/chart" uri="{CE6537A1-D6FC-4f65-9D91-7224C49458BB}"/>
              </c:extLst>
            </c:dLbl>
            <c:dLbl>
              <c:idx val="2"/>
              <c:layout>
                <c:manualLayout>
                  <c:x val="-5.0655993582197655E-2"/>
                  <c:y val="-7.89079280722663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27B-4AFA-9FF0-87B92544CE15}"/>
                </c:ext>
                <c:ext xmlns:c15="http://schemas.microsoft.com/office/drawing/2012/chart" uri="{CE6537A1-D6FC-4f65-9D91-7224C49458BB}"/>
              </c:extLst>
            </c:dLbl>
            <c:dLbl>
              <c:idx val="3"/>
              <c:layout>
                <c:manualLayout>
                  <c:x val="-5.7099955528814715E-2"/>
                  <c:y val="-7.17018685319421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27B-4AFA-9FF0-87B92544CE15}"/>
                </c:ext>
                <c:ext xmlns:c15="http://schemas.microsoft.com/office/drawing/2012/chart" uri="{CE6537A1-D6FC-4f65-9D91-7224C49458BB}"/>
              </c:extLst>
            </c:dLbl>
            <c:dLbl>
              <c:idx val="4"/>
              <c:layout>
                <c:manualLayout>
                  <c:x val="-6.0840766997148611E-2"/>
                  <c:y val="-8.4037175253837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27B-4AFA-9FF0-87B92544CE15}"/>
                </c:ext>
                <c:ext xmlns:c15="http://schemas.microsoft.com/office/drawing/2012/chart" uri="{CE6537A1-D6FC-4f65-9D91-7224C49458BB}"/>
              </c:extLst>
            </c:dLbl>
            <c:dLbl>
              <c:idx val="5"/>
              <c:layout>
                <c:manualLayout>
                  <c:x val="-5.4447380123996129E-2"/>
                  <c:y val="-7.70744351745113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27B-4AFA-9FF0-87B92544CE15}"/>
                </c:ext>
                <c:ext xmlns:c15="http://schemas.microsoft.com/office/drawing/2012/chart" uri="{CE6537A1-D6FC-4f65-9D91-7224C49458BB}"/>
              </c:extLst>
            </c:dLbl>
            <c:dLbl>
              <c:idx val="6"/>
              <c:layout>
                <c:manualLayout>
                  <c:x val="-6.7694910229244759E-2"/>
                  <c:y val="-6.60541998007073E-2"/>
                </c:manualLayout>
              </c:layout>
              <c:numFmt formatCode="0.0%" sourceLinked="0"/>
              <c:spPr>
                <a:noFill/>
                <a:ln w="25400">
                  <a:noFill/>
                </a:ln>
              </c:spPr>
              <c:txPr>
                <a:bodyPr rot="-5400000" vert="horz"/>
                <a:lstStyle/>
                <a:p>
                  <a:pPr>
                    <a:defRPr lang="es-ES" sz="900" b="1" i="0" u="none" strike="noStrike" baseline="0">
                      <a:solidFill>
                        <a:schemeClr val="tx1"/>
                      </a:solidFill>
                      <a:latin typeface="Arial"/>
                      <a:ea typeface="Arial"/>
                      <a:cs typeface="Arial"/>
                    </a:defRPr>
                  </a:pPr>
                  <a:endParaRPr lang="es-ES"/>
                </a:p>
              </c:txPr>
              <c:dLblPos val="r"/>
              <c:showLegendKey val="0"/>
              <c:showVal val="1"/>
              <c:showCatName val="0"/>
              <c:showSerName val="0"/>
              <c:showPercent val="0"/>
              <c:showBubbleSize val="0"/>
            </c:dLbl>
            <c:numFmt formatCode="0.0%" sourceLinked="0"/>
            <c:spPr>
              <a:noFill/>
              <a:ln w="25400">
                <a:noFill/>
              </a:ln>
            </c:spPr>
            <c:txPr>
              <a:bodyPr rot="-5400000" vert="horz"/>
              <a:lstStyle/>
              <a:p>
                <a:pPr>
                  <a:defRPr lang="es-ES" sz="9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'[12](46)'!$X$10:$AD$10</c:f>
              <c:numCache>
                <c:formatCode>General</c:formatCode>
                <c:ptCount val="7"/>
                <c:pt idx="0">
                  <c:v>2015</c:v>
                </c:pt>
                <c:pt idx="1">
                  <c:v>2016</c:v>
                </c:pt>
                <c:pt idx="2">
                  <c:v>2017</c:v>
                </c:pt>
                <c:pt idx="3">
                  <c:v>2018</c:v>
                </c:pt>
                <c:pt idx="4">
                  <c:v>2019</c:v>
                </c:pt>
                <c:pt idx="5">
                  <c:v>2020</c:v>
                </c:pt>
                <c:pt idx="6">
                  <c:v>2021</c:v>
                </c:pt>
              </c:numCache>
            </c:numRef>
          </c:cat>
          <c:val>
            <c:numRef>
              <c:f>'[12](46)'!$X$13:$AD$13</c:f>
              <c:numCache>
                <c:formatCode>General</c:formatCode>
                <c:ptCount val="7"/>
                <c:pt idx="0">
                  <c:v>0.28770026579011088</c:v>
                </c:pt>
                <c:pt idx="1">
                  <c:v>0.29648644312530087</c:v>
                </c:pt>
                <c:pt idx="2">
                  <c:v>0.21540856031128405</c:v>
                </c:pt>
                <c:pt idx="3">
                  <c:v>0.22386461727350213</c:v>
                </c:pt>
                <c:pt idx="4">
                  <c:v>0.23488813370646225</c:v>
                </c:pt>
                <c:pt idx="5">
                  <c:v>0.19978431552373094</c:v>
                </c:pt>
                <c:pt idx="6">
                  <c:v>0.21356397541426622</c:v>
                </c:pt>
              </c:numCache>
            </c:numRef>
          </c:val>
          <c:smooth val="0"/>
          <c:extLst xmlns:c16r2="http://schemas.microsoft.com/office/drawing/2015/06/chart">
            <c:ext xmlns:c16="http://schemas.microsoft.com/office/drawing/2014/chart" uri="{C3380CC4-5D6E-409C-BE32-E72D297353CC}">
              <c16:uniqueId val="{00000009-E27B-4AFA-9FF0-87B92544CE15}"/>
            </c:ext>
          </c:extLst>
        </c:ser>
        <c:dLbls>
          <c:showLegendKey val="0"/>
          <c:showVal val="0"/>
          <c:showCatName val="0"/>
          <c:showSerName val="0"/>
          <c:showPercent val="0"/>
          <c:showBubbleSize val="0"/>
        </c:dLbls>
        <c:marker val="1"/>
        <c:smooth val="0"/>
        <c:axId val="133555712"/>
        <c:axId val="133483328"/>
      </c:lineChart>
      <c:catAx>
        <c:axId val="131076608"/>
        <c:scaling>
          <c:orientation val="minMax"/>
        </c:scaling>
        <c:delete val="0"/>
        <c:axPos val="b"/>
        <c:numFmt formatCode="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133482752"/>
        <c:crosses val="autoZero"/>
        <c:auto val="1"/>
        <c:lblAlgn val="ctr"/>
        <c:lblOffset val="100"/>
        <c:noMultiLvlLbl val="0"/>
      </c:catAx>
      <c:valAx>
        <c:axId val="133482752"/>
        <c:scaling>
          <c:orientation val="minMax"/>
        </c:scaling>
        <c:delete val="0"/>
        <c:axPos val="l"/>
        <c:title>
          <c:tx>
            <c:rich>
              <a:bodyPr rot="0" vert="horz"/>
              <a:lstStyle/>
              <a:p>
                <a:pPr algn="ctr">
                  <a:defRPr lang="es-ES" sz="900" b="1" i="0" u="none" strike="noStrike" baseline="0">
                    <a:solidFill>
                      <a:srgbClr val="000000"/>
                    </a:solidFill>
                    <a:latin typeface="Arial"/>
                    <a:ea typeface="Arial"/>
                    <a:cs typeface="Arial"/>
                  </a:defRPr>
                </a:pPr>
                <a:r>
                  <a:rPr lang="es-ES" sz="900" b="1"/>
                  <a:t>Millones  de Pesos</a:t>
                </a:r>
              </a:p>
            </c:rich>
          </c:tx>
          <c:layout>
            <c:manualLayout>
              <c:xMode val="edge"/>
              <c:yMode val="edge"/>
              <c:x val="1.3787945609723165E-2"/>
              <c:y val="5.2027206408492073E-2"/>
            </c:manualLayout>
          </c:layout>
          <c:overlay val="0"/>
          <c:spPr>
            <a:noFill/>
            <a:ln w="25400">
              <a:noFill/>
            </a:ln>
          </c:spPr>
        </c:title>
        <c:numFmt formatCode="#\ ##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131076608"/>
        <c:crosses val="autoZero"/>
        <c:crossBetween val="between"/>
      </c:valAx>
      <c:catAx>
        <c:axId val="133555712"/>
        <c:scaling>
          <c:orientation val="minMax"/>
        </c:scaling>
        <c:delete val="1"/>
        <c:axPos val="b"/>
        <c:numFmt formatCode="General" sourceLinked="1"/>
        <c:majorTickMark val="out"/>
        <c:minorTickMark val="none"/>
        <c:tickLblPos val="none"/>
        <c:crossAx val="133483328"/>
        <c:crosses val="autoZero"/>
        <c:auto val="1"/>
        <c:lblAlgn val="ctr"/>
        <c:lblOffset val="100"/>
        <c:noMultiLvlLbl val="0"/>
      </c:catAx>
      <c:valAx>
        <c:axId val="133483328"/>
        <c:scaling>
          <c:orientation val="minMax"/>
        </c:scaling>
        <c:delete val="0"/>
        <c:axPos val="r"/>
        <c:numFmt formatCode="0%" sourceLinked="0"/>
        <c:majorTickMark val="out"/>
        <c:minorTickMark val="none"/>
        <c:tickLblPos val="nextTo"/>
        <c:spPr>
          <a:ln>
            <a:noFill/>
          </a:ln>
        </c:spPr>
        <c:txPr>
          <a:bodyPr rot="0" vert="horz"/>
          <a:lstStyle/>
          <a:p>
            <a:pPr>
              <a:defRPr lang="es-ES" sz="900" b="0" i="0" u="none" strike="noStrike" baseline="0">
                <a:solidFill>
                  <a:srgbClr val="FFFFFF"/>
                </a:solidFill>
                <a:latin typeface="Myriad Pro"/>
                <a:ea typeface="Myriad Pro"/>
                <a:cs typeface="Myriad Pro"/>
              </a:defRPr>
            </a:pPr>
            <a:endParaRPr lang="es-ES"/>
          </a:p>
        </c:txPr>
        <c:crossAx val="133555712"/>
        <c:crosses val="max"/>
        <c:crossBetween val="between"/>
      </c:valAx>
    </c:plotArea>
    <c:legend>
      <c:legendPos val="b"/>
      <c:legendEntry>
        <c:idx val="1"/>
        <c:txPr>
          <a:bodyPr/>
          <a:lstStyle/>
          <a:p>
            <a:pPr>
              <a:defRPr sz="825" b="0" i="0" u="none" strike="noStrike" baseline="0">
                <a:solidFill>
                  <a:srgbClr val="000000"/>
                </a:solidFill>
                <a:latin typeface="Arial"/>
                <a:ea typeface="Arial"/>
                <a:cs typeface="Arial"/>
              </a:defRPr>
            </a:pPr>
            <a:endParaRPr lang="es-ES"/>
          </a:p>
        </c:txPr>
      </c:legendEntry>
      <c:layout>
        <c:manualLayout>
          <c:xMode val="edge"/>
          <c:yMode val="edge"/>
          <c:x val="8.6455331412103754E-3"/>
          <c:y val="0.79545640128317363"/>
          <c:w val="0.82088623256985405"/>
          <c:h val="0.20454367060410733"/>
        </c:manualLayout>
      </c:layout>
      <c:overlay val="0"/>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900" b="0" i="0" u="none" strike="noStrike" baseline="0">
          <a:solidFill>
            <a:srgbClr val="000000"/>
          </a:solidFill>
          <a:latin typeface="Myriad Pro"/>
          <a:ea typeface="Myriad Pro"/>
          <a:cs typeface="Myriad Pro"/>
        </a:defRPr>
      </a:pPr>
      <a:endParaRPr lang="es-ES"/>
    </a:p>
  </c:txPr>
  <c:printSettings>
    <c:headerFooter alignWithMargins="0"/>
    <c:pageMargins b="0.75000000000001465" l="0.70000000000000062" r="0.70000000000000062" t="0.75000000000001465" header="0.30000000000000032" footer="0.30000000000000032"/>
    <c:pageSetup orientation="landscape" horizontalDpi="-3" verticalDpi="144"/>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1" i="0" u="none" strike="noStrike" baseline="0">
                <a:solidFill>
                  <a:srgbClr val="333399"/>
                </a:solidFill>
                <a:latin typeface="Arial"/>
                <a:ea typeface="Arial"/>
                <a:cs typeface="Arial"/>
              </a:defRPr>
            </a:pPr>
            <a:r>
              <a:rPr lang="es-ES" b="1">
                <a:solidFill>
                  <a:sysClr val="windowText" lastClr="000000"/>
                </a:solidFill>
              </a:rPr>
              <a:t>Bahías</a:t>
            </a:r>
          </a:p>
        </c:rich>
      </c:tx>
      <c:layout>
        <c:manualLayout>
          <c:xMode val="edge"/>
          <c:yMode val="edge"/>
          <c:x val="0.45631023084571781"/>
          <c:y val="2.42111402741324E-2"/>
        </c:manualLayout>
      </c:layout>
      <c:overlay val="0"/>
      <c:spPr>
        <a:noFill/>
        <a:ln w="25400">
          <a:noFill/>
        </a:ln>
      </c:spPr>
    </c:title>
    <c:autoTitleDeleted val="0"/>
    <c:plotArea>
      <c:layout>
        <c:manualLayout>
          <c:layoutTarget val="inner"/>
          <c:xMode val="edge"/>
          <c:yMode val="edge"/>
          <c:x val="0.18587360594795538"/>
          <c:y val="0.18705971670896521"/>
          <c:w val="0.72118959107806691"/>
          <c:h val="0.49044894181616538"/>
        </c:manualLayout>
      </c:layout>
      <c:barChart>
        <c:barDir val="col"/>
        <c:grouping val="clustered"/>
        <c:varyColors val="0"/>
        <c:ser>
          <c:idx val="0"/>
          <c:order val="0"/>
          <c:tx>
            <c:strRef>
              <c:f>'[12](46)'!$K$17:$V$17</c:f>
              <c:strCache>
                <c:ptCount val="1"/>
                <c:pt idx="0">
                  <c:v>Inversión ambiental  215,8176 232,6603 278,318 335,6325 316,4953 399,24 452,4048 488,4526 517,267</c:v>
                </c:pt>
              </c:strCache>
            </c:strRef>
          </c:tx>
          <c:invertIfNegative val="0"/>
          <c:cat>
            <c:numRef>
              <c:f>'[12](46)'!$X$16:$AD$16</c:f>
              <c:numCache>
                <c:formatCode>General</c:formatCode>
                <c:ptCount val="7"/>
                <c:pt idx="0">
                  <c:v>2015</c:v>
                </c:pt>
                <c:pt idx="1">
                  <c:v>2016</c:v>
                </c:pt>
                <c:pt idx="2">
                  <c:v>2017</c:v>
                </c:pt>
                <c:pt idx="3">
                  <c:v>2018</c:v>
                </c:pt>
                <c:pt idx="4">
                  <c:v>2019</c:v>
                </c:pt>
                <c:pt idx="5">
                  <c:v>2020</c:v>
                </c:pt>
                <c:pt idx="6">
                  <c:v>2021</c:v>
                </c:pt>
              </c:numCache>
            </c:numRef>
          </c:cat>
          <c:val>
            <c:numRef>
              <c:f>'[12](46)'!$X$17:$AD$17</c:f>
              <c:numCache>
                <c:formatCode>General</c:formatCode>
                <c:ptCount val="7"/>
                <c:pt idx="0">
                  <c:v>534.82050000000004</c:v>
                </c:pt>
                <c:pt idx="1">
                  <c:v>623.29999999999995</c:v>
                </c:pt>
                <c:pt idx="2">
                  <c:v>642.5</c:v>
                </c:pt>
                <c:pt idx="3">
                  <c:v>628.12740000000008</c:v>
                </c:pt>
                <c:pt idx="4">
                  <c:v>587.14290000000005</c:v>
                </c:pt>
                <c:pt idx="5">
                  <c:v>574.63570000000004</c:v>
                </c:pt>
                <c:pt idx="6">
                  <c:v>2400.6605</c:v>
                </c:pt>
              </c:numCache>
            </c:numRef>
          </c:val>
          <c:extLst xmlns:c16r2="http://schemas.microsoft.com/office/drawing/2015/06/chart">
            <c:ext xmlns:c16="http://schemas.microsoft.com/office/drawing/2014/chart" uri="{C3380CC4-5D6E-409C-BE32-E72D297353CC}">
              <c16:uniqueId val="{00000000-6D1F-4100-8AA9-0431EE9C2D21}"/>
            </c:ext>
          </c:extLst>
        </c:ser>
        <c:ser>
          <c:idx val="1"/>
          <c:order val="1"/>
          <c:tx>
            <c:strRef>
              <c:f>'[12](46)'!$K$18:$M$18</c:f>
              <c:strCache>
                <c:ptCount val="1"/>
                <c:pt idx="0">
                  <c:v>Inversión en bahías </c:v>
                </c:pt>
              </c:strCache>
            </c:strRef>
          </c:tx>
          <c:invertIfNegative val="0"/>
          <c:cat>
            <c:numRef>
              <c:f>'[12](46)'!$X$16:$AD$16</c:f>
              <c:numCache>
                <c:formatCode>General</c:formatCode>
                <c:ptCount val="7"/>
                <c:pt idx="0">
                  <c:v>2015</c:v>
                </c:pt>
                <c:pt idx="1">
                  <c:v>2016</c:v>
                </c:pt>
                <c:pt idx="2">
                  <c:v>2017</c:v>
                </c:pt>
                <c:pt idx="3">
                  <c:v>2018</c:v>
                </c:pt>
                <c:pt idx="4">
                  <c:v>2019</c:v>
                </c:pt>
                <c:pt idx="5">
                  <c:v>2020</c:v>
                </c:pt>
                <c:pt idx="6">
                  <c:v>2021</c:v>
                </c:pt>
              </c:numCache>
            </c:numRef>
          </c:cat>
          <c:val>
            <c:numRef>
              <c:f>'[12](46)'!$X$18:$AD$18</c:f>
              <c:numCache>
                <c:formatCode>General</c:formatCode>
                <c:ptCount val="7"/>
                <c:pt idx="0">
                  <c:v>19.786999999999999</c:v>
                </c:pt>
                <c:pt idx="1">
                  <c:v>39.200000000000003</c:v>
                </c:pt>
                <c:pt idx="2">
                  <c:v>28.1</c:v>
                </c:pt>
                <c:pt idx="3">
                  <c:v>25.029700000000002</c:v>
                </c:pt>
                <c:pt idx="4">
                  <c:v>49.790199999999999</c:v>
                </c:pt>
                <c:pt idx="5">
                  <c:v>29.319299999999998</c:v>
                </c:pt>
                <c:pt idx="6">
                  <c:v>213.34120000000001</c:v>
                </c:pt>
              </c:numCache>
            </c:numRef>
          </c:val>
          <c:extLst xmlns:c16r2="http://schemas.microsoft.com/office/drawing/2015/06/chart">
            <c:ext xmlns:c16="http://schemas.microsoft.com/office/drawing/2014/chart" uri="{C3380CC4-5D6E-409C-BE32-E72D297353CC}">
              <c16:uniqueId val="{00000001-6D1F-4100-8AA9-0431EE9C2D21}"/>
            </c:ext>
          </c:extLst>
        </c:ser>
        <c:dLbls>
          <c:showLegendKey val="0"/>
          <c:showVal val="0"/>
          <c:showCatName val="0"/>
          <c:showSerName val="0"/>
          <c:showPercent val="0"/>
          <c:showBubbleSize val="0"/>
        </c:dLbls>
        <c:gapWidth val="69"/>
        <c:overlap val="79"/>
        <c:axId val="131077632"/>
        <c:axId val="133485632"/>
      </c:barChart>
      <c:lineChart>
        <c:grouping val="standard"/>
        <c:varyColors val="0"/>
        <c:ser>
          <c:idx val="2"/>
          <c:order val="2"/>
          <c:tx>
            <c:strRef>
              <c:f>'[12](46)'!$K$19</c:f>
              <c:strCache>
                <c:ptCount val="1"/>
                <c:pt idx="0">
                  <c:v>Inversión en bahías/inversión medio ambiental </c:v>
                </c:pt>
              </c:strCache>
            </c:strRef>
          </c:tx>
          <c:marker>
            <c:symbol val="triangle"/>
            <c:size val="9"/>
          </c:marker>
          <c:dLbls>
            <c:dLbl>
              <c:idx val="0"/>
              <c:layout>
                <c:manualLayout>
                  <c:x val="-5.1164490514635036E-2"/>
                  <c:y val="-6.27685003355399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1F-4100-8AA9-0431EE9C2D21}"/>
                </c:ext>
                <c:ext xmlns:c15="http://schemas.microsoft.com/office/drawing/2012/chart" uri="{CE6537A1-D6FC-4f65-9D91-7224C49458BB}"/>
              </c:extLst>
            </c:dLbl>
            <c:dLbl>
              <c:idx val="1"/>
              <c:layout>
                <c:manualLayout>
                  <c:x val="-4.409820924283199E-2"/>
                  <c:y val="-6.70158087893504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D1F-4100-8AA9-0431EE9C2D21}"/>
                </c:ext>
                <c:ext xmlns:c15="http://schemas.microsoft.com/office/drawing/2012/chart" uri="{CE6537A1-D6FC-4f65-9D91-7224C49458BB}"/>
              </c:extLst>
            </c:dLbl>
            <c:dLbl>
              <c:idx val="2"/>
              <c:layout>
                <c:manualLayout>
                  <c:x val="-3.9775142031296659E-2"/>
                  <c:y val="-6.05802641039416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D1F-4100-8AA9-0431EE9C2D21}"/>
                </c:ext>
                <c:ext xmlns:c15="http://schemas.microsoft.com/office/drawing/2012/chart" uri="{CE6537A1-D6FC-4f65-9D91-7224C49458BB}"/>
              </c:extLst>
            </c:dLbl>
            <c:dLbl>
              <c:idx val="3"/>
              <c:layout>
                <c:manualLayout>
                  <c:x val="-5.6897039768763084E-2"/>
                  <c:y val="-5.74509014007264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D1F-4100-8AA9-0431EE9C2D21}"/>
                </c:ext>
                <c:ext xmlns:c15="http://schemas.microsoft.com/office/drawing/2012/chart" uri="{CE6537A1-D6FC-4f65-9D91-7224C49458BB}"/>
              </c:extLst>
            </c:dLbl>
            <c:dLbl>
              <c:idx val="4"/>
              <c:layout>
                <c:manualLayout>
                  <c:x val="-5.0913053589820262E-2"/>
                  <c:y val="-6.3188283366045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D1F-4100-8AA9-0431EE9C2D21}"/>
                </c:ext>
                <c:ext xmlns:c15="http://schemas.microsoft.com/office/drawing/2012/chart" uri="{CE6537A1-D6FC-4f65-9D91-7224C49458BB}"/>
              </c:extLst>
            </c:dLbl>
            <c:dLbl>
              <c:idx val="5"/>
              <c:layout>
                <c:manualLayout>
                  <c:x val="-4.4698362071829631E-2"/>
                  <c:y val="-6.68218023639617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D1F-4100-8AA9-0431EE9C2D21}"/>
                </c:ext>
                <c:ext xmlns:c15="http://schemas.microsoft.com/office/drawing/2012/chart" uri="{CE6537A1-D6FC-4f65-9D91-7224C49458BB}"/>
              </c:extLst>
            </c:dLbl>
            <c:dLbl>
              <c:idx val="6"/>
              <c:layout>
                <c:manualLayout>
                  <c:x val="-4.0506329113924176E-2"/>
                  <c:y val="-7.2758919803472807E-2"/>
                </c:manualLayout>
              </c:layout>
              <c:showLegendKey val="0"/>
              <c:showVal val="1"/>
              <c:showCatName val="0"/>
              <c:showSerName val="0"/>
              <c:showPercent val="0"/>
              <c:showBubbleSize val="0"/>
            </c:dLbl>
            <c:numFmt formatCode="0.0%" sourceLinked="0"/>
            <c:spPr>
              <a:noFill/>
              <a:ln w="25400">
                <a:noFill/>
              </a:ln>
            </c:spPr>
            <c:txPr>
              <a:bodyPr rot="-5400000" vert="horz"/>
              <a:lstStyle/>
              <a:p>
                <a:pPr>
                  <a:defRPr lang="es-ES" sz="9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'[12](46)'!$X$16:$AD$16</c:f>
              <c:numCache>
                <c:formatCode>General</c:formatCode>
                <c:ptCount val="7"/>
                <c:pt idx="0">
                  <c:v>2015</c:v>
                </c:pt>
                <c:pt idx="1">
                  <c:v>2016</c:v>
                </c:pt>
                <c:pt idx="2">
                  <c:v>2017</c:v>
                </c:pt>
                <c:pt idx="3">
                  <c:v>2018</c:v>
                </c:pt>
                <c:pt idx="4">
                  <c:v>2019</c:v>
                </c:pt>
                <c:pt idx="5">
                  <c:v>2020</c:v>
                </c:pt>
                <c:pt idx="6">
                  <c:v>2021</c:v>
                </c:pt>
              </c:numCache>
            </c:numRef>
          </c:cat>
          <c:val>
            <c:numRef>
              <c:f>'[12](46)'!$X$19:$AD$19</c:f>
              <c:numCache>
                <c:formatCode>General</c:formatCode>
                <c:ptCount val="7"/>
                <c:pt idx="0">
                  <c:v>3.699745989542285E-2</c:v>
                </c:pt>
                <c:pt idx="1">
                  <c:v>6.2891063693245638E-2</c:v>
                </c:pt>
                <c:pt idx="2">
                  <c:v>4.3735408560311287E-2</c:v>
                </c:pt>
                <c:pt idx="3">
                  <c:v>3.984812635143762E-2</c:v>
                </c:pt>
                <c:pt idx="4">
                  <c:v>8.4800821060767306E-2</c:v>
                </c:pt>
                <c:pt idx="5">
                  <c:v>5.1022412982694942E-2</c:v>
                </c:pt>
                <c:pt idx="6">
                  <c:v>8.8867709532439096E-2</c:v>
                </c:pt>
              </c:numCache>
            </c:numRef>
          </c:val>
          <c:smooth val="0"/>
          <c:extLst xmlns:c16r2="http://schemas.microsoft.com/office/drawing/2015/06/chart">
            <c:ext xmlns:c16="http://schemas.microsoft.com/office/drawing/2014/chart" uri="{C3380CC4-5D6E-409C-BE32-E72D297353CC}">
              <c16:uniqueId val="{00000008-6D1F-4100-8AA9-0431EE9C2D21}"/>
            </c:ext>
          </c:extLst>
        </c:ser>
        <c:dLbls>
          <c:showLegendKey val="0"/>
          <c:showVal val="0"/>
          <c:showCatName val="0"/>
          <c:showSerName val="0"/>
          <c:showPercent val="0"/>
          <c:showBubbleSize val="0"/>
        </c:dLbls>
        <c:marker val="1"/>
        <c:smooth val="0"/>
        <c:axId val="131078656"/>
        <c:axId val="133486208"/>
      </c:lineChart>
      <c:catAx>
        <c:axId val="131077632"/>
        <c:scaling>
          <c:orientation val="minMax"/>
        </c:scaling>
        <c:delete val="0"/>
        <c:axPos val="b"/>
        <c:numFmt formatCode="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133485632"/>
        <c:crosses val="autoZero"/>
        <c:auto val="1"/>
        <c:lblAlgn val="ctr"/>
        <c:lblOffset val="100"/>
        <c:noMultiLvlLbl val="0"/>
      </c:catAx>
      <c:valAx>
        <c:axId val="133485632"/>
        <c:scaling>
          <c:orientation val="minMax"/>
        </c:scaling>
        <c:delete val="0"/>
        <c:axPos val="l"/>
        <c:title>
          <c:tx>
            <c:rich>
              <a:bodyPr rot="0" vert="horz"/>
              <a:lstStyle/>
              <a:p>
                <a:pPr algn="ctr">
                  <a:defRPr lang="es-ES" sz="900" b="1" i="0" u="none" strike="noStrike" baseline="0">
                    <a:solidFill>
                      <a:srgbClr val="000000"/>
                    </a:solidFill>
                    <a:latin typeface="Arial"/>
                    <a:ea typeface="Arial"/>
                    <a:cs typeface="Arial"/>
                  </a:defRPr>
                </a:pPr>
                <a:r>
                  <a:rPr lang="es-ES" sz="900" b="1"/>
                  <a:t>Millones  de Pesos</a:t>
                </a:r>
              </a:p>
            </c:rich>
          </c:tx>
          <c:layout>
            <c:manualLayout>
              <c:xMode val="edge"/>
              <c:yMode val="edge"/>
              <c:x val="2.0477671607775166E-2"/>
              <c:y val="4.8338849278881976E-2"/>
            </c:manualLayout>
          </c:layout>
          <c:overlay val="0"/>
          <c:spPr>
            <a:noFill/>
            <a:ln w="25400">
              <a:noFill/>
            </a:ln>
          </c:spPr>
        </c:title>
        <c:numFmt formatCode="#\ ##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131077632"/>
        <c:crosses val="autoZero"/>
        <c:crossBetween val="between"/>
      </c:valAx>
      <c:catAx>
        <c:axId val="131078656"/>
        <c:scaling>
          <c:orientation val="minMax"/>
        </c:scaling>
        <c:delete val="1"/>
        <c:axPos val="b"/>
        <c:numFmt formatCode="General" sourceLinked="1"/>
        <c:majorTickMark val="out"/>
        <c:minorTickMark val="none"/>
        <c:tickLblPos val="none"/>
        <c:crossAx val="133486208"/>
        <c:crosses val="autoZero"/>
        <c:auto val="1"/>
        <c:lblAlgn val="ctr"/>
        <c:lblOffset val="100"/>
        <c:noMultiLvlLbl val="0"/>
      </c:catAx>
      <c:valAx>
        <c:axId val="133486208"/>
        <c:scaling>
          <c:orientation val="minMax"/>
        </c:scaling>
        <c:delete val="0"/>
        <c:axPos val="r"/>
        <c:numFmt formatCode="#,###,#00" sourceLinked="0"/>
        <c:majorTickMark val="out"/>
        <c:minorTickMark val="none"/>
        <c:tickLblPos val="nextTo"/>
        <c:spPr>
          <a:ln>
            <a:noFill/>
          </a:ln>
        </c:spPr>
        <c:txPr>
          <a:bodyPr rot="0" vert="horz"/>
          <a:lstStyle/>
          <a:p>
            <a:pPr>
              <a:defRPr lang="es-ES" sz="900" b="0" i="0" u="none" strike="noStrike" baseline="0">
                <a:solidFill>
                  <a:srgbClr val="FFFFFF"/>
                </a:solidFill>
                <a:latin typeface="Myriad Pro"/>
                <a:ea typeface="Myriad Pro"/>
                <a:cs typeface="Myriad Pro"/>
              </a:defRPr>
            </a:pPr>
            <a:endParaRPr lang="es-ES"/>
          </a:p>
        </c:txPr>
        <c:crossAx val="131078656"/>
        <c:crosses val="max"/>
        <c:crossBetween val="between"/>
      </c:valAx>
    </c:plotArea>
    <c:legend>
      <c:legendPos val="b"/>
      <c:layout>
        <c:manualLayout>
          <c:xMode val="edge"/>
          <c:yMode val="edge"/>
          <c:x val="3.4129692832764506E-2"/>
          <c:y val="0.76515337098014269"/>
          <c:w val="0.95221843003413065"/>
          <c:h val="0.22727325750947791"/>
        </c:manualLayout>
      </c:layout>
      <c:overlay val="0"/>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900" b="0" i="0" u="none" strike="noStrike" baseline="0">
          <a:solidFill>
            <a:srgbClr val="000000"/>
          </a:solidFill>
          <a:latin typeface="Myriad Pro"/>
          <a:ea typeface="Myriad Pro"/>
          <a:cs typeface="Myriad Pro"/>
        </a:defRPr>
      </a:pPr>
      <a:endParaRPr lang="es-ES"/>
    </a:p>
  </c:txPr>
  <c:printSettings>
    <c:headerFooter alignWithMargins="0"/>
    <c:pageMargins b="0.5905511811023193" l="0.5905511811023193" r="0.5905511811023193" t="1.1605511811023621" header="0.39370078740157488" footer="0.590551181102319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0" i="0" u="none" strike="noStrike" baseline="0">
                <a:solidFill>
                  <a:srgbClr val="333399"/>
                </a:solidFill>
                <a:latin typeface="Arial"/>
                <a:ea typeface="Arial"/>
                <a:cs typeface="Arial"/>
              </a:defRPr>
            </a:pPr>
            <a:r>
              <a:rPr lang="es-ES" b="1">
                <a:solidFill>
                  <a:sysClr val="windowText" lastClr="000000"/>
                </a:solidFill>
              </a:rPr>
              <a:t>Cuencas</a:t>
            </a:r>
            <a:r>
              <a:rPr lang="es-ES" b="1"/>
              <a:t> </a:t>
            </a:r>
            <a:r>
              <a:rPr lang="es-ES" b="1">
                <a:solidFill>
                  <a:sysClr val="windowText" lastClr="000000"/>
                </a:solidFill>
              </a:rPr>
              <a:t>Hidrográficas</a:t>
            </a:r>
          </a:p>
        </c:rich>
      </c:tx>
      <c:layout>
        <c:manualLayout>
          <c:xMode val="edge"/>
          <c:yMode val="edge"/>
          <c:x val="0.29611968283905826"/>
          <c:y val="3.6880662597404486E-3"/>
        </c:manualLayout>
      </c:layout>
      <c:overlay val="0"/>
      <c:spPr>
        <a:noFill/>
        <a:ln w="25400">
          <a:noFill/>
        </a:ln>
      </c:spPr>
    </c:title>
    <c:autoTitleDeleted val="0"/>
    <c:view3D>
      <c:rotX val="20"/>
      <c:rotY val="110"/>
      <c:rAngAx val="0"/>
      <c:perspective val="10"/>
    </c:view3D>
    <c:floor>
      <c:thickness val="0"/>
    </c:floor>
    <c:sideWall>
      <c:thickness val="0"/>
    </c:sideWall>
    <c:backWall>
      <c:thickness val="0"/>
    </c:backWall>
    <c:plotArea>
      <c:layout>
        <c:manualLayout>
          <c:layoutTarget val="inner"/>
          <c:xMode val="edge"/>
          <c:yMode val="edge"/>
          <c:x val="0.19189214512794192"/>
          <c:y val="0.35045368918419584"/>
          <c:w val="0.58918996673084656"/>
          <c:h val="0.31419985926858018"/>
        </c:manualLayout>
      </c:layout>
      <c:pie3DChart>
        <c:varyColors val="1"/>
        <c:ser>
          <c:idx val="0"/>
          <c:order val="0"/>
          <c:dLbls>
            <c:dLbl>
              <c:idx val="0"/>
              <c:layout>
                <c:manualLayout>
                  <c:x val="-8.9024586212437737E-3"/>
                  <c:y val="0.22762293408282885"/>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312179855069136"/>
                  <c:y val="0.2152646656096856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9.6202260431731753E-4"/>
                  <c:y val="7.3001945805707694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6.7608640756640109E-2"/>
                  <c:y val="-0.13165417507446911"/>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7960683485992823"/>
                  <c:y val="-0.19551954213510137"/>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4.2912697137347626E-2"/>
                  <c:y val="-0.25412312626117034"/>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6.1164497294980844E-2"/>
                  <c:y val="-0.10879426107427696"/>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6.4688444556675315E-2"/>
                  <c:y val="1.3783090708177258E-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a:noFill/>
              </a:ln>
              <a:effectLst/>
            </c:spPr>
            <c:txPr>
              <a:bodyPr/>
              <a:lstStyle/>
              <a:p>
                <a:pPr>
                  <a:defRPr sz="800" b="1"/>
                </a:pPr>
                <a:endParaRPr lang="es-ES"/>
              </a:p>
            </c:txPr>
            <c:showLegendKey val="0"/>
            <c:showVal val="0"/>
            <c:showCatName val="1"/>
            <c:showSerName val="0"/>
            <c:showPercent val="1"/>
            <c:showBubbleSize val="0"/>
            <c:showLeaderLines val="1"/>
            <c:leaderLines>
              <c:spPr>
                <a:ln>
                  <a:solidFill>
                    <a:schemeClr val="accent1">
                      <a:alpha val="96000"/>
                    </a:schemeClr>
                  </a:solidFill>
                </a:ln>
              </c:spPr>
            </c:leaderLines>
            <c:extLst>
              <c:ext xmlns:c15="http://schemas.microsoft.com/office/drawing/2012/chart" uri="{CE6537A1-D6FC-4f65-9D91-7224C49458BB}"/>
            </c:extLst>
          </c:dLbls>
          <c:cat>
            <c:strRef>
              <c:f>'(46)'!$I$45:$I$52</c:f>
              <c:strCache>
                <c:ptCount val="8"/>
                <c:pt idx="0">
                  <c:v>Almendares-Vento</c:v>
                </c:pt>
                <c:pt idx="1">
                  <c:v>Zaza</c:v>
                </c:pt>
                <c:pt idx="2">
                  <c:v>Cauto</c:v>
                </c:pt>
                <c:pt idx="3">
                  <c:v>Mayarí</c:v>
                </c:pt>
                <c:pt idx="4">
                  <c:v>Guaso-Guantánamo</c:v>
                </c:pt>
                <c:pt idx="5">
                  <c:v>Hanabanilla</c:v>
                </c:pt>
                <c:pt idx="6">
                  <c:v>Sagua la Grande</c:v>
                </c:pt>
                <c:pt idx="7">
                  <c:v>Otras Cuencas</c:v>
                </c:pt>
              </c:strCache>
            </c:strRef>
          </c:cat>
          <c:val>
            <c:numRef>
              <c:f>'(46)'!$J$45:$J$52</c:f>
              <c:numCache>
                <c:formatCode>#,##0.00</c:formatCode>
                <c:ptCount val="8"/>
                <c:pt idx="0">
                  <c:v>3331.8</c:v>
                </c:pt>
                <c:pt idx="1">
                  <c:v>11777.7</c:v>
                </c:pt>
                <c:pt idx="2">
                  <c:v>25917.9</c:v>
                </c:pt>
                <c:pt idx="3">
                  <c:v>48355.1</c:v>
                </c:pt>
                <c:pt idx="4">
                  <c:v>12078.4</c:v>
                </c:pt>
                <c:pt idx="5">
                  <c:v>3107.5</c:v>
                </c:pt>
                <c:pt idx="6">
                  <c:v>6790.8</c:v>
                </c:pt>
                <c:pt idx="7">
                  <c:v>3444</c:v>
                </c:pt>
              </c:numCache>
            </c:numRef>
          </c:val>
          <c:extLst xmlns:c16r2="http://schemas.microsoft.com/office/drawing/2015/06/chart">
            <c:ext xmlns:c16="http://schemas.microsoft.com/office/drawing/2014/chart" uri="{C3380CC4-5D6E-409C-BE32-E72D297353CC}">
              <c16:uniqueId val="{0000000A-348C-4610-BA8D-61F3CA3FA31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alignWithMargins="0"/>
    <c:pageMargins b="1" l="0.75000000000001465" r="0.75000000000001465" t="1"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0.29201074203472899"/>
          <c:y val="0.11627968015626"/>
          <c:w val="0.48299399944528498"/>
          <c:h val="0.69767848786345499"/>
        </c:manualLayout>
      </c:layout>
      <c:barChart>
        <c:barDir val="bar"/>
        <c:grouping val="stacked"/>
        <c:varyColors val="0"/>
        <c:ser>
          <c:idx val="2"/>
          <c:order val="0"/>
          <c:tx>
            <c:strRef>
              <c:f>'5 (8)'!$N$45</c:f>
              <c:strCache>
                <c:ptCount val="1"/>
                <c:pt idx="0">
                  <c:v>Débiles</c:v>
                </c:pt>
              </c:strCache>
            </c:strRef>
          </c:tx>
          <c:spPr>
            <a:solidFill>
              <a:schemeClr val="accent1">
                <a:lumMod val="75000"/>
              </a:schemeClr>
            </a:solidFill>
          </c:spPr>
          <c:invertIfNegative val="0"/>
          <c:cat>
            <c:strRef>
              <c:f>'5 (8)'!$O$44:$R$44</c:f>
              <c:strCache>
                <c:ptCount val="3"/>
                <c:pt idx="0">
                  <c:v>   Región Oriental</c:v>
                </c:pt>
                <c:pt idx="1">
                  <c:v>   Región Central</c:v>
                </c:pt>
                <c:pt idx="2">
                  <c:v>   Región Occidental</c:v>
                </c:pt>
              </c:strCache>
            </c:strRef>
          </c:cat>
          <c:val>
            <c:numRef>
              <c:f>'5 (8)'!$O$45:$Q$45</c:f>
              <c:numCache>
                <c:formatCode>General</c:formatCode>
                <c:ptCount val="3"/>
                <c:pt idx="0">
                  <c:v>524</c:v>
                </c:pt>
                <c:pt idx="1">
                  <c:v>625</c:v>
                </c:pt>
                <c:pt idx="2">
                  <c:v>526</c:v>
                </c:pt>
              </c:numCache>
            </c:numRef>
          </c:val>
        </c:ser>
        <c:ser>
          <c:idx val="0"/>
          <c:order val="1"/>
          <c:tx>
            <c:strRef>
              <c:f>'5 (8)'!$N$46</c:f>
              <c:strCache>
                <c:ptCount val="1"/>
                <c:pt idx="0">
                  <c:v>Moderados</c:v>
                </c:pt>
              </c:strCache>
            </c:strRef>
          </c:tx>
          <c:spPr>
            <a:solidFill>
              <a:schemeClr val="accent1">
                <a:lumMod val="60000"/>
                <a:lumOff val="40000"/>
              </a:schemeClr>
            </a:solidFill>
          </c:spPr>
          <c:invertIfNegative val="0"/>
          <c:cat>
            <c:strRef>
              <c:f>'5 (8)'!$O$44:$R$44</c:f>
              <c:strCache>
                <c:ptCount val="3"/>
                <c:pt idx="0">
                  <c:v>   Región Oriental</c:v>
                </c:pt>
                <c:pt idx="1">
                  <c:v>   Región Central</c:v>
                </c:pt>
                <c:pt idx="2">
                  <c:v>   Región Occidental</c:v>
                </c:pt>
              </c:strCache>
            </c:strRef>
          </c:cat>
          <c:val>
            <c:numRef>
              <c:f>'5 (8)'!$O$46:$Q$46</c:f>
              <c:numCache>
                <c:formatCode>General</c:formatCode>
                <c:ptCount val="3"/>
                <c:pt idx="0">
                  <c:v>55</c:v>
                </c:pt>
                <c:pt idx="1">
                  <c:v>84</c:v>
                </c:pt>
                <c:pt idx="2">
                  <c:v>341</c:v>
                </c:pt>
              </c:numCache>
            </c:numRef>
          </c:val>
        </c:ser>
        <c:ser>
          <c:idx val="1"/>
          <c:order val="2"/>
          <c:tx>
            <c:strRef>
              <c:f>'5 (8)'!$N$47</c:f>
              <c:strCache>
                <c:ptCount val="1"/>
                <c:pt idx="0">
                  <c:v>Fuertes</c:v>
                </c:pt>
              </c:strCache>
            </c:strRef>
          </c:tx>
          <c:spPr>
            <a:solidFill>
              <a:schemeClr val="tx2">
                <a:lumMod val="20000"/>
                <a:lumOff val="80000"/>
              </a:schemeClr>
            </a:solidFill>
          </c:spPr>
          <c:invertIfNegative val="0"/>
          <c:cat>
            <c:strRef>
              <c:f>'5 (8)'!$O$44:$R$44</c:f>
              <c:strCache>
                <c:ptCount val="3"/>
                <c:pt idx="0">
                  <c:v>   Región Oriental</c:v>
                </c:pt>
                <c:pt idx="1">
                  <c:v>   Región Central</c:v>
                </c:pt>
                <c:pt idx="2">
                  <c:v>   Región Occidental</c:v>
                </c:pt>
              </c:strCache>
            </c:strRef>
          </c:cat>
          <c:val>
            <c:numRef>
              <c:f>'5 (8)'!$O$47:$Q$47</c:f>
              <c:numCache>
                <c:formatCode>General</c:formatCode>
                <c:ptCount val="3"/>
                <c:pt idx="0">
                  <c:v>3</c:v>
                </c:pt>
                <c:pt idx="1">
                  <c:v>7</c:v>
                </c:pt>
                <c:pt idx="2">
                  <c:v>21</c:v>
                </c:pt>
              </c:numCache>
            </c:numRef>
          </c:val>
        </c:ser>
        <c:dLbls>
          <c:showLegendKey val="0"/>
          <c:showVal val="0"/>
          <c:showCatName val="0"/>
          <c:showSerName val="0"/>
          <c:showPercent val="0"/>
          <c:showBubbleSize val="0"/>
        </c:dLbls>
        <c:gapWidth val="51"/>
        <c:overlap val="100"/>
        <c:axId val="194311680"/>
        <c:axId val="145374528"/>
      </c:barChart>
      <c:catAx>
        <c:axId val="194311680"/>
        <c:scaling>
          <c:orientation val="minMax"/>
        </c:scaling>
        <c:delete val="1"/>
        <c:axPos val="l"/>
        <c:numFmt formatCode="General" sourceLinked="0"/>
        <c:majorTickMark val="out"/>
        <c:minorTickMark val="none"/>
        <c:tickLblPos val="none"/>
        <c:crossAx val="145374528"/>
        <c:crosses val="autoZero"/>
        <c:auto val="1"/>
        <c:lblAlgn val="ctr"/>
        <c:lblOffset val="100"/>
        <c:noMultiLvlLbl val="0"/>
      </c:catAx>
      <c:valAx>
        <c:axId val="145374528"/>
        <c:scaling>
          <c:orientation val="minMax"/>
          <c:max val="800"/>
          <c:min val="0"/>
        </c:scaling>
        <c:delete val="1"/>
        <c:axPos val="b"/>
        <c:numFmt formatCode="General" sourceLinked="1"/>
        <c:majorTickMark val="out"/>
        <c:minorTickMark val="none"/>
        <c:tickLblPos val="none"/>
        <c:crossAx val="194311680"/>
        <c:crosses val="autoZero"/>
        <c:crossBetween val="between"/>
      </c:valAx>
    </c:plotArea>
    <c:legend>
      <c:legendPos val="r"/>
      <c:layout>
        <c:manualLayout>
          <c:xMode val="edge"/>
          <c:yMode val="edge"/>
          <c:x val="0.82686391324120467"/>
          <c:y val="0.48470324930313946"/>
          <c:w val="0.13259390589421399"/>
          <c:h val="0.370919245559439"/>
        </c:manualLayout>
      </c:layout>
      <c:overlay val="0"/>
      <c:txPr>
        <a:bodyPr rot="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endParaRPr lang="es-ES"/>
        </a:p>
      </c:txPr>
    </c:legend>
    <c:plotVisOnly val="1"/>
    <c:dispBlanksAs val="gap"/>
    <c:showDLblsOverMax val="0"/>
  </c:chart>
  <c:spPr>
    <a:noFill/>
    <a:ln w="9525" cap="flat" cmpd="sng" algn="ctr">
      <a:noFill/>
      <a:prstDash val="solid"/>
      <a:round/>
    </a:ln>
  </c:spPr>
  <c:txPr>
    <a:bodyPr/>
    <a:lstStyle/>
    <a:p>
      <a:pPr>
        <a:defRPr lang="es-ES" sz="900" b="0" i="0" u="none" strike="noStrike" baseline="0">
          <a:solidFill>
            <a:srgbClr val="000000"/>
          </a:solidFill>
          <a:latin typeface="Arial" panose="020B0604020202020204" pitchFamily="7" charset="0"/>
          <a:ea typeface="Calibri" panose="020F0502020204030204"/>
          <a:cs typeface="Arial" panose="020B0604020202020204" pitchFamily="7" charset="0"/>
        </a:defRPr>
      </a:pPr>
      <a:endParaRPr lang="es-E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manualLayout>
          <c:layoutTarget val="inner"/>
          <c:xMode val="edge"/>
          <c:yMode val="edge"/>
          <c:x val="0.24291863517061782"/>
          <c:y val="1.7538172691918357E-2"/>
          <c:w val="0.59154428370872247"/>
          <c:h val="0.9677904860433163"/>
        </c:manualLayout>
      </c:layout>
      <c:barChart>
        <c:barDir val="bar"/>
        <c:grouping val="stacked"/>
        <c:varyColors val="0"/>
        <c:ser>
          <c:idx val="0"/>
          <c:order val="0"/>
          <c:tx>
            <c:strRef>
              <c:f>'[12]6 (9)'!$I$44</c:f>
              <c:strCache>
                <c:ptCount val="1"/>
                <c:pt idx="0">
                  <c:v>SS1 (119-153 km/hora)</c:v>
                </c:pt>
              </c:strCache>
            </c:strRef>
          </c:tx>
          <c:invertIfNegative val="0"/>
          <c:cat>
            <c:strRef>
              <c:f>'[12]6 (9)'!$J$43:$M$43</c:f>
              <c:strCache>
                <c:ptCount val="4"/>
                <c:pt idx="0">
                  <c:v>Región Oriental</c:v>
                </c:pt>
                <c:pt idx="1">
                  <c:v>Región Central</c:v>
                </c:pt>
                <c:pt idx="2">
                  <c:v>Región Occidental</c:v>
                </c:pt>
                <c:pt idx="3">
                  <c:v>Cuba</c:v>
                </c:pt>
              </c:strCache>
            </c:strRef>
          </c:cat>
          <c:val>
            <c:numRef>
              <c:f>'[12]6 (9)'!$J$44:$M$44</c:f>
              <c:numCache>
                <c:formatCode>General</c:formatCode>
                <c:ptCount val="4"/>
                <c:pt idx="0">
                  <c:v>35</c:v>
                </c:pt>
                <c:pt idx="1">
                  <c:v>32</c:v>
                </c:pt>
                <c:pt idx="2">
                  <c:v>34</c:v>
                </c:pt>
                <c:pt idx="3">
                  <c:v>53</c:v>
                </c:pt>
              </c:numCache>
            </c:numRef>
          </c:val>
          <c:extLst xmlns:c16r2="http://schemas.microsoft.com/office/drawing/2015/06/chart">
            <c:ext xmlns:c16="http://schemas.microsoft.com/office/drawing/2014/chart" uri="{C3380CC4-5D6E-409C-BE32-E72D297353CC}">
              <c16:uniqueId val="{00000000-58D7-4D51-99DB-44983693FEA6}"/>
            </c:ext>
          </c:extLst>
        </c:ser>
        <c:ser>
          <c:idx val="1"/>
          <c:order val="1"/>
          <c:tx>
            <c:strRef>
              <c:f>'[12]6 (9)'!$I$45</c:f>
              <c:strCache>
                <c:ptCount val="1"/>
                <c:pt idx="0">
                  <c:v>SS2 (154-177 km/hora)</c:v>
                </c:pt>
              </c:strCache>
            </c:strRef>
          </c:tx>
          <c:invertIfNegative val="0"/>
          <c:cat>
            <c:strRef>
              <c:f>'[12]6 (9)'!$J$43:$M$43</c:f>
              <c:strCache>
                <c:ptCount val="4"/>
                <c:pt idx="0">
                  <c:v>Región Oriental</c:v>
                </c:pt>
                <c:pt idx="1">
                  <c:v>Región Central</c:v>
                </c:pt>
                <c:pt idx="2">
                  <c:v>Región Occidental</c:v>
                </c:pt>
                <c:pt idx="3">
                  <c:v>Cuba</c:v>
                </c:pt>
              </c:strCache>
            </c:strRef>
          </c:cat>
          <c:val>
            <c:numRef>
              <c:f>'[12]6 (9)'!$J$45:$M$45</c:f>
              <c:numCache>
                <c:formatCode>General</c:formatCode>
                <c:ptCount val="4"/>
                <c:pt idx="0">
                  <c:v>11</c:v>
                </c:pt>
                <c:pt idx="1">
                  <c:v>11</c:v>
                </c:pt>
                <c:pt idx="2">
                  <c:v>24</c:v>
                </c:pt>
                <c:pt idx="3">
                  <c:v>31</c:v>
                </c:pt>
              </c:numCache>
            </c:numRef>
          </c:val>
          <c:extLst xmlns:c16r2="http://schemas.microsoft.com/office/drawing/2015/06/chart">
            <c:ext xmlns:c16="http://schemas.microsoft.com/office/drawing/2014/chart" uri="{C3380CC4-5D6E-409C-BE32-E72D297353CC}">
              <c16:uniqueId val="{00000001-58D7-4D51-99DB-44983693FEA6}"/>
            </c:ext>
          </c:extLst>
        </c:ser>
        <c:ser>
          <c:idx val="2"/>
          <c:order val="2"/>
          <c:tx>
            <c:strRef>
              <c:f>'[12]6 (9)'!$I$46</c:f>
              <c:strCache>
                <c:ptCount val="1"/>
                <c:pt idx="0">
                  <c:v>SS3 (178 - 208 km/hora)</c:v>
                </c:pt>
              </c:strCache>
            </c:strRef>
          </c:tx>
          <c:invertIfNegative val="0"/>
          <c:cat>
            <c:strRef>
              <c:f>'[12]6 (9)'!$J$43:$M$43</c:f>
              <c:strCache>
                <c:ptCount val="4"/>
                <c:pt idx="0">
                  <c:v>Región Oriental</c:v>
                </c:pt>
                <c:pt idx="1">
                  <c:v>Región Central</c:v>
                </c:pt>
                <c:pt idx="2">
                  <c:v>Región Occidental</c:v>
                </c:pt>
                <c:pt idx="3">
                  <c:v>Cuba</c:v>
                </c:pt>
              </c:strCache>
            </c:strRef>
          </c:cat>
          <c:val>
            <c:numRef>
              <c:f>'[12]6 (9)'!$J$46:$M$46</c:f>
              <c:numCache>
                <c:formatCode>General</c:formatCode>
                <c:ptCount val="4"/>
                <c:pt idx="0">
                  <c:v>2</c:v>
                </c:pt>
                <c:pt idx="1">
                  <c:v>9</c:v>
                </c:pt>
                <c:pt idx="2">
                  <c:v>11</c:v>
                </c:pt>
                <c:pt idx="3">
                  <c:v>16</c:v>
                </c:pt>
              </c:numCache>
            </c:numRef>
          </c:val>
          <c:extLst xmlns:c16r2="http://schemas.microsoft.com/office/drawing/2015/06/chart">
            <c:ext xmlns:c16="http://schemas.microsoft.com/office/drawing/2014/chart" uri="{C3380CC4-5D6E-409C-BE32-E72D297353CC}">
              <c16:uniqueId val="{00000002-58D7-4D51-99DB-44983693FEA6}"/>
            </c:ext>
          </c:extLst>
        </c:ser>
        <c:ser>
          <c:idx val="3"/>
          <c:order val="3"/>
          <c:tx>
            <c:strRef>
              <c:f>'[12]6 (9)'!$I$47</c:f>
              <c:strCache>
                <c:ptCount val="1"/>
                <c:pt idx="0">
                  <c:v>SS4 ( 209-251 km/hora)</c:v>
                </c:pt>
              </c:strCache>
            </c:strRef>
          </c:tx>
          <c:invertIfNegative val="0"/>
          <c:cat>
            <c:strRef>
              <c:f>'[12]6 (9)'!$J$43:$M$43</c:f>
              <c:strCache>
                <c:ptCount val="4"/>
                <c:pt idx="0">
                  <c:v>Región Oriental</c:v>
                </c:pt>
                <c:pt idx="1">
                  <c:v>Región Central</c:v>
                </c:pt>
                <c:pt idx="2">
                  <c:v>Región Occidental</c:v>
                </c:pt>
                <c:pt idx="3">
                  <c:v>Cuba</c:v>
                </c:pt>
              </c:strCache>
            </c:strRef>
          </c:cat>
          <c:val>
            <c:numRef>
              <c:f>'[12]6 (9)'!$J$47:$M$47</c:f>
              <c:numCache>
                <c:formatCode>General</c:formatCode>
                <c:ptCount val="4"/>
                <c:pt idx="0">
                  <c:v>3</c:v>
                </c:pt>
                <c:pt idx="1">
                  <c:v>2</c:v>
                </c:pt>
                <c:pt idx="2">
                  <c:v>11</c:v>
                </c:pt>
                <c:pt idx="3">
                  <c:v>14</c:v>
                </c:pt>
              </c:numCache>
            </c:numRef>
          </c:val>
          <c:extLst xmlns:c16r2="http://schemas.microsoft.com/office/drawing/2015/06/chart">
            <c:ext xmlns:c16="http://schemas.microsoft.com/office/drawing/2014/chart" uri="{C3380CC4-5D6E-409C-BE32-E72D297353CC}">
              <c16:uniqueId val="{00000003-58D7-4D51-99DB-44983693FEA6}"/>
            </c:ext>
          </c:extLst>
        </c:ser>
        <c:ser>
          <c:idx val="4"/>
          <c:order val="4"/>
          <c:tx>
            <c:strRef>
              <c:f>'[12]6 (9)'!$I$48</c:f>
              <c:strCache>
                <c:ptCount val="1"/>
                <c:pt idx="0">
                  <c:v>SS5 (≥252 km/hora)</c:v>
                </c:pt>
              </c:strCache>
            </c:strRef>
          </c:tx>
          <c:invertIfNegative val="0"/>
          <c:cat>
            <c:strRef>
              <c:f>'[12]6 (9)'!$J$43:$M$43</c:f>
              <c:strCache>
                <c:ptCount val="4"/>
                <c:pt idx="0">
                  <c:v>Región Oriental</c:v>
                </c:pt>
                <c:pt idx="1">
                  <c:v>Región Central</c:v>
                </c:pt>
                <c:pt idx="2">
                  <c:v>Región Occidental</c:v>
                </c:pt>
                <c:pt idx="3">
                  <c:v>Cuba</c:v>
                </c:pt>
              </c:strCache>
            </c:strRef>
          </c:cat>
          <c:val>
            <c:numRef>
              <c:f>'[12]6 (9)'!$J$48:$M$48</c:f>
              <c:numCache>
                <c:formatCode>General</c:formatCode>
                <c:ptCount val="4"/>
                <c:pt idx="0">
                  <c:v>3</c:v>
                </c:pt>
                <c:pt idx="1">
                  <c:v>2</c:v>
                </c:pt>
                <c:pt idx="2">
                  <c:v>2</c:v>
                </c:pt>
                <c:pt idx="3">
                  <c:v>5</c:v>
                </c:pt>
              </c:numCache>
            </c:numRef>
          </c:val>
          <c:extLst xmlns:c16r2="http://schemas.microsoft.com/office/drawing/2015/06/chart">
            <c:ext xmlns:c16="http://schemas.microsoft.com/office/drawing/2014/chart" uri="{C3380CC4-5D6E-409C-BE32-E72D297353CC}">
              <c16:uniqueId val="{00000004-58D7-4D51-99DB-44983693FEA6}"/>
            </c:ext>
          </c:extLst>
        </c:ser>
        <c:dLbls>
          <c:showLegendKey val="0"/>
          <c:showVal val="0"/>
          <c:showCatName val="0"/>
          <c:showSerName val="0"/>
          <c:showPercent val="0"/>
          <c:showBubbleSize val="0"/>
        </c:dLbls>
        <c:gapWidth val="25"/>
        <c:overlap val="100"/>
        <c:axId val="192284672"/>
        <c:axId val="191040896"/>
      </c:barChart>
      <c:catAx>
        <c:axId val="192284672"/>
        <c:scaling>
          <c:orientation val="minMax"/>
        </c:scaling>
        <c:delete val="1"/>
        <c:axPos val="l"/>
        <c:numFmt formatCode="General" sourceLinked="0"/>
        <c:majorTickMark val="out"/>
        <c:minorTickMark val="none"/>
        <c:tickLblPos val="none"/>
        <c:crossAx val="191040896"/>
        <c:crosses val="autoZero"/>
        <c:auto val="1"/>
        <c:lblAlgn val="ctr"/>
        <c:lblOffset val="100"/>
        <c:noMultiLvlLbl val="0"/>
      </c:catAx>
      <c:valAx>
        <c:axId val="191040896"/>
        <c:scaling>
          <c:orientation val="minMax"/>
          <c:max val="120"/>
          <c:min val="0"/>
        </c:scaling>
        <c:delete val="1"/>
        <c:axPos val="b"/>
        <c:numFmt formatCode="General" sourceLinked="1"/>
        <c:majorTickMark val="out"/>
        <c:minorTickMark val="none"/>
        <c:tickLblPos val="none"/>
        <c:crossAx val="192284672"/>
        <c:crosses val="autoZero"/>
        <c:crossBetween val="between"/>
        <c:majorUnit val="20"/>
      </c:valAx>
      <c:spPr>
        <a:noFill/>
        <a:ln w="25400">
          <a:noFill/>
        </a:ln>
      </c:spPr>
    </c:plotArea>
    <c:legend>
      <c:legendPos val="r"/>
      <c:layout>
        <c:manualLayout>
          <c:xMode val="edge"/>
          <c:yMode val="edge"/>
          <c:x val="0.72258236634894257"/>
          <c:y val="0.28981236849528408"/>
          <c:w val="0.24907912004420499"/>
          <c:h val="0.67712978026511861"/>
        </c:manualLayout>
      </c:layout>
      <c:overlay val="0"/>
      <c:txPr>
        <a:bodyPr/>
        <a:lstStyle/>
        <a:p>
          <a:pPr>
            <a:defRPr lang="es-ES"/>
          </a:pPr>
          <a:endParaRPr lang="es-ES"/>
        </a:p>
      </c:txPr>
    </c:legend>
    <c:plotVisOnly val="1"/>
    <c:dispBlanksAs val="gap"/>
    <c:showDLblsOverMax val="0"/>
  </c:chart>
  <c:spPr>
    <a:noFill/>
    <a:ln w="9525">
      <a:noFill/>
    </a:ln>
  </c:spPr>
  <c:txPr>
    <a:bodyPr/>
    <a:lstStyle/>
    <a:p>
      <a:pPr>
        <a:defRPr sz="900">
          <a:latin typeface="Arial" pitchFamily="34" charset="0"/>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ES" sz="875" b="1" i="0" u="none" strike="noStrike" kern="1200" baseline="0">
                <a:solidFill>
                  <a:srgbClr val="000000"/>
                </a:solidFill>
                <a:latin typeface="Arial" panose="020B0604020202020204"/>
                <a:ea typeface="Arial" panose="020B0604020202020204"/>
                <a:cs typeface="Arial" panose="020B0604020202020204"/>
              </a:defRPr>
            </a:pPr>
            <a:r>
              <a:rPr lang="es-ES"/>
              <a:t>Población urbana y rural con acceso a agua potable y saneamiento</a:t>
            </a:r>
          </a:p>
        </c:rich>
      </c:tx>
      <c:layout>
        <c:manualLayout>
          <c:xMode val="edge"/>
          <c:yMode val="edge"/>
          <c:x val="0.13583847199822899"/>
          <c:y val="3.5714242616227403E-2"/>
        </c:manualLayout>
      </c:layout>
      <c:overlay val="0"/>
      <c:spPr>
        <a:noFill/>
        <a:ln w="25400">
          <a:noFill/>
        </a:ln>
      </c:spPr>
    </c:title>
    <c:autoTitleDeleted val="0"/>
    <c:plotArea>
      <c:layout>
        <c:manualLayout>
          <c:layoutTarget val="inner"/>
          <c:xMode val="edge"/>
          <c:yMode val="edge"/>
          <c:x val="4.2168674698795199E-2"/>
          <c:y val="0.68279928385042499"/>
          <c:w val="0.87048192771084298"/>
          <c:h val="6.4516467765392799E-2"/>
        </c:manualLayout>
      </c:layout>
      <c:barChart>
        <c:barDir val="col"/>
        <c:grouping val="clustered"/>
        <c:varyColors val="0"/>
        <c:ser>
          <c:idx val="0"/>
          <c:order val="0"/>
          <c:tx>
            <c:strRef>
              <c:f>'14 (16)'!$X$8</c:f>
              <c:strCache>
                <c:ptCount val="1"/>
                <c:pt idx="0">
                  <c:v>Rural</c:v>
                </c:pt>
              </c:strCache>
            </c:strRef>
          </c:tx>
          <c:spPr>
            <a:solidFill>
              <a:srgbClr val="CCFFFF"/>
            </a:solidFill>
            <a:ln w="12700">
              <a:solidFill>
                <a:srgbClr val="000000"/>
              </a:solidFill>
              <a:prstDash val="solid"/>
            </a:ln>
          </c:spPr>
          <c:invertIfNegative val="0"/>
          <c:cat>
            <c:numRef>
              <c:f>'14 (16)'!$Y$6:$AG$6</c:f>
              <c:numCache>
                <c:formatCode>General</c:formatCode>
                <c:ptCount val="9"/>
                <c:pt idx="0">
                  <c:v>1998</c:v>
                </c:pt>
                <c:pt idx="1">
                  <c:v>1999</c:v>
                </c:pt>
                <c:pt idx="2">
                  <c:v>2000</c:v>
                </c:pt>
                <c:pt idx="3">
                  <c:v>2001</c:v>
                </c:pt>
                <c:pt idx="5">
                  <c:v>1998</c:v>
                </c:pt>
                <c:pt idx="6">
                  <c:v>1999</c:v>
                </c:pt>
                <c:pt idx="7">
                  <c:v>2000</c:v>
                </c:pt>
                <c:pt idx="8">
                  <c:v>2001</c:v>
                </c:pt>
              </c:numCache>
            </c:numRef>
          </c:cat>
          <c:val>
            <c:numRef>
              <c:f>'14 (16)'!$Y$8:$AG$8</c:f>
              <c:numCache>
                <c:formatCode>General</c:formatCode>
                <c:ptCount val="9"/>
                <c:pt idx="0">
                  <c:v>85.2</c:v>
                </c:pt>
                <c:pt idx="1">
                  <c:v>86.3</c:v>
                </c:pt>
                <c:pt idx="2">
                  <c:v>81.900000000000006</c:v>
                </c:pt>
                <c:pt idx="3">
                  <c:v>85.3</c:v>
                </c:pt>
                <c:pt idx="5">
                  <c:v>87.1</c:v>
                </c:pt>
                <c:pt idx="6">
                  <c:v>82.4</c:v>
                </c:pt>
                <c:pt idx="7">
                  <c:v>83.7</c:v>
                </c:pt>
                <c:pt idx="8">
                  <c:v>83.9</c:v>
                </c:pt>
              </c:numCache>
            </c:numRef>
          </c:val>
        </c:ser>
        <c:ser>
          <c:idx val="1"/>
          <c:order val="1"/>
          <c:tx>
            <c:strRef>
              <c:f>'14 (16)'!#REF!</c:f>
              <c:strCache>
                <c:ptCount val="1"/>
                <c:pt idx="0">
                  <c:v>#REF!</c:v>
                </c:pt>
              </c:strCache>
            </c:strRef>
          </c:tx>
          <c:spPr>
            <a:solidFill>
              <a:srgbClr val="993366"/>
            </a:solidFill>
            <a:ln w="12700">
              <a:solidFill>
                <a:srgbClr val="000000"/>
              </a:solidFill>
              <a:prstDash val="solid"/>
            </a:ln>
          </c:spPr>
          <c:invertIfNegative val="0"/>
          <c:cat>
            <c:numRef>
              <c:f>'14 (16)'!$Y$6:$AG$6</c:f>
              <c:numCache>
                <c:formatCode>General</c:formatCode>
                <c:ptCount val="9"/>
                <c:pt idx="0">
                  <c:v>1998</c:v>
                </c:pt>
                <c:pt idx="1">
                  <c:v>1999</c:v>
                </c:pt>
                <c:pt idx="2">
                  <c:v>2000</c:v>
                </c:pt>
                <c:pt idx="3">
                  <c:v>2001</c:v>
                </c:pt>
                <c:pt idx="5">
                  <c:v>1998</c:v>
                </c:pt>
                <c:pt idx="6">
                  <c:v>1999</c:v>
                </c:pt>
                <c:pt idx="7">
                  <c:v>2000</c:v>
                </c:pt>
                <c:pt idx="8">
                  <c:v>2001</c:v>
                </c:pt>
              </c:numCache>
            </c:numRef>
          </c:cat>
          <c:val>
            <c:numRef>
              <c:f>'14 (16)'!#REF!</c:f>
              <c:numCache>
                <c:formatCode>General</c:formatCode>
                <c:ptCount val="1"/>
                <c:pt idx="0">
                  <c:v>1</c:v>
                </c:pt>
              </c:numCache>
            </c:numRef>
          </c:val>
        </c:ser>
        <c:dLbls>
          <c:showLegendKey val="0"/>
          <c:showVal val="0"/>
          <c:showCatName val="0"/>
          <c:showSerName val="0"/>
          <c:showPercent val="0"/>
          <c:showBubbleSize val="0"/>
        </c:dLbls>
        <c:gapWidth val="70"/>
        <c:axId val="192381440"/>
        <c:axId val="191092928"/>
      </c:barChart>
      <c:catAx>
        <c:axId val="192381440"/>
        <c:scaling>
          <c:orientation val="minMax"/>
        </c:scaling>
        <c:delete val="0"/>
        <c:axPos val="b"/>
        <c:numFmt formatCode="General" sourceLinked="1"/>
        <c:majorTickMark val="out"/>
        <c:minorTickMark val="none"/>
        <c:tickLblPos val="low"/>
        <c:spPr>
          <a:ln w="3175" cap="flat" cmpd="sng" algn="ctr">
            <a:solidFill>
              <a:srgbClr val="000000"/>
            </a:solidFill>
            <a:prstDash val="solid"/>
            <a:round/>
          </a:ln>
        </c:spPr>
        <c:txPr>
          <a:bodyPr rot="-2700000" spcFirstLastPara="0" vertOverflow="ellipsis" vert="horz" wrap="square" anchor="ctr" anchorCtr="1"/>
          <a:lstStyle/>
          <a:p>
            <a:pPr>
              <a:defRPr lang="es-ES" sz="800" b="1" i="0" u="none" strike="noStrike" kern="1200" baseline="0">
                <a:solidFill>
                  <a:srgbClr val="000000"/>
                </a:solidFill>
                <a:latin typeface="Times New Roman" panose="02020603050405020304" pitchFamily="12"/>
                <a:ea typeface="Times New Roman" panose="02020603050405020304" pitchFamily="12"/>
                <a:cs typeface="Times New Roman" panose="02020603050405020304" pitchFamily="12"/>
              </a:defRPr>
            </a:pPr>
            <a:endParaRPr lang="es-ES"/>
          </a:p>
        </c:txPr>
        <c:crossAx val="191092928"/>
        <c:crosses val="autoZero"/>
        <c:auto val="1"/>
        <c:lblAlgn val="ctr"/>
        <c:lblOffset val="100"/>
        <c:tickLblSkip val="3"/>
        <c:noMultiLvlLbl val="0"/>
      </c:catAx>
      <c:valAx>
        <c:axId val="191092928"/>
        <c:scaling>
          <c:orientation val="minMax"/>
        </c:scaling>
        <c:delete val="0"/>
        <c:axPos val="r"/>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ES" sz="925" b="1" i="0" u="none" strike="noStrike" kern="1200" baseline="0">
                <a:solidFill>
                  <a:srgbClr val="000000"/>
                </a:solidFill>
                <a:latin typeface="Times New Roman" panose="02020603050405020304" pitchFamily="12"/>
                <a:ea typeface="Times New Roman" panose="02020603050405020304" pitchFamily="12"/>
                <a:cs typeface="Times New Roman" panose="02020603050405020304" pitchFamily="12"/>
              </a:defRPr>
            </a:pPr>
            <a:endParaRPr lang="es-ES"/>
          </a:p>
        </c:txPr>
        <c:crossAx val="192381440"/>
        <c:crosses val="max"/>
        <c:crossBetween val="between"/>
      </c:valAx>
      <c:spPr>
        <a:solidFill>
          <a:srgbClr val="FFFFFF"/>
        </a:solidFill>
        <a:ln w="12700">
          <a:solidFill>
            <a:srgbClr val="808080"/>
          </a:solidFill>
          <a:prstDash val="solid"/>
        </a:ln>
        <a:effectLst/>
      </c:spPr>
    </c:plotArea>
    <c:legend>
      <c:legendPos val="r"/>
      <c:layout>
        <c:manualLayout>
          <c:xMode val="edge"/>
          <c:yMode val="edge"/>
          <c:x val="0.76589728994719097"/>
          <c:y val="0.76956526985850904"/>
          <c:w val="0.187861682952288"/>
          <c:h val="0.17826107943403599"/>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es-ES" sz="850" b="1" i="0" u="none" strike="noStrike" kern="1200" baseline="0">
              <a:solidFill>
                <a:srgbClr val="000000"/>
              </a:solidFill>
              <a:latin typeface="Times New Roman" panose="02020603050405020304" pitchFamily="12"/>
              <a:ea typeface="Times New Roman" panose="02020603050405020304" pitchFamily="12"/>
              <a:cs typeface="Times New Roman" panose="02020603050405020304" pitchFamily="12"/>
            </a:defRPr>
          </a:pPr>
          <a:endParaRPr lang="es-ES"/>
        </a:p>
      </c:txPr>
    </c:legend>
    <c:plotVisOnly val="1"/>
    <c:dispBlanksAs val="gap"/>
    <c:showDLblsOverMax val="0"/>
  </c:chart>
  <c:spPr>
    <a:noFill/>
    <a:ln w="9525" cap="flat" cmpd="sng" algn="ctr">
      <a:noFill/>
      <a:prstDash val="solid"/>
      <a:round/>
    </a:ln>
  </c:spPr>
  <c:txPr>
    <a:bodyPr/>
    <a:lstStyle/>
    <a:p>
      <a:pPr>
        <a:defRPr lang="es-ES" sz="925" b="1" i="0" u="none" strike="noStrike" baseline="0">
          <a:solidFill>
            <a:srgbClr val="000000"/>
          </a:solidFill>
          <a:latin typeface="Times New Roman" panose="02020603050405020304" pitchFamily="12"/>
          <a:ea typeface="Times New Roman" panose="02020603050405020304" pitchFamily="12"/>
          <a:cs typeface="Times New Roman" panose="02020603050405020304" pitchFamily="12"/>
        </a:defRPr>
      </a:pPr>
      <a:endParaRPr lang="es-E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032258064516"/>
          <c:y val="0.21031827535295"/>
          <c:w val="0.37419354838709701"/>
          <c:h val="0.57539905521090096"/>
        </c:manualLayout>
      </c:layout>
      <c:pieChart>
        <c:varyColors val="1"/>
        <c:ser>
          <c:idx val="0"/>
          <c:order val="0"/>
          <c:dPt>
            <c:idx val="0"/>
            <c:bubble3D val="0"/>
            <c:spPr>
              <a:solidFill>
                <a:srgbClr val="A06026"/>
              </a:solidFill>
            </c:spPr>
          </c:dPt>
          <c:dPt>
            <c:idx val="1"/>
            <c:bubble3D val="0"/>
            <c:spPr>
              <a:solidFill>
                <a:srgbClr val="D39337"/>
              </a:solidFill>
            </c:spPr>
          </c:dPt>
          <c:dPt>
            <c:idx val="2"/>
            <c:bubble3D val="0"/>
            <c:spPr>
              <a:solidFill>
                <a:srgbClr val="B9933E"/>
              </a:solidFill>
            </c:spPr>
          </c:dPt>
          <c:dPt>
            <c:idx val="3"/>
            <c:bubble3D val="0"/>
            <c:spPr>
              <a:solidFill>
                <a:srgbClr val="9E4E16"/>
              </a:solidFill>
            </c:spPr>
          </c:dPt>
          <c:dLbls>
            <c:dLbl>
              <c:idx val="0"/>
              <c:layout>
                <c:manualLayout>
                  <c:x val="-1.5735162136990902E-2"/>
                  <c:y val="-0.162723718542198"/>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1"/>
              <c:layout>
                <c:manualLayout>
                  <c:x val="5.2961984590635898E-2"/>
                  <c:y val="-0.13326738942744501"/>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2"/>
              <c:layout>
                <c:manualLayout>
                  <c:x val="9.7191939717212794E-2"/>
                  <c:y val="7.3581053971320795E-2"/>
                </c:manualLayout>
              </c:layout>
              <c:tx>
                <c:rich>
                  <a:bodyPr/>
                  <a:lstStyle/>
                  <a:p>
                    <a:r>
                      <a:rPr lang="en-US"/>
                      <a:t>1,811.8</a:t>
                    </a:r>
                  </a:p>
                </c:rich>
              </c:tx>
              <c:dLblPos val="bestFit"/>
              <c:showLegendKey val="0"/>
              <c:showVal val="1"/>
              <c:showCatName val="0"/>
              <c:showSerName val="0"/>
              <c:showPercent val="0"/>
              <c:showBubbleSize val="0"/>
              <c:extLst>
                <c:ext xmlns:c15="http://schemas.microsoft.com/office/drawing/2012/chart" uri="{CE6537A1-D6FC-4f65-9D91-7224C49458BB}"/>
              </c:extLst>
            </c:dLbl>
            <c:dLbl>
              <c:idx val="3"/>
              <c:layout>
                <c:manualLayout>
                  <c:x val="-3.2464143594954101E-2"/>
                  <c:y val="-2.9388012769057399E-2"/>
                </c:manualLayout>
              </c:layout>
              <c:tx>
                <c:rich>
                  <a:bodyPr/>
                  <a:lstStyle/>
                  <a:p>
                    <a:r>
                      <a:rPr lang="en-US"/>
                      <a:t>4,007.4</a:t>
                    </a:r>
                  </a:p>
                </c:rich>
              </c:tx>
              <c:dLblPos val="bestFi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a:effectLst/>
            </c:spPr>
            <c:txPr>
              <a:bodyPr rot="0" spcFirstLastPara="0" vertOverflow="ellipsis" vert="horz" wrap="square" lIns="38100" tIns="19050" rIns="38100" bIns="19050" anchor="ctr" anchorCtr="1"/>
              <a:lstStyle/>
              <a:p>
                <a:pPr>
                  <a:defRPr lang="es-ES" sz="900" b="0" i="0" u="none" strike="noStrike" kern="1200" baseline="0">
                    <a:solidFill>
                      <a:schemeClr val="tx1"/>
                    </a:solidFill>
                    <a:latin typeface="Arial" panose="020B0604020202020204" pitchFamily="7" charset="0"/>
                    <a:ea typeface="+mn-ea"/>
                    <a:cs typeface="Arial" panose="020B0604020202020204" pitchFamily="7" charset="0"/>
                  </a:defRPr>
                </a:pPr>
                <a:endParaRPr lang="es-ES"/>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'17 (19)'!$L$15:$O$15</c:f>
              <c:strCache>
                <c:ptCount val="4"/>
                <c:pt idx="0">
                  <c:v>Muy productivos</c:v>
                </c:pt>
                <c:pt idx="1">
                  <c:v>Productivos</c:v>
                </c:pt>
                <c:pt idx="2">
                  <c:v>Medianamente  productivos</c:v>
                </c:pt>
                <c:pt idx="3">
                  <c:v>Poco productivos</c:v>
                </c:pt>
              </c:strCache>
            </c:strRef>
          </c:cat>
          <c:val>
            <c:numRef>
              <c:f>'17 (19)'!$L$16:$O$16</c:f>
              <c:numCache>
                <c:formatCode>0.0_)</c:formatCode>
                <c:ptCount val="4"/>
                <c:pt idx="0">
                  <c:v>1436.6</c:v>
                </c:pt>
                <c:pt idx="1">
                  <c:v>1453.51</c:v>
                </c:pt>
                <c:pt idx="2">
                  <c:v>1811.8</c:v>
                </c:pt>
                <c:pt idx="3">
                  <c:v>4007.4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612903225816498"/>
          <c:y val="0.32936632920889503"/>
          <c:w val="0.21935483870967601"/>
          <c:h val="0.50132400116652098"/>
        </c:manualLayout>
      </c:layout>
      <c:overlay val="0"/>
      <c:txPr>
        <a:bodyPr rot="0" spcFirstLastPara="0" vertOverflow="ellipsis" vert="horz" wrap="square" anchor="ctr" anchorCtr="1"/>
        <a:lstStyle/>
        <a:p>
          <a:pPr>
            <a:defRPr lang="es-ES" sz="900" b="0" i="0" u="none" strike="noStrike" kern="1200" baseline="0">
              <a:solidFill>
                <a:schemeClr val="tx1"/>
              </a:solidFill>
              <a:latin typeface="Arial" panose="020B0604020202020204" pitchFamily="7" charset="0"/>
              <a:ea typeface="+mn-ea"/>
              <a:cs typeface="Arial" panose="020B0604020202020204" pitchFamily="7" charset="0"/>
            </a:defRPr>
          </a:pPr>
          <a:endParaRPr lang="es-ES"/>
        </a:p>
      </c:txPr>
    </c:legend>
    <c:plotVisOnly val="1"/>
    <c:dispBlanksAs val="zero"/>
    <c:showDLblsOverMax val="0"/>
  </c:chart>
  <c:spPr>
    <a:noFill/>
    <a:ln w="9525" cap="flat" cmpd="sng" algn="ctr">
      <a:noFill/>
      <a:prstDash val="solid"/>
      <a:round/>
    </a:ln>
  </c:spPr>
  <c:txPr>
    <a:bodyPr/>
    <a:lstStyle/>
    <a:p>
      <a:pPr>
        <a:defRPr lang="es-ES" sz="900" b="0">
          <a:latin typeface="Arial" panose="020B0604020202020204" pitchFamily="7" charset="0"/>
          <a:cs typeface="Arial" panose="020B0604020202020204" pitchFamily="7"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es-ES" b="1"/>
              <a:t>Proporción</a:t>
            </a:r>
            <a:r>
              <a:rPr lang="es-ES" baseline="0"/>
              <a:t> </a:t>
            </a:r>
            <a:r>
              <a:rPr lang="es-ES" b="1" baseline="0"/>
              <a:t>de</a:t>
            </a:r>
            <a:r>
              <a:rPr lang="es-ES" baseline="0"/>
              <a:t> </a:t>
            </a:r>
            <a:r>
              <a:rPr lang="es-ES" b="1" baseline="0"/>
              <a:t>la</a:t>
            </a:r>
            <a:r>
              <a:rPr lang="es-ES" baseline="0"/>
              <a:t> </a:t>
            </a:r>
            <a:r>
              <a:rPr lang="es-ES" b="1" baseline="0"/>
              <a:t>superficie</a:t>
            </a:r>
            <a:r>
              <a:rPr lang="es-ES" baseline="0"/>
              <a:t> </a:t>
            </a:r>
            <a:r>
              <a:rPr lang="es-ES" b="1" baseline="0"/>
              <a:t>agrícola</a:t>
            </a:r>
            <a:r>
              <a:rPr lang="es-ES" baseline="0"/>
              <a:t> </a:t>
            </a:r>
            <a:r>
              <a:rPr lang="es-ES" b="1" baseline="0"/>
              <a:t>beneficiada</a:t>
            </a:r>
            <a:endParaRPr lang="es-ES" b="1"/>
          </a:p>
        </c:rich>
      </c:tx>
      <c:overlay val="0"/>
    </c:title>
    <c:autoTitleDeleted val="0"/>
    <c:plotArea>
      <c:layout>
        <c:manualLayout>
          <c:layoutTarget val="inner"/>
          <c:xMode val="edge"/>
          <c:yMode val="edge"/>
          <c:x val="0.10610588310607516"/>
          <c:y val="0.1474619838024534"/>
          <c:w val="0.82436107251299473"/>
          <c:h val="0.61743501222231123"/>
        </c:manualLayout>
      </c:layout>
      <c:barChart>
        <c:barDir val="col"/>
        <c:grouping val="clustered"/>
        <c:varyColors val="0"/>
        <c:ser>
          <c:idx val="0"/>
          <c:order val="0"/>
          <c:tx>
            <c:strRef>
              <c:f>'18 (20)'!$J$16</c:f>
              <c:strCache>
                <c:ptCount val="1"/>
                <c:pt idx="0">
                  <c:v>Superficie agrícola total beneficiada (Mha)</c:v>
                </c:pt>
              </c:strCache>
            </c:strRef>
          </c:tx>
          <c:spPr>
            <a:solidFill>
              <a:srgbClr val="6695C4"/>
            </a:solidFill>
          </c:spPr>
          <c:invertIfNegative val="0"/>
          <c:dLbls>
            <c:dLbl>
              <c:idx val="11"/>
              <c:layout>
                <c:manualLayout>
                  <c:x val="0"/>
                  <c:y val="-6.94444444444478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8674136321195161E-3"/>
                  <c:y val="7.2593375918754534E-3"/>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w="25400">
                <a:noFill/>
              </a:ln>
            </c:spPr>
            <c:txPr>
              <a:bodyPr/>
              <a:lstStyle/>
              <a:p>
                <a:pP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'[12]18 (20)'!$X$15:$AI$15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'18 (20)'!$X$16:$AH$16</c:f>
              <c:numCache>
                <c:formatCode>0.0</c:formatCode>
                <c:ptCount val="11"/>
                <c:pt idx="0">
                  <c:v>618</c:v>
                </c:pt>
                <c:pt idx="1">
                  <c:v>678</c:v>
                </c:pt>
                <c:pt idx="2">
                  <c:v>737</c:v>
                </c:pt>
                <c:pt idx="3">
                  <c:v>805</c:v>
                </c:pt>
                <c:pt idx="4" formatCode="#,##0.0">
                  <c:v>846.2</c:v>
                </c:pt>
                <c:pt idx="5" formatCode="#,##0.0">
                  <c:v>901</c:v>
                </c:pt>
                <c:pt idx="6" formatCode="#,##0.0">
                  <c:v>932</c:v>
                </c:pt>
                <c:pt idx="7" formatCode="#,##0.0">
                  <c:v>973</c:v>
                </c:pt>
                <c:pt idx="8" formatCode="#,##0.00">
                  <c:v>991.2</c:v>
                </c:pt>
                <c:pt idx="9" formatCode="#,##0.00">
                  <c:v>1013.5</c:v>
                </c:pt>
                <c:pt idx="10" formatCode="#,##0.00">
                  <c:v>1083.2</c:v>
                </c:pt>
              </c:numCache>
            </c:numRef>
          </c:val>
        </c:ser>
        <c:dLbls>
          <c:showLegendKey val="0"/>
          <c:showVal val="0"/>
          <c:showCatName val="0"/>
          <c:showSerName val="0"/>
          <c:showPercent val="0"/>
          <c:showBubbleSize val="0"/>
        </c:dLbls>
        <c:gapWidth val="27"/>
        <c:overlap val="-67"/>
        <c:axId val="194637312"/>
        <c:axId val="192116928"/>
      </c:barChart>
      <c:lineChart>
        <c:grouping val="standard"/>
        <c:varyColors val="0"/>
        <c:ser>
          <c:idx val="1"/>
          <c:order val="1"/>
          <c:tx>
            <c:strRef>
              <c:f>'18 (20)'!$J$17</c:f>
              <c:strCache>
                <c:ptCount val="1"/>
                <c:pt idx="0">
                  <c:v>Proporción de la superficie agrícola cultivada beneficiada (%)</c:v>
                </c:pt>
              </c:strCache>
            </c:strRef>
          </c:tx>
          <c:spPr>
            <a:ln w="28575"/>
          </c:spPr>
          <c:dLbls>
            <c:dLbl>
              <c:idx val="0"/>
              <c:layout>
                <c:manualLayout>
                  <c:x val="-2.1715520854010895E-2"/>
                  <c:y val="-4.695516919944090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60944587808877E-2"/>
                  <c:y val="-5.4807782191039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45511958064066E-2"/>
                  <c:y val="-5.97756794315204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269635413220408E-2"/>
                  <c:y val="-5.464747533868860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5269635413220408E-2"/>
                  <c:y val="-6.76282924231188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004462677459434E-2"/>
                  <c:y val="-5.97756794315204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5269635413220339E-2"/>
                  <c:y val="-4.695516919944090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819294646992654E-2"/>
                  <c:y val="-5.97756794315204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29599976473529E-2"/>
                  <c:y val="-5.96153725791696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87683892454621E-2"/>
                  <c:y val="-5.20833732922727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729599976473529E-2"/>
                  <c:y val="-6.74679855707681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02221781100893E-2"/>
                  <c:y val="-6.14318470761464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0607364897178406E-2"/>
                  <c:y val="-4.51388888888888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678144428503109E-2"/>
                  <c:y val="-4.51388888888888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9878618113912292E-2"/>
                  <c:y val="-4.113732607380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2.8011204481792801E-2"/>
                  <c:y val="-3.6297640653357652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w="25400">
                <a:noFill/>
              </a:ln>
            </c:spPr>
            <c:txPr>
              <a:bodyPr rot="-5400000" vert="horz"/>
              <a:lstStyle/>
              <a:p>
                <a:pPr>
                  <a:defRPr lang="es-ES"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 (20)'!$X$15:$AH$15</c:f>
              <c:numCache>
                <c:formatCode>0_)</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'18 (20)'!$X$17:$AH$17</c:f>
              <c:numCache>
                <c:formatCode>#,##0.0</c:formatCode>
                <c:ptCount val="11"/>
                <c:pt idx="0">
                  <c:v>20.599999999999998</c:v>
                </c:pt>
                <c:pt idx="1">
                  <c:v>22.6</c:v>
                </c:pt>
                <c:pt idx="2">
                  <c:v>24.566666666666666</c:v>
                </c:pt>
                <c:pt idx="3">
                  <c:v>26.833333333333332</c:v>
                </c:pt>
                <c:pt idx="4">
                  <c:v>28.206666666666671</c:v>
                </c:pt>
                <c:pt idx="5">
                  <c:v>30.033333333333335</c:v>
                </c:pt>
                <c:pt idx="6">
                  <c:v>31.066666666666663</c:v>
                </c:pt>
                <c:pt idx="7">
                  <c:v>32.43333333333333</c:v>
                </c:pt>
                <c:pt idx="8">
                  <c:v>33.040000000000006</c:v>
                </c:pt>
                <c:pt idx="9">
                  <c:v>33.783333333333331</c:v>
                </c:pt>
                <c:pt idx="10">
                  <c:v>36.106666666666669</c:v>
                </c:pt>
              </c:numCache>
            </c:numRef>
          </c:val>
          <c:smooth val="0"/>
        </c:ser>
        <c:dLbls>
          <c:showLegendKey val="0"/>
          <c:showVal val="0"/>
          <c:showCatName val="0"/>
          <c:showSerName val="0"/>
          <c:showPercent val="0"/>
          <c:showBubbleSize val="0"/>
        </c:dLbls>
        <c:marker val="1"/>
        <c:smooth val="0"/>
        <c:axId val="194847232"/>
        <c:axId val="192117504"/>
      </c:lineChart>
      <c:catAx>
        <c:axId val="194637312"/>
        <c:scaling>
          <c:orientation val="minMax"/>
        </c:scaling>
        <c:delete val="0"/>
        <c:axPos val="b"/>
        <c:numFmt formatCode="General" sourceLinked="1"/>
        <c:majorTickMark val="out"/>
        <c:minorTickMark val="none"/>
        <c:tickLblPos val="nextTo"/>
        <c:txPr>
          <a:bodyPr rot="0" vert="horz"/>
          <a:lstStyle/>
          <a:p>
            <a:pPr>
              <a:defRPr lang="es-ES"/>
            </a:pPr>
            <a:endParaRPr lang="es-ES"/>
          </a:p>
        </c:txPr>
        <c:crossAx val="192116928"/>
        <c:crosses val="autoZero"/>
        <c:auto val="1"/>
        <c:lblAlgn val="ctr"/>
        <c:lblOffset val="100"/>
        <c:noMultiLvlLbl val="0"/>
      </c:catAx>
      <c:valAx>
        <c:axId val="192116928"/>
        <c:scaling>
          <c:orientation val="minMax"/>
          <c:max val="1300"/>
        </c:scaling>
        <c:delete val="0"/>
        <c:axPos val="l"/>
        <c:title>
          <c:tx>
            <c:rich>
              <a:bodyPr rot="0" vert="horz"/>
              <a:lstStyle/>
              <a:p>
                <a:pPr algn="ctr">
                  <a:defRPr lang="es-ES"/>
                </a:pPr>
                <a:r>
                  <a:rPr lang="es-ES"/>
                  <a:t>Miles de hectáreas</a:t>
                </a:r>
              </a:p>
            </c:rich>
          </c:tx>
          <c:layout>
            <c:manualLayout>
              <c:xMode val="edge"/>
              <c:yMode val="edge"/>
              <c:x val="2.7010397014578889E-3"/>
              <c:y val="2.1674827959937845E-2"/>
            </c:manualLayout>
          </c:layout>
          <c:overlay val="0"/>
          <c:spPr>
            <a:noFill/>
            <a:ln w="25400">
              <a:noFill/>
            </a:ln>
          </c:spPr>
        </c:title>
        <c:numFmt formatCode="0.0" sourceLinked="1"/>
        <c:majorTickMark val="out"/>
        <c:minorTickMark val="none"/>
        <c:tickLblPos val="nextTo"/>
        <c:txPr>
          <a:bodyPr rot="0" vert="horz"/>
          <a:lstStyle/>
          <a:p>
            <a:pPr>
              <a:defRPr lang="es-ES"/>
            </a:pPr>
            <a:endParaRPr lang="es-ES"/>
          </a:p>
        </c:txPr>
        <c:crossAx val="194637312"/>
        <c:crosses val="autoZero"/>
        <c:crossBetween val="between"/>
      </c:valAx>
      <c:catAx>
        <c:axId val="194847232"/>
        <c:scaling>
          <c:orientation val="minMax"/>
        </c:scaling>
        <c:delete val="1"/>
        <c:axPos val="b"/>
        <c:numFmt formatCode="0_)" sourceLinked="1"/>
        <c:majorTickMark val="out"/>
        <c:minorTickMark val="none"/>
        <c:tickLblPos val="none"/>
        <c:crossAx val="192117504"/>
        <c:crosses val="autoZero"/>
        <c:auto val="1"/>
        <c:lblAlgn val="ctr"/>
        <c:lblOffset val="100"/>
        <c:noMultiLvlLbl val="0"/>
      </c:catAx>
      <c:valAx>
        <c:axId val="192117504"/>
        <c:scaling>
          <c:orientation val="minMax"/>
          <c:max val="100"/>
        </c:scaling>
        <c:delete val="0"/>
        <c:axPos val="r"/>
        <c:title>
          <c:tx>
            <c:rich>
              <a:bodyPr rot="0" vert="horz"/>
              <a:lstStyle/>
              <a:p>
                <a:pPr algn="ctr">
                  <a:defRPr lang="es-ES"/>
                </a:pPr>
                <a:r>
                  <a:rPr lang="es-ES"/>
                  <a:t>Por ciento</a:t>
                </a:r>
              </a:p>
            </c:rich>
          </c:tx>
          <c:layout>
            <c:manualLayout>
              <c:xMode val="edge"/>
              <c:yMode val="edge"/>
              <c:x val="0.90573454913880469"/>
              <c:y val="2.6297845581805843E-2"/>
            </c:manualLayout>
          </c:layout>
          <c:overlay val="0"/>
          <c:spPr>
            <a:noFill/>
            <a:ln w="25400">
              <a:noFill/>
            </a:ln>
          </c:spPr>
        </c:title>
        <c:numFmt formatCode="#,##0.0" sourceLinked="1"/>
        <c:majorTickMark val="out"/>
        <c:minorTickMark val="none"/>
        <c:tickLblPos val="nextTo"/>
        <c:txPr>
          <a:bodyPr rot="0" vert="horz"/>
          <a:lstStyle/>
          <a:p>
            <a:pPr>
              <a:defRPr lang="es-ES"/>
            </a:pPr>
            <a:endParaRPr lang="es-ES"/>
          </a:p>
        </c:txPr>
        <c:crossAx val="194847232"/>
        <c:crosses val="max"/>
        <c:crossBetween val="between"/>
        <c:majorUnit val="20"/>
      </c:valAx>
    </c:plotArea>
    <c:legend>
      <c:legendPos val="r"/>
      <c:layout>
        <c:manualLayout>
          <c:xMode val="edge"/>
          <c:yMode val="edge"/>
          <c:x val="1.5385364063534615E-2"/>
          <c:y val="0.82248250218719998"/>
          <c:w val="0.96796033474539089"/>
          <c:h val="0.17336313429571359"/>
        </c:manualLayout>
      </c:layout>
      <c:overlay val="0"/>
      <c:spPr>
        <a:ln>
          <a:noFill/>
        </a:ln>
      </c:spPr>
      <c:txPr>
        <a:bodyPr/>
        <a:lstStyle/>
        <a:p>
          <a:pPr>
            <a:defRPr lang="es-ES"/>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Calibri"/>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487895716946"/>
          <c:y val="5.2498723700727501E-2"/>
          <c:w val="0.82929611071343401"/>
          <c:h val="0.58109401887678003"/>
        </c:manualLayout>
      </c:layout>
      <c:barChart>
        <c:barDir val="col"/>
        <c:grouping val="clustered"/>
        <c:varyColors val="0"/>
        <c:ser>
          <c:idx val="0"/>
          <c:order val="0"/>
          <c:tx>
            <c:strRef>
              <c:f>'19 (21)'!$I$37</c:f>
              <c:strCache>
                <c:ptCount val="1"/>
                <c:pt idx="0">
                  <c:v>Superficie 2003 (Mha)</c:v>
                </c:pt>
              </c:strCache>
            </c:strRef>
          </c:tx>
          <c:spPr>
            <a:solidFill>
              <a:srgbClr val="004D9D"/>
            </a:solidFill>
          </c:spPr>
          <c:invertIfNegative val="0"/>
          <c:dLbls>
            <c:spPr>
              <a:noFill/>
              <a:ln w="25400">
                <a:noFill/>
              </a:ln>
              <a:effectLst/>
            </c:spPr>
            <c:txPr>
              <a:bodyPr rot="-5400000" spcFirstLastPara="0" vertOverflow="ellipsis" vert="horz" wrap="square" lIns="38100" tIns="19050" rIns="38100" bIns="19050" anchor="ctr" anchorCtr="1"/>
              <a:lstStyle/>
              <a:p>
                <a:pPr algn="ctr">
                  <a:defRPr lang="es-ES" sz="900" b="1"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'19 (21)'!$I$38:$I$45</c:f>
              <c:numCache>
                <c:formatCode>#,##0.0</c:formatCode>
                <c:ptCount val="8"/>
                <c:pt idx="0">
                  <c:v>6638.3</c:v>
                </c:pt>
                <c:pt idx="1">
                  <c:v>4182.7</c:v>
                </c:pt>
                <c:pt idx="2">
                  <c:v>2205.5</c:v>
                </c:pt>
                <c:pt idx="3">
                  <c:v>1203.7</c:v>
                </c:pt>
                <c:pt idx="4">
                  <c:v>1046.634</c:v>
                </c:pt>
                <c:pt idx="5">
                  <c:v>2455.6</c:v>
                </c:pt>
                <c:pt idx="6">
                  <c:v>4350.3</c:v>
                </c:pt>
                <c:pt idx="7">
                  <c:v>3014.1</c:v>
                </c:pt>
              </c:numCache>
            </c:numRef>
          </c:val>
          <c:extLst>
            <c:ext xmlns:c15="http://schemas.microsoft.com/office/drawing/2012/chart" uri="{02D57815-91ED-43cb-92C2-25804820EDAC}">
              <c15:filteredCategoryTitle>
                <c15:cat>
                  <c:multiLvlStrRef>
                    <c:extLst>
                      <c:ext uri="{02D57815-91ED-43cb-92C2-25804820EDAC}">
                        <c15:formulaRef>
                          <c15:sqref>'19 (21)'!#REF!</c15:sqref>
                        </c15:formulaRef>
                      </c:ext>
                    </c:extLst>
                  </c:multiLvlStrRef>
                </c15:cat>
              </c15:filteredCategoryTitle>
            </c:ext>
          </c:extLst>
        </c:ser>
        <c:ser>
          <c:idx val="1"/>
          <c:order val="1"/>
          <c:tx>
            <c:strRef>
              <c:f>'19 (21)'!$J$37</c:f>
              <c:strCache>
                <c:ptCount val="1"/>
                <c:pt idx="0">
                  <c:v>Superficie 2017(Mha)</c:v>
                </c:pt>
              </c:strCache>
            </c:strRef>
          </c:tx>
          <c:spPr>
            <a:solidFill>
              <a:srgbClr val="B73826"/>
            </a:solidFill>
          </c:spPr>
          <c:invertIfNegative val="0"/>
          <c:dLbls>
            <c:spPr>
              <a:noFill/>
              <a:ln w="25400">
                <a:noFill/>
              </a:ln>
              <a:effectLst/>
            </c:spPr>
            <c:txPr>
              <a:bodyPr rot="-5400000" spcFirstLastPara="0" vertOverflow="ellipsis" vert="horz" wrap="square" lIns="38100" tIns="19050" rIns="38100" bIns="19050" anchor="ctr" anchorCtr="1"/>
              <a:lstStyle/>
              <a:p>
                <a:pPr algn="ctr">
                  <a:defRPr lang="es-ES" sz="900" b="1"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'19 (21)'!$J$38:$J$45</c:f>
              <c:numCache>
                <c:formatCode>#,##0.0</c:formatCode>
                <c:ptCount val="8"/>
                <c:pt idx="0">
                  <c:v>6300.2</c:v>
                </c:pt>
                <c:pt idx="1">
                  <c:v>3561.8</c:v>
                </c:pt>
                <c:pt idx="2">
                  <c:v>2392.8000000000002</c:v>
                </c:pt>
                <c:pt idx="3" formatCode="0.0">
                  <c:v>912.8</c:v>
                </c:pt>
                <c:pt idx="4" formatCode="0.0">
                  <c:v>1169</c:v>
                </c:pt>
                <c:pt idx="5">
                  <c:v>2738.4</c:v>
                </c:pt>
                <c:pt idx="6">
                  <c:v>0</c:v>
                </c:pt>
                <c:pt idx="7" formatCode="0.0">
                  <c:v>0</c:v>
                </c:pt>
              </c:numCache>
            </c:numRef>
          </c:val>
          <c:extLst>
            <c:ext xmlns:c15="http://schemas.microsoft.com/office/drawing/2012/chart" uri="{02D57815-91ED-43cb-92C2-25804820EDAC}">
              <c15:filteredCategoryTitle>
                <c15:cat>
                  <c:multiLvlStrRef>
                    <c:extLst>
                      <c:ext uri="{02D57815-91ED-43cb-92C2-25804820EDAC}">
                        <c15:formulaRef>
                          <c15:sqref>'19 (21)'!#REF!</c15:sqref>
                        </c15:formulaRef>
                      </c:ext>
                    </c:extLst>
                  </c:multiLvlStrRef>
                </c15:cat>
              </c15:filteredCategoryTitle>
            </c:ext>
          </c:extLst>
        </c:ser>
        <c:dLbls>
          <c:showLegendKey val="0"/>
          <c:showVal val="0"/>
          <c:showCatName val="0"/>
          <c:showSerName val="0"/>
          <c:showPercent val="0"/>
          <c:showBubbleSize val="0"/>
        </c:dLbls>
        <c:gapWidth val="150"/>
        <c:axId val="194849792"/>
        <c:axId val="194234624"/>
      </c:barChart>
      <c:barChart>
        <c:barDir val="col"/>
        <c:grouping val="clustered"/>
        <c:varyColors val="0"/>
        <c:ser>
          <c:idx val="2"/>
          <c:order val="2"/>
          <c:tx>
            <c:strRef>
              <c:f>'19 (21)'!$K$37</c:f>
              <c:strCache>
                <c:ptCount val="1"/>
                <c:pt idx="0">
                  <c:v>Variación promedio anual 2003-2014 (%)</c:v>
                </c:pt>
              </c:strCache>
            </c:strRef>
          </c:tx>
          <c:spPr>
            <a:solidFill>
              <a:srgbClr val="4EAF4C"/>
            </a:solidFill>
          </c:spPr>
          <c:invertIfNegative val="0"/>
          <c:dLbls>
            <c:spPr>
              <a:noFill/>
              <a:ln w="25400">
                <a:noFill/>
              </a:ln>
              <a:effectLst/>
            </c:spPr>
            <c:txPr>
              <a:bodyPr rot="0" spcFirstLastPara="0" vertOverflow="ellipsis" vert="horz" wrap="square" lIns="38100" tIns="19050" rIns="38100" bIns="19050"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'19 (21)'!$K$38:$K$45</c:f>
              <c:numCache>
                <c:formatCode>#,##0.0</c:formatCode>
                <c:ptCount val="8"/>
                <c:pt idx="0">
                  <c:v>-0.37269325176724211</c:v>
                </c:pt>
                <c:pt idx="1">
                  <c:v>-1.1412303928621914</c:v>
                </c:pt>
                <c:pt idx="2">
                  <c:v>0.58391235927137686</c:v>
                </c:pt>
                <c:pt idx="3">
                  <c:v>-1.9565954615750614</c:v>
                </c:pt>
                <c:pt idx="4">
                  <c:v>0.79290829863536416</c:v>
                </c:pt>
                <c:pt idx="5">
                  <c:v>0.78162945273043682</c:v>
                </c:pt>
                <c:pt idx="6">
                  <c:v>0</c:v>
                </c:pt>
                <c:pt idx="7">
                  <c:v>0</c:v>
                </c:pt>
              </c:numCache>
            </c:numRef>
          </c:val>
          <c:extLst>
            <c:ext xmlns:c15="http://schemas.microsoft.com/office/drawing/2012/chart" uri="{02D57815-91ED-43cb-92C2-25804820EDAC}">
              <c15:filteredCategoryTitle>
                <c15:cat>
                  <c:multiLvlStrRef>
                    <c:extLst>
                      <c:ext uri="{02D57815-91ED-43cb-92C2-25804820EDAC}">
                        <c15:formulaRef>
                          <c15:sqref>'19 (21)'!#REF!</c15:sqref>
                        </c15:formulaRef>
                      </c:ext>
                    </c:extLst>
                  </c:multiLvlStrRef>
                </c15:cat>
              </c15:filteredCategoryTitle>
            </c:ext>
          </c:extLst>
        </c:ser>
        <c:dLbls>
          <c:showLegendKey val="0"/>
          <c:showVal val="0"/>
          <c:showCatName val="0"/>
          <c:showSerName val="0"/>
          <c:showPercent val="0"/>
          <c:showBubbleSize val="0"/>
        </c:dLbls>
        <c:gapWidth val="150"/>
        <c:axId val="194634752"/>
        <c:axId val="194235200"/>
      </c:barChart>
      <c:catAx>
        <c:axId val="194849792"/>
        <c:scaling>
          <c:orientation val="minMax"/>
        </c:scaling>
        <c:delete val="0"/>
        <c:axPos val="b"/>
        <c:numFmt formatCode="General" sourceLinked="1"/>
        <c:majorTickMark val="out"/>
        <c:minorTickMark val="none"/>
        <c:tickLblPos val="nextTo"/>
        <c:txPr>
          <a:bodyPr rot="-234000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crossAx val="194234624"/>
        <c:crosses val="autoZero"/>
        <c:auto val="1"/>
        <c:lblAlgn val="ctr"/>
        <c:lblOffset val="100"/>
        <c:noMultiLvlLbl val="0"/>
      </c:catAx>
      <c:valAx>
        <c:axId val="194234624"/>
        <c:scaling>
          <c:orientation val="minMax"/>
          <c:max val="20000"/>
          <c:min val="0"/>
        </c:scaling>
        <c:delete val="0"/>
        <c:axPos val="l"/>
        <c:numFmt formatCode="#\ ##0" sourceLinked="0"/>
        <c:majorTickMark val="out"/>
        <c:minorTickMark val="none"/>
        <c:tickLblPos val="nextTo"/>
        <c:spPr>
          <a:ln w="9525" cap="flat" cmpd="sng" algn="ctr">
            <a:noFill/>
            <a:prstDash val="solid"/>
            <a:round/>
          </a:ln>
        </c:spPr>
        <c:txPr>
          <a:bodyPr rot="0" spcFirstLastPara="0" vertOverflow="ellipsis" vert="horz" wrap="square" anchor="ctr" anchorCtr="1"/>
          <a:lstStyle/>
          <a:p>
            <a:pPr>
              <a:defRPr lang="es-ES" sz="900" b="0" i="0" u="none" strike="noStrike" kern="1200" baseline="0">
                <a:solidFill>
                  <a:schemeClr val="bg1"/>
                </a:solidFill>
                <a:latin typeface="Arial" panose="020B0604020202020204" pitchFamily="7" charset="0"/>
                <a:ea typeface="Myriad Web"/>
                <a:cs typeface="Arial" panose="020B0604020202020204" pitchFamily="7" charset="0"/>
              </a:defRPr>
            </a:pPr>
            <a:endParaRPr lang="es-ES"/>
          </a:p>
        </c:txPr>
        <c:crossAx val="194849792"/>
        <c:crosses val="autoZero"/>
        <c:crossBetween val="between"/>
        <c:majorUnit val="3000"/>
      </c:valAx>
      <c:catAx>
        <c:axId val="194634752"/>
        <c:scaling>
          <c:orientation val="minMax"/>
        </c:scaling>
        <c:delete val="1"/>
        <c:axPos val="b"/>
        <c:numFmt formatCode="General" sourceLinked="1"/>
        <c:majorTickMark val="out"/>
        <c:minorTickMark val="none"/>
        <c:tickLblPos val="none"/>
        <c:crossAx val="194235200"/>
        <c:crossesAt val="0"/>
        <c:auto val="1"/>
        <c:lblAlgn val="ctr"/>
        <c:lblOffset val="100"/>
        <c:noMultiLvlLbl val="0"/>
      </c:catAx>
      <c:valAx>
        <c:axId val="194235200"/>
        <c:scaling>
          <c:orientation val="minMax"/>
          <c:max val="5"/>
          <c:min val="-20"/>
        </c:scaling>
        <c:delete val="0"/>
        <c:axPos val="r"/>
        <c:numFmt formatCode="#,##0.0" sourceLinked="0"/>
        <c:majorTickMark val="out"/>
        <c:minorTickMark val="none"/>
        <c:tickLblPos val="nextTo"/>
        <c:spPr>
          <a:ln w="9525" cap="flat" cmpd="sng" algn="ctr">
            <a:noFill/>
            <a:prstDash val="solid"/>
            <a:round/>
          </a:ln>
        </c:spPr>
        <c:txPr>
          <a:bodyPr rot="0" spcFirstLastPara="0" vertOverflow="ellipsis" vert="horz" wrap="square" anchor="ctr" anchorCtr="1"/>
          <a:lstStyle/>
          <a:p>
            <a:pPr>
              <a:defRPr lang="es-ES" sz="900" b="0" i="0" u="none" strike="noStrike" kern="1200" baseline="0">
                <a:solidFill>
                  <a:schemeClr val="bg1"/>
                </a:solidFill>
                <a:latin typeface="Arial" panose="020B0604020202020204" pitchFamily="7" charset="0"/>
                <a:ea typeface="Myriad Web"/>
                <a:cs typeface="Arial" panose="020B0604020202020204" pitchFamily="7" charset="0"/>
              </a:defRPr>
            </a:pPr>
            <a:endParaRPr lang="es-ES"/>
          </a:p>
        </c:txPr>
        <c:crossAx val="194634752"/>
        <c:crosses val="max"/>
        <c:crossBetween val="between"/>
        <c:majorUnit val="15"/>
      </c:valAx>
    </c:plotArea>
    <c:legend>
      <c:legendPos val="r"/>
      <c:layout>
        <c:manualLayout>
          <c:xMode val="edge"/>
          <c:yMode val="edge"/>
          <c:x val="1.73557937723328E-2"/>
          <c:y val="0.93333588268356704"/>
          <c:w val="0.97243491577335395"/>
          <c:h val="5.3333333333334502E-2"/>
        </c:manualLayout>
      </c:layout>
      <c:overlay val="0"/>
      <c:txPr>
        <a:bodyPr rot="0" spcFirstLastPara="0" vertOverflow="ellipsis" vert="horz" wrap="square" anchor="ctr" anchorCtr="1"/>
        <a:lstStyle/>
        <a:p>
          <a:pPr>
            <a:defRPr lang="es-ES" sz="900" b="0" i="0" u="none" strike="noStrike" kern="1200" baseline="0">
              <a:solidFill>
                <a:srgbClr val="000000"/>
              </a:solidFill>
              <a:latin typeface="Arial" panose="020B0604020202020204" pitchFamily="7" charset="0"/>
              <a:ea typeface="Myriad Web"/>
              <a:cs typeface="Arial" panose="020B0604020202020204" pitchFamily="7" charset="0"/>
            </a:defRPr>
          </a:pPr>
          <a:endParaRPr lang="es-ES"/>
        </a:p>
      </c:txPr>
    </c:legend>
    <c:plotVisOnly val="1"/>
    <c:dispBlanksAs val="gap"/>
    <c:showDLblsOverMax val="0"/>
  </c:chart>
  <c:spPr>
    <a:noFill/>
    <a:ln w="9525" cap="flat" cmpd="sng" algn="ctr">
      <a:noFill/>
      <a:prstDash val="solid"/>
      <a:round/>
    </a:ln>
  </c:spPr>
  <c:txPr>
    <a:bodyPr/>
    <a:lstStyle/>
    <a:p>
      <a:pPr>
        <a:defRPr lang="es-ES" sz="900" b="0" i="0" u="none" strike="noStrike" baseline="0">
          <a:solidFill>
            <a:srgbClr val="000000"/>
          </a:solidFill>
          <a:latin typeface="Arial" panose="020B0604020202020204" pitchFamily="7" charset="0"/>
          <a:ea typeface="Myriad Web"/>
          <a:cs typeface="Arial" panose="020B0604020202020204" pitchFamily="7"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hPercent val="50"/>
      <c:rotY val="0"/>
      <c:depthPercent val="80"/>
      <c:rAngAx val="1"/>
    </c:view3D>
    <c:floor>
      <c:thickness val="0"/>
      <c:spPr>
        <a:gradFill>
          <a:gsLst>
            <a:gs pos="0">
              <a:srgbClr val="D6B19C"/>
            </a:gs>
            <a:gs pos="30000">
              <a:srgbClr val="D49E6C"/>
            </a:gs>
            <a:gs pos="70000">
              <a:srgbClr val="A65528"/>
            </a:gs>
            <a:gs pos="100000">
              <a:srgbClr val="663012"/>
            </a:gs>
          </a:gsLst>
          <a:lin ang="5400000" scaled="0"/>
        </a:gradFill>
        <a:ln w="3175">
          <a:solidFill>
            <a:srgbClr val="00000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24590616390342512"/>
          <c:y val="2.4030280106347647E-2"/>
          <c:w val="0.73224440351556574"/>
          <c:h val="0.80584780560966462"/>
        </c:manualLayout>
      </c:layout>
      <c:bar3DChart>
        <c:barDir val="col"/>
        <c:grouping val="clustered"/>
        <c:varyColors val="0"/>
        <c:ser>
          <c:idx val="0"/>
          <c:order val="0"/>
          <c:tx>
            <c:strRef>
              <c:f>'[13]22 (23)'!$H$44</c:f>
              <c:strCache>
                <c:ptCount val="1"/>
                <c:pt idx="0">
                  <c:v>Superficie boscosa (%)</c:v>
                </c:pt>
              </c:strCache>
            </c:strRef>
          </c:tx>
          <c:spPr>
            <a:solidFill>
              <a:srgbClr val="008000"/>
            </a:solidFill>
            <a:ln w="12700">
              <a:solidFill>
                <a:srgbClr val="000000"/>
              </a:solidFill>
              <a:prstDash val="solid"/>
            </a:ln>
          </c:spPr>
          <c:invertIfNegative val="0"/>
          <c:cat>
            <c:numRef>
              <c:f>'[13]22 (23)'!$P$43:$Z$43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'[13]22 (23)'!$P$44:$Z$44</c:f>
              <c:numCache>
                <c:formatCode>General</c:formatCode>
                <c:ptCount val="11"/>
                <c:pt idx="0">
                  <c:v>28</c:v>
                </c:pt>
                <c:pt idx="1">
                  <c:v>28.658953206066272</c:v>
                </c:pt>
                <c:pt idx="2">
                  <c:v>28.9</c:v>
                </c:pt>
                <c:pt idx="3">
                  <c:v>29.805348235382368</c:v>
                </c:pt>
                <c:pt idx="4">
                  <c:v>30.585345499347916</c:v>
                </c:pt>
                <c:pt idx="5">
                  <c:v>31.1</c:v>
                </c:pt>
                <c:pt idx="6">
                  <c:v>31.232287470680809</c:v>
                </c:pt>
                <c:pt idx="7">
                  <c:v>31.494549924016308</c:v>
                </c:pt>
                <c:pt idx="8">
                  <c:v>31.66228344310537</c:v>
                </c:pt>
                <c:pt idx="9">
                  <c:v>31.8</c:v>
                </c:pt>
                <c:pt idx="10">
                  <c:v>31.9</c:v>
                </c:pt>
              </c:numCache>
            </c:numRef>
          </c:val>
        </c:ser>
        <c:dLbls>
          <c:showLegendKey val="0"/>
          <c:showVal val="0"/>
          <c:showCatName val="0"/>
          <c:showSerName val="0"/>
          <c:showPercent val="0"/>
          <c:showBubbleSize val="0"/>
        </c:dLbls>
        <c:gapWidth val="63"/>
        <c:shape val="cone"/>
        <c:axId val="191608832"/>
        <c:axId val="194238656"/>
        <c:axId val="0"/>
      </c:bar3DChart>
      <c:catAx>
        <c:axId val="1916088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a:pPr>
            <a:endParaRPr lang="es-ES"/>
          </a:p>
        </c:txPr>
        <c:crossAx val="194238656"/>
        <c:crosses val="autoZero"/>
        <c:auto val="1"/>
        <c:lblAlgn val="ctr"/>
        <c:lblOffset val="100"/>
        <c:tickLblSkip val="1"/>
        <c:tickMarkSkip val="1"/>
        <c:noMultiLvlLbl val="0"/>
      </c:catAx>
      <c:valAx>
        <c:axId val="194238656"/>
        <c:scaling>
          <c:orientation val="minMax"/>
        </c:scaling>
        <c:delete val="0"/>
        <c:axPos val="l"/>
        <c:title>
          <c:tx>
            <c:rich>
              <a:bodyPr rot="0" vert="horz"/>
              <a:lstStyle/>
              <a:p>
                <a:pPr>
                  <a:defRPr lang="es-ES"/>
                </a:pPr>
                <a:r>
                  <a:rPr lang="en-US"/>
                  <a:t>Por ciento</a:t>
                </a:r>
              </a:p>
            </c:rich>
          </c:tx>
          <c:layout>
            <c:manualLayout>
              <c:xMode val="edge"/>
              <c:yMode val="edge"/>
              <c:x val="0.11709208050106616"/>
              <c:y val="2.395272885301696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s-ES"/>
            </a:pPr>
            <a:endParaRPr lang="es-ES"/>
          </a:p>
        </c:txPr>
        <c:crossAx val="191608832"/>
        <c:crosses val="autoZero"/>
        <c:crossBetween val="between"/>
      </c:valAx>
      <c:dTable>
        <c:showHorzBorder val="1"/>
        <c:showVertBorder val="1"/>
        <c:showOutline val="1"/>
        <c:showKeys val="1"/>
        <c:spPr>
          <a:ln w="3175">
            <a:noFill/>
            <a:prstDash val="solid"/>
          </a:ln>
        </c:spPr>
        <c:txPr>
          <a:bodyPr/>
          <a:lstStyle/>
          <a:p>
            <a:pPr rtl="0">
              <a:defRPr lang="es-ES" sz="800"/>
            </a:pPr>
            <a:endParaRPr lang="es-ES"/>
          </a:p>
        </c:txPr>
      </c:dTable>
      <c:spPr>
        <a:no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s-ES"/>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plotArea>
      <c:layout>
        <c:manualLayout>
          <c:layoutTarget val="inner"/>
          <c:xMode val="edge"/>
          <c:yMode val="edge"/>
          <c:x val="0.105502179200077"/>
          <c:y val="0.129774812046799"/>
          <c:w val="0.839969378827642"/>
          <c:h val="0.51485255519530604"/>
        </c:manualLayout>
      </c:layout>
      <c:areaChart>
        <c:grouping val="standard"/>
        <c:varyColors val="0"/>
        <c:ser>
          <c:idx val="0"/>
          <c:order val="0"/>
          <c:spPr>
            <a:solidFill>
              <a:srgbClr val="4EAF4C"/>
            </a:solidFill>
          </c:spPr>
          <c:cat>
            <c:strRef>
              <c:f>'28 (28)'!$P$46:$P$62</c:f>
              <c:strCache>
                <c:ptCount val="17"/>
                <c:pt idx="0">
                  <c:v>Cuba</c:v>
                </c:pt>
                <c:pt idx="1">
                  <c:v>Pinar del Río</c:v>
                </c:pt>
                <c:pt idx="2">
                  <c:v>Artemisa</c:v>
                </c:pt>
                <c:pt idx="3">
                  <c:v>La Habana</c:v>
                </c:pt>
                <c:pt idx="4">
                  <c:v>Mayabeque</c:v>
                </c:pt>
                <c:pt idx="5">
                  <c:v>Matanzas</c:v>
                </c:pt>
                <c:pt idx="6">
                  <c:v>Villa Clara</c:v>
                </c:pt>
                <c:pt idx="7">
                  <c:v>Cienfuegos</c:v>
                </c:pt>
                <c:pt idx="8">
                  <c:v>Sancti Spíritus</c:v>
                </c:pt>
                <c:pt idx="9">
                  <c:v>Ciego de Ávila</c:v>
                </c:pt>
                <c:pt idx="10">
                  <c:v>Camagüey</c:v>
                </c:pt>
                <c:pt idx="11">
                  <c:v>Las Tunas</c:v>
                </c:pt>
                <c:pt idx="12">
                  <c:v>Holguín</c:v>
                </c:pt>
                <c:pt idx="13">
                  <c:v>Granma</c:v>
                </c:pt>
                <c:pt idx="14">
                  <c:v>Santiago de Cuba</c:v>
                </c:pt>
                <c:pt idx="15">
                  <c:v>Guantánamo</c:v>
                </c:pt>
                <c:pt idx="16">
                  <c:v>Isla de la Juventud</c:v>
                </c:pt>
              </c:strCache>
            </c:strRef>
          </c:cat>
          <c:val>
            <c:numRef>
              <c:f>'28 (28)'!$R$46:$R$62</c:f>
              <c:numCache>
                <c:formatCode>#,##0.0</c:formatCode>
                <c:ptCount val="17"/>
                <c:pt idx="0">
                  <c:v>15.494210668139999</c:v>
                </c:pt>
                <c:pt idx="1">
                  <c:v>15.864827201156301</c:v>
                </c:pt>
                <c:pt idx="2">
                  <c:v>6.7078166684985199</c:v>
                </c:pt>
                <c:pt idx="3">
                  <c:v>2.0542114080136198</c:v>
                </c:pt>
                <c:pt idx="4">
                  <c:v>0.61167634041257402</c:v>
                </c:pt>
                <c:pt idx="5">
                  <c:v>44.2016584377984</c:v>
                </c:pt>
                <c:pt idx="6">
                  <c:v>5.3584186994237903</c:v>
                </c:pt>
                <c:pt idx="7">
                  <c:v>1.6628428046535699</c:v>
                </c:pt>
                <c:pt idx="8">
                  <c:v>16.773248264790599</c:v>
                </c:pt>
                <c:pt idx="9">
                  <c:v>5.3663126610094602</c:v>
                </c:pt>
                <c:pt idx="10">
                  <c:v>13.062713503564201</c:v>
                </c:pt>
                <c:pt idx="11">
                  <c:v>0.97411363546732299</c:v>
                </c:pt>
                <c:pt idx="12">
                  <c:v>3.6753503795688198</c:v>
                </c:pt>
                <c:pt idx="13">
                  <c:v>15.854811899348499</c:v>
                </c:pt>
                <c:pt idx="14">
                  <c:v>12.796694809386301</c:v>
                </c:pt>
                <c:pt idx="15">
                  <c:v>35.548811035073101</c:v>
                </c:pt>
                <c:pt idx="16">
                  <c:v>55.236910307654803</c:v>
                </c:pt>
              </c:numCache>
            </c:numRef>
          </c:val>
        </c:ser>
        <c:dLbls>
          <c:showLegendKey val="0"/>
          <c:showVal val="0"/>
          <c:showCatName val="0"/>
          <c:showSerName val="0"/>
          <c:showPercent val="0"/>
          <c:showBubbleSize val="0"/>
        </c:dLbls>
        <c:axId val="196170240"/>
        <c:axId val="196660032"/>
      </c:areaChart>
      <c:catAx>
        <c:axId val="196170240"/>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s-ES" sz="900" b="0" i="0" u="none" strike="noStrike" kern="1200" baseline="0">
                <a:solidFill>
                  <a:schemeClr val="tx1"/>
                </a:solidFill>
                <a:latin typeface="Arial" panose="020B0604020202020204" pitchFamily="7" charset="0"/>
                <a:ea typeface="+mn-ea"/>
                <a:cs typeface="Arial" panose="020B0604020202020204" pitchFamily="7" charset="0"/>
              </a:defRPr>
            </a:pPr>
            <a:endParaRPr lang="es-ES"/>
          </a:p>
        </c:txPr>
        <c:crossAx val="196660032"/>
        <c:crosses val="autoZero"/>
        <c:auto val="1"/>
        <c:lblAlgn val="ctr"/>
        <c:lblOffset val="100"/>
        <c:noMultiLvlLbl val="0"/>
      </c:catAx>
      <c:valAx>
        <c:axId val="196660032"/>
        <c:scaling>
          <c:orientation val="minMax"/>
          <c:max val="50"/>
        </c:scaling>
        <c:delete val="0"/>
        <c:axPos val="l"/>
        <c:title>
          <c:tx>
            <c:rich>
              <a:bodyPr rot="0" spcFirstLastPara="0" vertOverflow="ellipsis" vert="horz" wrap="square" anchor="ctr" anchorCtr="1"/>
              <a:lstStyle/>
              <a:p>
                <a:pPr>
                  <a:defRPr lang="es-ES" sz="900" b="0" i="0" u="none" strike="noStrike" kern="1200" baseline="0">
                    <a:solidFill>
                      <a:schemeClr val="tx1"/>
                    </a:solidFill>
                    <a:latin typeface="Arial" panose="020B0604020202020204" pitchFamily="7" charset="0"/>
                    <a:ea typeface="+mn-ea"/>
                    <a:cs typeface="Arial" panose="020B0604020202020204" pitchFamily="7" charset="0"/>
                  </a:defRPr>
                </a:pPr>
                <a:r>
                  <a:rPr lang="en-US"/>
                  <a:t>Por ciento</a:t>
                </a:r>
              </a:p>
            </c:rich>
          </c:tx>
          <c:layout>
            <c:manualLayout>
              <c:xMode val="edge"/>
              <c:yMode val="edge"/>
              <c:x val="8.3332695244536896E-3"/>
              <c:y val="1.5460043779112601E-2"/>
            </c:manualLayout>
          </c:layout>
          <c:overlay val="0"/>
          <c:spPr>
            <a:noFill/>
            <a:ln w="25400">
              <a:noFill/>
            </a:ln>
          </c:spPr>
        </c:title>
        <c:numFmt formatCode="#,##0.0" sourceLinked="1"/>
        <c:majorTickMark val="out"/>
        <c:minorTickMark val="none"/>
        <c:tickLblPos val="nextTo"/>
        <c:txPr>
          <a:bodyPr rot="-60000000" spcFirstLastPara="0" vertOverflow="ellipsis" vert="horz" wrap="square" anchor="ctr" anchorCtr="1"/>
          <a:lstStyle/>
          <a:p>
            <a:pPr>
              <a:defRPr lang="es-ES" sz="900" b="0" i="0" u="none" strike="noStrike" kern="1200" baseline="0">
                <a:solidFill>
                  <a:schemeClr val="tx1"/>
                </a:solidFill>
                <a:latin typeface="Arial" panose="020B0604020202020204" pitchFamily="7" charset="0"/>
                <a:ea typeface="+mn-ea"/>
                <a:cs typeface="Arial" panose="020B0604020202020204" pitchFamily="7" charset="0"/>
              </a:defRPr>
            </a:pPr>
            <a:endParaRPr lang="es-ES"/>
          </a:p>
        </c:txPr>
        <c:crossAx val="196170240"/>
        <c:crosses val="autoZero"/>
        <c:crossBetween val="midCat"/>
      </c:valAx>
      <c:spPr>
        <a:ln>
          <a:noFill/>
        </a:ln>
      </c:spPr>
    </c:plotArea>
    <c:plotVisOnly val="1"/>
    <c:dispBlanksAs val="zero"/>
    <c:showDLblsOverMax val="0"/>
  </c:chart>
  <c:spPr>
    <a:noFill/>
    <a:ln w="9525" cap="flat" cmpd="sng" algn="ctr">
      <a:noFill/>
      <a:prstDash val="solid"/>
      <a:round/>
    </a:ln>
  </c:spPr>
  <c:txPr>
    <a:bodyPr/>
    <a:lstStyle/>
    <a:p>
      <a:pPr>
        <a:defRPr lang="es-ES" sz="900" b="0">
          <a:latin typeface="Arial" panose="020B0604020202020204" pitchFamily="7" charset="0"/>
          <a:cs typeface="Arial" panose="020B0604020202020204" pitchFamily="7" charset="0"/>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10.png"/><Relationship Id="rId1" Type="http://schemas.openxmlformats.org/officeDocument/2006/relationships/chart" Target="../charts/chart4.xml"/><Relationship Id="rId5" Type="http://schemas.openxmlformats.org/officeDocument/2006/relationships/image" Target="../media/image12.jpg"/><Relationship Id="rId4" Type="http://schemas.openxmlformats.org/officeDocument/2006/relationships/image" Target="../media/image1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19.emf"/><Relationship Id="rId1"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jpeg"/><Relationship Id="rId1" Type="http://schemas.openxmlformats.org/officeDocument/2006/relationships/image" Target="../media/image19.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image" Target="../media/image2.png"/><Relationship Id="rId4" Type="http://schemas.openxmlformats.org/officeDocument/2006/relationships/image" Target="../media/image3.emf"/></Relationships>
</file>

<file path=xl/drawings/_rels/drawing4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1.jpeg"/><Relationship Id="rId1" Type="http://schemas.openxmlformats.org/officeDocument/2006/relationships/chart" Target="../charts/chart1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22.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5.jpeg"/><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3.xml"/><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1066800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8100" y="0"/>
          <a:ext cx="1028700" cy="422329"/>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77470</xdr:colOff>
      <xdr:row>0</xdr:row>
      <xdr:rowOff>1905</xdr:rowOff>
    </xdr:from>
    <xdr:to>
      <xdr:col>0</xdr:col>
      <xdr:colOff>1106170</xdr:colOff>
      <xdr:row>1</xdr:row>
      <xdr:rowOff>30480</xdr:rowOff>
    </xdr:to>
    <xdr:pic>
      <xdr:nvPicPr>
        <xdr:cNvPr id="2" name="2 Imagen" descr="Logo Izquierda Oficial PUBLICACION.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7470" y="1905"/>
          <a:ext cx="1028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43</xdr:row>
      <xdr:rowOff>160038</xdr:rowOff>
    </xdr:from>
    <xdr:to>
      <xdr:col>5</xdr:col>
      <xdr:colOff>57150</xdr:colOff>
      <xdr:row>53</xdr:row>
      <xdr:rowOff>57150</xdr:rowOff>
    </xdr:to>
    <xdr:pic>
      <xdr:nvPicPr>
        <xdr:cNvPr id="4" name="3 Imagen"/>
        <xdr:cNvPicPr>
          <a:picLocks noChangeAspect="1"/>
        </xdr:cNvPicPr>
      </xdr:nvPicPr>
      <xdr:blipFill>
        <a:blip xmlns:r="http://schemas.openxmlformats.org/officeDocument/2006/relationships" r:embed="rId2"/>
        <a:stretch>
          <a:fillRect/>
        </a:stretch>
      </xdr:blipFill>
      <xdr:spPr>
        <a:xfrm>
          <a:off x="609600" y="7256163"/>
          <a:ext cx="5133975" cy="1630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838200</xdr:colOff>
      <xdr:row>51</xdr:row>
      <xdr:rowOff>0</xdr:rowOff>
    </xdr:from>
    <xdr:to>
      <xdr:col>26</xdr:col>
      <xdr:colOff>0</xdr:colOff>
      <xdr:row>51</xdr:row>
      <xdr:rowOff>0</xdr:rowOff>
    </xdr:to>
    <xdr:pic>
      <xdr:nvPicPr>
        <xdr:cNvPr id="16594" name="Picture 10" descr="Untitled-12.tif"/>
        <xdr:cNvPicPr>
          <a:picLocks noChangeAspect="1"/>
        </xdr:cNvPicPr>
      </xdr:nvPicPr>
      <xdr:blipFill>
        <a:blip xmlns:r="http://schemas.openxmlformats.org/officeDocument/2006/relationships" r:embed="rId1">
          <a:lum bright="-10000" contrast="20000"/>
        </a:blip>
        <a:srcRect/>
        <a:stretch>
          <a:fillRect/>
        </a:stretch>
      </xdr:blipFill>
      <xdr:spPr>
        <a:xfrm>
          <a:off x="9563100" y="9157335"/>
          <a:ext cx="8382000" cy="0"/>
        </a:xfrm>
        <a:prstGeom prst="rect">
          <a:avLst/>
        </a:prstGeom>
        <a:noFill/>
        <a:ln w="9525">
          <a:noFill/>
          <a:miter lim="800000"/>
          <a:headEnd/>
          <a:tailEnd/>
        </a:ln>
      </xdr:spPr>
    </xdr:pic>
    <xdr:clientData/>
  </xdr:twoCellAnchor>
  <xdr:twoCellAnchor editAs="oneCell">
    <xdr:from>
      <xdr:col>0</xdr:col>
      <xdr:colOff>1076325</xdr:colOff>
      <xdr:row>51</xdr:row>
      <xdr:rowOff>0</xdr:rowOff>
    </xdr:from>
    <xdr:to>
      <xdr:col>10</xdr:col>
      <xdr:colOff>423926</xdr:colOff>
      <xdr:row>51</xdr:row>
      <xdr:rowOff>0</xdr:rowOff>
    </xdr:to>
    <xdr:pic>
      <xdr:nvPicPr>
        <xdr:cNvPr id="16595" name="Picture 9" descr="embalses más importantes.bmp"/>
        <xdr:cNvPicPr>
          <a:picLocks noChangeAspect="1"/>
        </xdr:cNvPicPr>
      </xdr:nvPicPr>
      <xdr:blipFill>
        <a:blip xmlns:r="http://schemas.openxmlformats.org/officeDocument/2006/relationships" r:embed="rId2"/>
        <a:srcRect/>
        <a:stretch>
          <a:fillRect/>
        </a:stretch>
      </xdr:blipFill>
      <xdr:spPr>
        <a:xfrm>
          <a:off x="1076325" y="9157335"/>
          <a:ext cx="4395470" cy="0"/>
        </a:xfrm>
        <a:prstGeom prst="rect">
          <a:avLst/>
        </a:prstGeom>
        <a:noFill/>
        <a:ln w="9525">
          <a:noFill/>
          <a:miter lim="800000"/>
          <a:headEnd/>
          <a:tailEnd/>
        </a:ln>
      </xdr:spPr>
    </xdr:pic>
    <xdr:clientData/>
  </xdr:twoCellAnchor>
  <xdr:twoCellAnchor editAs="oneCell">
    <xdr:from>
      <xdr:col>15</xdr:col>
      <xdr:colOff>838200</xdr:colOff>
      <xdr:row>51</xdr:row>
      <xdr:rowOff>0</xdr:rowOff>
    </xdr:from>
    <xdr:to>
      <xdr:col>26</xdr:col>
      <xdr:colOff>0</xdr:colOff>
      <xdr:row>51</xdr:row>
      <xdr:rowOff>0</xdr:rowOff>
    </xdr:to>
    <xdr:pic>
      <xdr:nvPicPr>
        <xdr:cNvPr id="16596" name="Picture 10" descr="Untitled-12.tif"/>
        <xdr:cNvPicPr>
          <a:picLocks noChangeAspect="1"/>
        </xdr:cNvPicPr>
      </xdr:nvPicPr>
      <xdr:blipFill>
        <a:blip xmlns:r="http://schemas.openxmlformats.org/officeDocument/2006/relationships" r:embed="rId1">
          <a:lum bright="-10000" contrast="20000"/>
        </a:blip>
        <a:srcRect/>
        <a:stretch>
          <a:fillRect/>
        </a:stretch>
      </xdr:blipFill>
      <xdr:spPr>
        <a:xfrm>
          <a:off x="9563100" y="9157335"/>
          <a:ext cx="8382000" cy="0"/>
        </a:xfrm>
        <a:prstGeom prst="rect">
          <a:avLst/>
        </a:prstGeom>
        <a:noFill/>
        <a:ln w="9525">
          <a:noFill/>
          <a:miter lim="800000"/>
          <a:headEnd/>
          <a:tailEnd/>
        </a:ln>
      </xdr:spPr>
    </xdr:pic>
    <xdr:clientData/>
  </xdr:twoCellAnchor>
  <xdr:twoCellAnchor editAs="oneCell">
    <xdr:from>
      <xdr:col>0</xdr:col>
      <xdr:colOff>1076325</xdr:colOff>
      <xdr:row>51</xdr:row>
      <xdr:rowOff>0</xdr:rowOff>
    </xdr:from>
    <xdr:to>
      <xdr:col>10</xdr:col>
      <xdr:colOff>423926</xdr:colOff>
      <xdr:row>51</xdr:row>
      <xdr:rowOff>0</xdr:rowOff>
    </xdr:to>
    <xdr:pic>
      <xdr:nvPicPr>
        <xdr:cNvPr id="16597" name="Picture 9" descr="embalses más importantes.bmp"/>
        <xdr:cNvPicPr>
          <a:picLocks noChangeAspect="1"/>
        </xdr:cNvPicPr>
      </xdr:nvPicPr>
      <xdr:blipFill>
        <a:blip xmlns:r="http://schemas.openxmlformats.org/officeDocument/2006/relationships" r:embed="rId2"/>
        <a:srcRect/>
        <a:stretch>
          <a:fillRect/>
        </a:stretch>
      </xdr:blipFill>
      <xdr:spPr>
        <a:xfrm>
          <a:off x="1076325" y="9157335"/>
          <a:ext cx="4395470" cy="0"/>
        </a:xfrm>
        <a:prstGeom prst="rect">
          <a:avLst/>
        </a:prstGeom>
        <a:noFill/>
        <a:ln w="9525">
          <a:noFill/>
          <a:miter lim="800000"/>
          <a:headEnd/>
          <a:tailEnd/>
        </a:ln>
      </xdr:spPr>
    </xdr:pic>
    <xdr:clientData/>
  </xdr:twoCellAnchor>
  <xdr:twoCellAnchor>
    <xdr:from>
      <xdr:col>0</xdr:col>
      <xdr:colOff>9525</xdr:colOff>
      <xdr:row>37</xdr:row>
      <xdr:rowOff>0</xdr:rowOff>
    </xdr:from>
    <xdr:to>
      <xdr:col>6</xdr:col>
      <xdr:colOff>28575</xdr:colOff>
      <xdr:row>47</xdr:row>
      <xdr:rowOff>28575</xdr:rowOff>
    </xdr:to>
    <xdr:sp macro="" textlink="">
      <xdr:nvSpPr>
        <xdr:cNvPr id="8" name="7 Rectángulo redondeado"/>
        <xdr:cNvSpPr/>
      </xdr:nvSpPr>
      <xdr:spPr>
        <a:xfrm>
          <a:off x="9525" y="6204585"/>
          <a:ext cx="3552825" cy="2400300"/>
        </a:xfrm>
        <a:prstGeom prst="roundRect">
          <a:avLst>
            <a:gd name="adj" fmla="val 10298"/>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es-ES" sz="1100"/>
        </a:p>
      </xdr:txBody>
    </xdr:sp>
    <xdr:clientData/>
  </xdr:twoCellAnchor>
  <xdr:twoCellAnchor>
    <xdr:from>
      <xdr:col>10</xdr:col>
      <xdr:colOff>19050</xdr:colOff>
      <xdr:row>37</xdr:row>
      <xdr:rowOff>0</xdr:rowOff>
    </xdr:from>
    <xdr:to>
      <xdr:col>11</xdr:col>
      <xdr:colOff>733425</xdr:colOff>
      <xdr:row>47</xdr:row>
      <xdr:rowOff>38100</xdr:rowOff>
    </xdr:to>
    <xdr:sp macro="" textlink="">
      <xdr:nvSpPr>
        <xdr:cNvPr id="16600" name="8 Rectángulo redondeado"/>
        <xdr:cNvSpPr>
          <a:spLocks noChangeArrowheads="1"/>
        </xdr:cNvSpPr>
      </xdr:nvSpPr>
      <xdr:spPr>
        <a:xfrm>
          <a:off x="5067300" y="5905500"/>
          <a:ext cx="1238250" cy="2409825"/>
        </a:xfrm>
        <a:prstGeom prst="roundRect">
          <a:avLst>
            <a:gd name="adj" fmla="val 10296"/>
          </a:avLst>
        </a:prstGeom>
        <a:noFill/>
        <a:ln w="25400" algn="ctr">
          <a:solidFill>
            <a:srgbClr val="4BACC6"/>
          </a:solidFill>
          <a:round/>
        </a:ln>
      </xdr:spPr>
    </xdr:sp>
    <xdr:clientData/>
  </xdr:twoCellAnchor>
  <xdr:twoCellAnchor>
    <xdr:from>
      <xdr:col>0</xdr:col>
      <xdr:colOff>19051</xdr:colOff>
      <xdr:row>32</xdr:row>
      <xdr:rowOff>38100</xdr:rowOff>
    </xdr:from>
    <xdr:to>
      <xdr:col>6</xdr:col>
      <xdr:colOff>28576</xdr:colOff>
      <xdr:row>36</xdr:row>
      <xdr:rowOff>161925</xdr:rowOff>
    </xdr:to>
    <xdr:sp macro="" textlink="">
      <xdr:nvSpPr>
        <xdr:cNvPr id="16392" name="9 Rectángulo redondeado"/>
        <xdr:cNvSpPr>
          <a:spLocks noChangeArrowheads="1"/>
        </xdr:cNvSpPr>
      </xdr:nvSpPr>
      <xdr:spPr>
        <a:xfrm>
          <a:off x="19050" y="5375910"/>
          <a:ext cx="3543300" cy="742950"/>
        </a:xfrm>
        <a:prstGeom prst="roundRect">
          <a:avLst>
            <a:gd name="adj" fmla="val 10296"/>
          </a:avLst>
        </a:prstGeom>
        <a:solidFill>
          <a:srgbClr val="4BACC6"/>
        </a:solidFill>
        <a:ln w="25400" algn="ctr">
          <a:solidFill>
            <a:srgbClr val="357D91"/>
          </a:solidFill>
          <a:round/>
        </a:ln>
      </xdr:spPr>
      <xdr:txBody>
        <a:bodyPr vertOverflow="clip" wrap="square" lIns="18288" tIns="0" rIns="0" bIns="0" anchor="ctr" upright="1"/>
        <a:lstStyle/>
        <a:p>
          <a:pPr algn="l" rtl="1">
            <a:defRPr sz="1000"/>
          </a:pPr>
          <a:r>
            <a:rPr lang="es-ES" sz="1100" b="1" i="0" strike="noStrike">
              <a:solidFill>
                <a:srgbClr val="FFFFFF"/>
              </a:solidFill>
              <a:latin typeface="Calibri" panose="020F0502020204030204"/>
            </a:rPr>
            <a:t> EMBALSES             AÑO           PROVINCIA                 USO</a:t>
          </a:r>
        </a:p>
      </xdr:txBody>
    </xdr:sp>
    <xdr:clientData/>
  </xdr:twoCellAnchor>
  <xdr:twoCellAnchor>
    <xdr:from>
      <xdr:col>7</xdr:col>
      <xdr:colOff>1</xdr:colOff>
      <xdr:row>37</xdr:row>
      <xdr:rowOff>0</xdr:rowOff>
    </xdr:from>
    <xdr:to>
      <xdr:col>9</xdr:col>
      <xdr:colOff>9525</xdr:colOff>
      <xdr:row>47</xdr:row>
      <xdr:rowOff>47625</xdr:rowOff>
    </xdr:to>
    <xdr:sp macro="" textlink="">
      <xdr:nvSpPr>
        <xdr:cNvPr id="11" name="10 Rectángulo redondeado"/>
        <xdr:cNvSpPr/>
      </xdr:nvSpPr>
      <xdr:spPr>
        <a:xfrm>
          <a:off x="3638550" y="6204585"/>
          <a:ext cx="1247775" cy="2419350"/>
        </a:xfrm>
        <a:prstGeom prst="roundRect">
          <a:avLst>
            <a:gd name="adj" fmla="val 10298"/>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es-ES" sz="1100"/>
        </a:p>
      </xdr:txBody>
    </xdr:sp>
    <xdr:clientData/>
  </xdr:twoCellAnchor>
  <xdr:twoCellAnchor>
    <xdr:from>
      <xdr:col>7</xdr:col>
      <xdr:colOff>19050</xdr:colOff>
      <xdr:row>32</xdr:row>
      <xdr:rowOff>38100</xdr:rowOff>
    </xdr:from>
    <xdr:to>
      <xdr:col>9</xdr:col>
      <xdr:colOff>0</xdr:colOff>
      <xdr:row>36</xdr:row>
      <xdr:rowOff>160575</xdr:rowOff>
    </xdr:to>
    <xdr:sp macro="" textlink="">
      <xdr:nvSpPr>
        <xdr:cNvPr id="16394" name="13 Rectángulo redondeado"/>
        <xdr:cNvSpPr>
          <a:spLocks noChangeArrowheads="1"/>
        </xdr:cNvSpPr>
      </xdr:nvSpPr>
      <xdr:spPr>
        <a:xfrm>
          <a:off x="3657600" y="5375910"/>
          <a:ext cx="1219200" cy="741045"/>
        </a:xfrm>
        <a:prstGeom prst="roundRect">
          <a:avLst>
            <a:gd name="adj" fmla="val 10296"/>
          </a:avLst>
        </a:prstGeom>
        <a:solidFill>
          <a:srgbClr val="4BACC6"/>
        </a:solidFill>
        <a:ln w="25400" algn="ctr">
          <a:solidFill>
            <a:srgbClr val="357D91"/>
          </a:solidFill>
          <a:round/>
        </a:ln>
      </xdr:spPr>
      <xdr:txBody>
        <a:bodyPr vertOverflow="clip" wrap="square" lIns="18288" tIns="0" rIns="0" bIns="0" anchor="ctr" upright="1"/>
        <a:lstStyle/>
        <a:p>
          <a:pPr algn="l" rtl="1">
            <a:defRPr sz="1000"/>
          </a:pPr>
          <a:r>
            <a:rPr lang="es-ES" sz="1100" b="1" i="0" strike="noStrike">
              <a:solidFill>
                <a:srgbClr val="FFFFFF"/>
              </a:solidFill>
              <a:latin typeface="Calibri" panose="020F0502020204030204"/>
            </a:rPr>
            <a:t>        VOLUMEN</a:t>
          </a:r>
        </a:p>
        <a:p>
          <a:pPr algn="l" rtl="1">
            <a:defRPr sz="1000"/>
          </a:pPr>
          <a:r>
            <a:rPr lang="es-ES" sz="1100" b="1" i="0" strike="noStrike">
              <a:solidFill>
                <a:srgbClr val="FFFFFF"/>
              </a:solidFill>
              <a:latin typeface="Calibri" panose="020F0502020204030204"/>
            </a:rPr>
            <a:t>     NAN           NM </a:t>
          </a:r>
        </a:p>
        <a:p>
          <a:pPr algn="l" rtl="1">
            <a:defRPr sz="1000"/>
          </a:pPr>
          <a:r>
            <a:rPr lang="es-ES" sz="1100" b="1" i="0" strike="noStrike">
              <a:solidFill>
                <a:srgbClr val="FFFFFF"/>
              </a:solidFill>
              <a:latin typeface="Calibri" panose="020F0502020204030204"/>
            </a:rPr>
            <a:t>    (hm</a:t>
          </a:r>
          <a:r>
            <a:rPr lang="es-ES" sz="1100" b="1" i="0" strike="noStrike" baseline="30000">
              <a:solidFill>
                <a:srgbClr val="FFFFFF"/>
              </a:solidFill>
              <a:latin typeface="Calibri" panose="020F0502020204030204"/>
            </a:rPr>
            <a:t>3</a:t>
          </a:r>
          <a:r>
            <a:rPr lang="es-ES" sz="1100" b="1" i="0" strike="noStrike">
              <a:solidFill>
                <a:srgbClr val="FFFFFF"/>
              </a:solidFill>
              <a:latin typeface="Calibri" panose="020F0502020204030204"/>
            </a:rPr>
            <a:t>)         (hm</a:t>
          </a:r>
          <a:r>
            <a:rPr lang="es-ES" sz="1100" b="1" i="0" strike="noStrike" baseline="30000">
              <a:solidFill>
                <a:srgbClr val="FFFFFF"/>
              </a:solidFill>
              <a:latin typeface="Calibri" panose="020F0502020204030204"/>
            </a:rPr>
            <a:t>3</a:t>
          </a:r>
          <a:r>
            <a:rPr lang="es-ES" sz="1100" b="1" i="0" strike="noStrike">
              <a:solidFill>
                <a:srgbClr val="FFFFFF"/>
              </a:solidFill>
              <a:latin typeface="Calibri" panose="020F0502020204030204"/>
            </a:rPr>
            <a:t>) </a:t>
          </a:r>
        </a:p>
      </xdr:txBody>
    </xdr:sp>
    <xdr:clientData/>
  </xdr:twoCellAnchor>
  <xdr:twoCellAnchor>
    <xdr:from>
      <xdr:col>10</xdr:col>
      <xdr:colOff>0</xdr:colOff>
      <xdr:row>32</xdr:row>
      <xdr:rowOff>47626</xdr:rowOff>
    </xdr:from>
    <xdr:to>
      <xdr:col>11</xdr:col>
      <xdr:colOff>647700</xdr:colOff>
      <xdr:row>36</xdr:row>
      <xdr:rowOff>170101</xdr:rowOff>
    </xdr:to>
    <xdr:sp macro="" textlink="">
      <xdr:nvSpPr>
        <xdr:cNvPr id="16395" name="14 Rectángulo redondeado"/>
        <xdr:cNvSpPr>
          <a:spLocks noChangeArrowheads="1"/>
        </xdr:cNvSpPr>
      </xdr:nvSpPr>
      <xdr:spPr>
        <a:xfrm>
          <a:off x="4972050" y="5385435"/>
          <a:ext cx="1171575" cy="741045"/>
        </a:xfrm>
        <a:prstGeom prst="roundRect">
          <a:avLst>
            <a:gd name="adj" fmla="val 10296"/>
          </a:avLst>
        </a:prstGeom>
        <a:solidFill>
          <a:srgbClr val="4BACC6"/>
        </a:solidFill>
        <a:ln w="25400" algn="ctr">
          <a:solidFill>
            <a:srgbClr val="357D91"/>
          </a:solidFill>
          <a:round/>
        </a:ln>
      </xdr:spPr>
      <xdr:txBody>
        <a:bodyPr vertOverflow="clip" wrap="square" lIns="18288" tIns="0" rIns="0" bIns="0" anchor="ctr" upright="1"/>
        <a:lstStyle/>
        <a:p>
          <a:pPr algn="ctr" rtl="1">
            <a:defRPr sz="1000"/>
          </a:pPr>
          <a:r>
            <a:rPr lang="es-ES" sz="1100" b="1" i="0" strike="noStrike">
              <a:solidFill>
                <a:srgbClr val="FFFFFF"/>
              </a:solidFill>
              <a:latin typeface="Calibri" panose="020F0502020204030204"/>
            </a:rPr>
            <a:t>CORTINA</a:t>
          </a:r>
        </a:p>
        <a:p>
          <a:pPr algn="ctr" rtl="1">
            <a:defRPr sz="1000"/>
          </a:pPr>
          <a:r>
            <a:rPr lang="es-ES" sz="1100" b="1" i="0" strike="noStrike">
              <a:solidFill>
                <a:srgbClr val="FFFFFF"/>
              </a:solidFill>
              <a:latin typeface="Calibri" panose="020F0502020204030204"/>
            </a:rPr>
            <a:t>Altura      Longitud </a:t>
          </a:r>
        </a:p>
        <a:p>
          <a:pPr algn="ctr" rtl="1">
            <a:defRPr sz="1000"/>
          </a:pPr>
          <a:r>
            <a:rPr lang="es-ES" sz="1100" b="1" i="0" strike="noStrike">
              <a:solidFill>
                <a:srgbClr val="FFFFFF"/>
              </a:solidFill>
              <a:latin typeface="Calibri" panose="020F0502020204030204"/>
            </a:rPr>
            <a:t>(m)            (km)</a:t>
          </a:r>
        </a:p>
      </xdr:txBody>
    </xdr:sp>
    <xdr:clientData/>
  </xdr:twoCellAnchor>
  <xdr:twoCellAnchor editAs="oneCell">
    <xdr:from>
      <xdr:col>0</xdr:col>
      <xdr:colOff>0</xdr:colOff>
      <xdr:row>0</xdr:row>
      <xdr:rowOff>0</xdr:rowOff>
    </xdr:from>
    <xdr:to>
      <xdr:col>0</xdr:col>
      <xdr:colOff>1028700</xdr:colOff>
      <xdr:row>1</xdr:row>
      <xdr:rowOff>3229</xdr:rowOff>
    </xdr:to>
    <xdr:pic>
      <xdr:nvPicPr>
        <xdr:cNvPr id="12" name="Picture 8" descr="Logo Izquierda Oficial"/>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647700</xdr:colOff>
      <xdr:row>19</xdr:row>
      <xdr:rowOff>152400</xdr:rowOff>
    </xdr:from>
    <xdr:to>
      <xdr:col>23</xdr:col>
      <xdr:colOff>0</xdr:colOff>
      <xdr:row>19</xdr:row>
      <xdr:rowOff>152400</xdr:rowOff>
    </xdr:to>
    <xdr:sp macro="" textlink="">
      <xdr:nvSpPr>
        <xdr:cNvPr id="6" name="Line 14"/>
        <xdr:cNvSpPr>
          <a:spLocks noChangeShapeType="1"/>
        </xdr:cNvSpPr>
      </xdr:nvSpPr>
      <xdr:spPr>
        <a:xfrm>
          <a:off x="13477875" y="3549015"/>
          <a:ext cx="3352800" cy="0"/>
        </a:xfrm>
        <a:prstGeom prst="line">
          <a:avLst/>
        </a:prstGeom>
        <a:noFill/>
        <a:ln w="9525">
          <a:solidFill>
            <a:srgbClr val="000000"/>
          </a:solidFill>
          <a:round/>
        </a:ln>
      </xdr:spPr>
    </xdr:sp>
    <xdr:clientData/>
  </xdr:twoCellAnchor>
  <xdr:twoCellAnchor>
    <xdr:from>
      <xdr:col>17</xdr:col>
      <xdr:colOff>647700</xdr:colOff>
      <xdr:row>3</xdr:row>
      <xdr:rowOff>342900</xdr:rowOff>
    </xdr:from>
    <xdr:to>
      <xdr:col>21</xdr:col>
      <xdr:colOff>1219200</xdr:colOff>
      <xdr:row>14</xdr:row>
      <xdr:rowOff>152400</xdr:rowOff>
    </xdr:to>
    <xdr:graphicFrame macro="">
      <xdr:nvGraphicFramePr>
        <xdr:cNvPr id="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38100</xdr:rowOff>
    </xdr:from>
    <xdr:to>
      <xdr:col>0</xdr:col>
      <xdr:colOff>1552575</xdr:colOff>
      <xdr:row>31</xdr:row>
      <xdr:rowOff>140970</xdr:rowOff>
    </xdr:to>
    <xdr:sp macro="" textlink="">
      <xdr:nvSpPr>
        <xdr:cNvPr id="8" name="AutoShape 1037"/>
        <xdr:cNvSpPr>
          <a:spLocks noChangeAspect="1" noChangeArrowheads="1"/>
        </xdr:cNvSpPr>
      </xdr:nvSpPr>
      <xdr:spPr>
        <a:xfrm>
          <a:off x="0" y="4082415"/>
          <a:ext cx="1552575" cy="858520"/>
        </a:xfrm>
        <a:prstGeom prst="rect">
          <a:avLst/>
        </a:prstGeom>
        <a:noFill/>
        <a:ln w="9525">
          <a:noFill/>
          <a:miter lim="800000"/>
        </a:ln>
      </xdr:spPr>
    </xdr:sp>
    <xdr:clientData/>
  </xdr:twoCellAnchor>
  <xdr:twoCellAnchor editAs="oneCell">
    <xdr:from>
      <xdr:col>0</xdr:col>
      <xdr:colOff>0</xdr:colOff>
      <xdr:row>51</xdr:row>
      <xdr:rowOff>104775</xdr:rowOff>
    </xdr:from>
    <xdr:to>
      <xdr:col>0</xdr:col>
      <xdr:colOff>2057400</xdr:colOff>
      <xdr:row>57</xdr:row>
      <xdr:rowOff>47625</xdr:rowOff>
    </xdr:to>
    <xdr:sp macro="" textlink="">
      <xdr:nvSpPr>
        <xdr:cNvPr id="9" name="AutoShape 147"/>
        <xdr:cNvSpPr>
          <a:spLocks noChangeAspect="1" noChangeArrowheads="1"/>
        </xdr:cNvSpPr>
      </xdr:nvSpPr>
      <xdr:spPr>
        <a:xfrm>
          <a:off x="0" y="8206105"/>
          <a:ext cx="2057400" cy="866775"/>
        </a:xfrm>
        <a:prstGeom prst="rect">
          <a:avLst/>
        </a:prstGeom>
        <a:noFill/>
        <a:ln w="9525">
          <a:noFill/>
          <a:miter lim="800000"/>
        </a:ln>
      </xdr:spPr>
    </xdr:sp>
    <xdr:clientData/>
  </xdr:twoCellAnchor>
  <xdr:twoCellAnchor editAs="oneCell">
    <xdr:from>
      <xdr:col>6</xdr:col>
      <xdr:colOff>95250</xdr:colOff>
      <xdr:row>44</xdr:row>
      <xdr:rowOff>85725</xdr:rowOff>
    </xdr:from>
    <xdr:to>
      <xdr:col>7</xdr:col>
      <xdr:colOff>325063</xdr:colOff>
      <xdr:row>45</xdr:row>
      <xdr:rowOff>139462</xdr:rowOff>
    </xdr:to>
    <xdr:pic>
      <xdr:nvPicPr>
        <xdr:cNvPr id="11" name="10 Imagen"/>
        <xdr:cNvPicPr>
          <a:picLocks noChangeAspect="1"/>
        </xdr:cNvPicPr>
      </xdr:nvPicPr>
      <xdr:blipFill>
        <a:blip xmlns:r="http://schemas.openxmlformats.org/officeDocument/2006/relationships" r:embed="rId2" cstate="print"/>
        <a:stretch>
          <a:fillRect/>
        </a:stretch>
      </xdr:blipFill>
      <xdr:spPr>
        <a:xfrm>
          <a:off x="5143500" y="7112635"/>
          <a:ext cx="810260" cy="194310"/>
        </a:xfrm>
        <a:prstGeom prst="rect">
          <a:avLst/>
        </a:prstGeom>
      </xdr:spPr>
    </xdr:pic>
    <xdr:clientData/>
  </xdr:twoCellAnchor>
  <xdr:twoCellAnchor editAs="oneCell">
    <xdr:from>
      <xdr:col>0</xdr:col>
      <xdr:colOff>0</xdr:colOff>
      <xdr:row>0</xdr:row>
      <xdr:rowOff>0</xdr:rowOff>
    </xdr:from>
    <xdr:to>
      <xdr:col>0</xdr:col>
      <xdr:colOff>1028700</xdr:colOff>
      <xdr:row>1</xdr:row>
      <xdr:rowOff>41329</xdr:rowOff>
    </xdr:to>
    <xdr:pic>
      <xdr:nvPicPr>
        <xdr:cNvPr id="12" name="Picture 8" descr="Logo Izquierda Oficial"/>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editAs="oneCell">
    <xdr:from>
      <xdr:col>0</xdr:col>
      <xdr:colOff>76200</xdr:colOff>
      <xdr:row>31</xdr:row>
      <xdr:rowOff>19050</xdr:rowOff>
    </xdr:from>
    <xdr:to>
      <xdr:col>7</xdr:col>
      <xdr:colOff>381000</xdr:colOff>
      <xdr:row>45</xdr:row>
      <xdr:rowOff>2025</xdr:rowOff>
    </xdr:to>
    <xdr:pic>
      <xdr:nvPicPr>
        <xdr:cNvPr id="14" name="Imagen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00" y="4619625"/>
          <a:ext cx="5934075" cy="2088000"/>
        </a:xfrm>
        <a:prstGeom prst="rect">
          <a:avLst/>
        </a:prstGeom>
      </xdr:spPr>
    </xdr:pic>
    <xdr:clientData/>
  </xdr:twoCellAnchor>
  <xdr:twoCellAnchor>
    <xdr:from>
      <xdr:col>5</xdr:col>
      <xdr:colOff>409575</xdr:colOff>
      <xdr:row>32</xdr:row>
      <xdr:rowOff>66675</xdr:rowOff>
    </xdr:from>
    <xdr:to>
      <xdr:col>7</xdr:col>
      <xdr:colOff>123825</xdr:colOff>
      <xdr:row>34</xdr:row>
      <xdr:rowOff>76200</xdr:rowOff>
    </xdr:to>
    <xdr:sp macro="" textlink="">
      <xdr:nvSpPr>
        <xdr:cNvPr id="15" name="14 Rectángulo redondeado"/>
        <xdr:cNvSpPr/>
      </xdr:nvSpPr>
      <xdr:spPr>
        <a:xfrm>
          <a:off x="4876800" y="4800600"/>
          <a:ext cx="876300" cy="276225"/>
        </a:xfrm>
        <a:prstGeom prst="roundRect">
          <a:avLst/>
        </a:prstGeom>
        <a:ln>
          <a:headEnd type="none" w="med" len="med"/>
          <a:tailEnd type="none" w="med" len="med"/>
        </a:ln>
      </xdr:spPr>
      <xdr:style>
        <a:lnRef idx="3">
          <a:schemeClr val="lt1"/>
        </a:lnRef>
        <a:fillRef idx="1">
          <a:schemeClr val="accent5"/>
        </a:fillRef>
        <a:effectRef idx="1">
          <a:schemeClr val="accent5"/>
        </a:effectRef>
        <a:fontRef idx="minor">
          <a:schemeClr val="lt1"/>
        </a:fontRef>
      </xdr:style>
      <xdr:txBody>
        <a:bodyPr vertOverflow="clip" wrap="square" lIns="18288" tIns="0" rIns="0" bIns="0" rtlCol="0" anchor="ctr" upright="1"/>
        <a:lstStyle/>
        <a:p>
          <a:pPr algn="ctr"/>
          <a:r>
            <a:rPr lang="es-ES" sz="900" b="1">
              <a:latin typeface="Arial" panose="020B0604020202020204" pitchFamily="7" charset="0"/>
              <a:cs typeface="Arial" panose="020B0604020202020204" pitchFamily="7" charset="0"/>
            </a:rPr>
            <a:t>Cuba 98,6</a:t>
          </a:r>
        </a:p>
      </xdr:txBody>
    </xdr:sp>
    <xdr:clientData/>
  </xdr:twoCellAnchor>
  <xdr:twoCellAnchor editAs="oneCell">
    <xdr:from>
      <xdr:col>0</xdr:col>
      <xdr:colOff>152400</xdr:colOff>
      <xdr:row>44</xdr:row>
      <xdr:rowOff>85725</xdr:rowOff>
    </xdr:from>
    <xdr:to>
      <xdr:col>7</xdr:col>
      <xdr:colOff>457200</xdr:colOff>
      <xdr:row>57</xdr:row>
      <xdr:rowOff>28575</xdr:rowOff>
    </xdr:to>
    <xdr:pic>
      <xdr:nvPicPr>
        <xdr:cNvPr id="18" name="Imagen 2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2400" y="7038975"/>
          <a:ext cx="5934075" cy="1857375"/>
        </a:xfrm>
        <a:prstGeom prst="rect">
          <a:avLst/>
        </a:prstGeom>
      </xdr:spPr>
    </xdr:pic>
    <xdr:clientData/>
  </xdr:twoCellAnchor>
  <xdr:twoCellAnchor>
    <xdr:from>
      <xdr:col>6</xdr:col>
      <xdr:colOff>28575</xdr:colOff>
      <xdr:row>45</xdr:row>
      <xdr:rowOff>152400</xdr:rowOff>
    </xdr:from>
    <xdr:to>
      <xdr:col>7</xdr:col>
      <xdr:colOff>277500</xdr:colOff>
      <xdr:row>47</xdr:row>
      <xdr:rowOff>115350</xdr:rowOff>
    </xdr:to>
    <xdr:sp macro="" textlink="">
      <xdr:nvSpPr>
        <xdr:cNvPr id="19" name="18 Rectángulo redondeado"/>
        <xdr:cNvSpPr/>
      </xdr:nvSpPr>
      <xdr:spPr>
        <a:xfrm>
          <a:off x="5076825" y="7239000"/>
          <a:ext cx="829950" cy="324900"/>
        </a:xfrm>
        <a:prstGeom prst="roundRect">
          <a:avLst/>
        </a:prstGeom>
        <a:solidFill>
          <a:schemeClr val="bg2">
            <a:lumMod val="50000"/>
          </a:schemeClr>
        </a:solidFill>
        <a:ln>
          <a:headEnd type="none" w="med" len="med"/>
          <a:tailEnd type="none" w="med" len="med"/>
        </a:ln>
      </xdr:spPr>
      <xdr:style>
        <a:lnRef idx="3">
          <a:schemeClr val="lt1"/>
        </a:lnRef>
        <a:fillRef idx="1">
          <a:schemeClr val="accent6"/>
        </a:fillRef>
        <a:effectRef idx="1">
          <a:schemeClr val="accent6"/>
        </a:effectRef>
        <a:fontRef idx="minor">
          <a:schemeClr val="lt1"/>
        </a:fontRef>
      </xdr:style>
      <xdr:txBody>
        <a:bodyPr vertOverflow="clip" wrap="square" lIns="18288" tIns="0" rIns="0" bIns="0" rtlCol="0" anchor="ctr" upright="1"/>
        <a:lstStyle/>
        <a:p>
          <a:pPr algn="ctr"/>
          <a:r>
            <a:rPr lang="es-ES" sz="900" b="1">
              <a:latin typeface="Arial" panose="020B0604020202020204" pitchFamily="7" charset="0"/>
              <a:cs typeface="Arial" panose="020B0604020202020204" pitchFamily="7" charset="0"/>
            </a:rPr>
            <a:t>Cuba 99.5 </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0.15159</cdr:x>
      <cdr:y>0.90722</cdr:y>
    </cdr:from>
    <cdr:to>
      <cdr:x>0.58789</cdr:x>
      <cdr:y>0.99879</cdr:y>
    </cdr:to>
    <cdr:sp macro="" textlink="">
      <cdr:nvSpPr>
        <cdr:cNvPr id="2" name="Rectángulo 1"/>
        <cdr:cNvSpPr/>
      </cdr:nvSpPr>
      <cdr:spPr>
        <a:xfrm xmlns:a="http://schemas.openxmlformats.org/drawingml/2006/main">
          <a:off x="510622" y="2432672"/>
          <a:ext cx="1438046" cy="238122"/>
        </a:xfrm>
        <a:prstGeom xmlns:a="http://schemas.openxmlformats.org/drawingml/2006/main" prst="rect">
          <a:avLst/>
        </a:prstGeom>
        <a:noFill xmlns:a="http://schemas.openxmlformats.org/drawingml/2006/main"/>
        <a:ln xmlns:a="http://schemas.openxmlformats.org/drawingml/2006/main" w="9525">
          <a:noFill/>
          <a:miter lim="800000"/>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s-ES" sz="925" b="1" i="0" strike="noStrike">
              <a:solidFill>
                <a:srgbClr val="000000"/>
              </a:solidFill>
              <a:latin typeface="Times New Roman" panose="02020603050405020304" pitchFamily="12"/>
              <a:cs typeface="Times New Roman" panose="02020603050405020304" pitchFamily="12"/>
            </a:rPr>
            <a:t>Agua potable</a:t>
          </a:r>
        </a:p>
      </cdr:txBody>
    </cdr:sp>
  </cdr:relSizeAnchor>
  <cdr:relSizeAnchor xmlns:cdr="http://schemas.openxmlformats.org/drawingml/2006/chartDrawing">
    <cdr:from>
      <cdr:x>0.47985</cdr:x>
      <cdr:y>0.91058</cdr:y>
    </cdr:from>
    <cdr:to>
      <cdr:x>0.91591</cdr:x>
      <cdr:y>0.98746</cdr:y>
    </cdr:to>
    <cdr:sp macro="" textlink="">
      <cdr:nvSpPr>
        <cdr:cNvPr id="3" name="Rectángulo 2"/>
        <cdr:cNvSpPr/>
      </cdr:nvSpPr>
      <cdr:spPr>
        <a:xfrm xmlns:a="http://schemas.openxmlformats.org/drawingml/2006/main">
          <a:off x="1592366" y="2441061"/>
          <a:ext cx="1438047" cy="200048"/>
        </a:xfrm>
        <a:prstGeom xmlns:a="http://schemas.openxmlformats.org/drawingml/2006/main" prst="rect">
          <a:avLst/>
        </a:prstGeom>
        <a:noFill xmlns:a="http://schemas.openxmlformats.org/drawingml/2006/main"/>
        <a:ln xmlns:a="http://schemas.openxmlformats.org/drawingml/2006/main" w="9525">
          <a:noFill/>
          <a:miter lim="800000"/>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s-ES" sz="925" b="1" i="0" strike="noStrike">
              <a:solidFill>
                <a:srgbClr val="000000"/>
              </a:solidFill>
              <a:latin typeface="Times New Roman" panose="02020603050405020304" pitchFamily="12"/>
              <a:cs typeface="Times New Roman" panose="02020603050405020304" pitchFamily="12"/>
            </a:rPr>
            <a:t>Saneamiento</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6</xdr:row>
      <xdr:rowOff>133350</xdr:rowOff>
    </xdr:from>
    <xdr:to>
      <xdr:col>5</xdr:col>
      <xdr:colOff>619125</xdr:colOff>
      <xdr:row>20</xdr:row>
      <xdr:rowOff>190500</xdr:rowOff>
    </xdr:to>
    <xdr:graphicFrame macro="">
      <xdr:nvGraphicFramePr>
        <xdr:cNvPr id="2256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xdr:from>
      <xdr:col>0</xdr:col>
      <xdr:colOff>0</xdr:colOff>
      <xdr:row>24</xdr:row>
      <xdr:rowOff>19050</xdr:rowOff>
    </xdr:from>
    <xdr:to>
      <xdr:col>6</xdr:col>
      <xdr:colOff>476250</xdr:colOff>
      <xdr:row>37</xdr:row>
      <xdr:rowOff>19051</xdr:rowOff>
    </xdr:to>
    <xdr:graphicFrame macro="">
      <xdr:nvGraphicFramePr>
        <xdr:cNvPr id="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32</xdr:row>
      <xdr:rowOff>161925</xdr:rowOff>
    </xdr:from>
    <xdr:to>
      <xdr:col>7</xdr:col>
      <xdr:colOff>133350</xdr:colOff>
      <xdr:row>53</xdr:row>
      <xdr:rowOff>9525</xdr:rowOff>
    </xdr:to>
    <xdr:graphicFrame macro="">
      <xdr:nvGraphicFramePr>
        <xdr:cNvPr id="25658"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36</xdr:row>
      <xdr:rowOff>101035</xdr:rowOff>
    </xdr:from>
    <xdr:to>
      <xdr:col>6</xdr:col>
      <xdr:colOff>161925</xdr:colOff>
      <xdr:row>36</xdr:row>
      <xdr:rowOff>114300</xdr:rowOff>
    </xdr:to>
    <xdr:cxnSp macro="">
      <xdr:nvCxnSpPr>
        <xdr:cNvPr id="4" name="Straight Connector 8"/>
        <xdr:cNvCxnSpPr/>
      </xdr:nvCxnSpPr>
      <xdr:spPr>
        <a:xfrm>
          <a:off x="742950" y="5423535"/>
          <a:ext cx="4019550" cy="1333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276225</xdr:colOff>
      <xdr:row>117</xdr:row>
      <xdr:rowOff>133349</xdr:rowOff>
    </xdr:from>
    <xdr:to>
      <xdr:col>8</xdr:col>
      <xdr:colOff>563850</xdr:colOff>
      <xdr:row>130</xdr:row>
      <xdr:rowOff>104775</xdr:rowOff>
    </xdr:to>
    <xdr:grpSp>
      <xdr:nvGrpSpPr>
        <xdr:cNvPr id="28" name="27 Grupo"/>
        <xdr:cNvGrpSpPr/>
      </xdr:nvGrpSpPr>
      <xdr:grpSpPr>
        <a:xfrm>
          <a:off x="291084" y="16537484"/>
          <a:ext cx="6890596" cy="2112506"/>
          <a:chOff x="276225" y="15106649"/>
          <a:chExt cx="5821650" cy="2171701"/>
        </a:xfrm>
      </xdr:grpSpPr>
      <xdr:sp macro="" textlink="">
        <xdr:nvSpPr>
          <xdr:cNvPr id="24" name="23 Rectángulo redondeado"/>
          <xdr:cNvSpPr/>
        </xdr:nvSpPr>
        <xdr:spPr>
          <a:xfrm>
            <a:off x="2257425" y="15106649"/>
            <a:ext cx="1725900" cy="2171701"/>
          </a:xfrm>
          <a:prstGeom prst="roundRect">
            <a:avLst/>
          </a:prstGeom>
          <a:solidFill>
            <a:schemeClr val="accent3"/>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anchorCtr="0" upright="1"/>
          <a:lstStyle/>
          <a:p>
            <a:pPr algn="ctr"/>
            <a:r>
              <a:rPr lang="es-ES" sz="1100" b="1">
                <a:solidFill>
                  <a:schemeClr val="accent3">
                    <a:lumMod val="50000"/>
                  </a:schemeClr>
                </a:solidFill>
                <a:latin typeface="Arial" panose="020B0604020202020204" pitchFamily="7" charset="0"/>
                <a:cs typeface="Arial" panose="020B0604020202020204" pitchFamily="7" charset="0"/>
              </a:rPr>
              <a:t>Máximas</a:t>
            </a:r>
          </a:p>
        </xdr:txBody>
      </xdr:sp>
      <xdr:sp macro="" textlink="">
        <xdr:nvSpPr>
          <xdr:cNvPr id="25" name="24 Rectángulo redondeado"/>
          <xdr:cNvSpPr/>
        </xdr:nvSpPr>
        <xdr:spPr>
          <a:xfrm>
            <a:off x="4333875" y="15106649"/>
            <a:ext cx="1764000" cy="2171701"/>
          </a:xfrm>
          <a:prstGeom prst="roundRect">
            <a:avLst/>
          </a:prstGeom>
          <a:solidFill>
            <a:schemeClr val="accent3"/>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anchorCtr="0" upright="1"/>
          <a:lstStyle/>
          <a:p>
            <a:pPr algn="ctr"/>
            <a:r>
              <a:rPr lang="es-ES" sz="1100" b="1">
                <a:solidFill>
                  <a:schemeClr val="accent3">
                    <a:lumMod val="50000"/>
                  </a:schemeClr>
                </a:solidFill>
                <a:latin typeface="Arial" panose="020B0604020202020204" pitchFamily="7" charset="0"/>
                <a:cs typeface="Arial" panose="020B0604020202020204" pitchFamily="7" charset="0"/>
              </a:rPr>
              <a:t>Mínimas</a:t>
            </a:r>
          </a:p>
        </xdr:txBody>
      </xdr:sp>
      <xdr:sp macro="" textlink="">
        <xdr:nvSpPr>
          <xdr:cNvPr id="23" name="22 Rectángulo redondeado"/>
          <xdr:cNvSpPr/>
        </xdr:nvSpPr>
        <xdr:spPr>
          <a:xfrm>
            <a:off x="276225" y="15106649"/>
            <a:ext cx="1764000" cy="2171701"/>
          </a:xfrm>
          <a:prstGeom prst="roundRect">
            <a:avLst/>
          </a:prstGeom>
          <a:solidFill>
            <a:schemeClr val="accent3"/>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anchorCtr="0" upright="1"/>
          <a:lstStyle/>
          <a:p>
            <a:pPr algn="ctr"/>
            <a:r>
              <a:rPr lang="es-ES" sz="1100" b="1">
                <a:solidFill>
                  <a:schemeClr val="accent3">
                    <a:lumMod val="50000"/>
                  </a:schemeClr>
                </a:solidFill>
                <a:latin typeface="Arial" panose="020B0604020202020204" pitchFamily="7" charset="0"/>
                <a:cs typeface="Arial" panose="020B0604020202020204" pitchFamily="7" charset="0"/>
              </a:rPr>
              <a:t>Región</a:t>
            </a:r>
          </a:p>
        </xdr:txBody>
      </xdr:sp>
    </xdr:grpSp>
    <xdr:clientData/>
  </xdr:twoCellAnchor>
  <xdr:twoCellAnchor>
    <xdr:from>
      <xdr:col>0</xdr:col>
      <xdr:colOff>495300</xdr:colOff>
      <xdr:row>120</xdr:row>
      <xdr:rowOff>1</xdr:rowOff>
    </xdr:from>
    <xdr:to>
      <xdr:col>1</xdr:col>
      <xdr:colOff>564675</xdr:colOff>
      <xdr:row>123</xdr:row>
      <xdr:rowOff>0</xdr:rowOff>
    </xdr:to>
    <xdr:sp macro="" textlink="">
      <xdr:nvSpPr>
        <xdr:cNvPr id="6" name="5 Rectángulo redondeado"/>
        <xdr:cNvSpPr/>
      </xdr:nvSpPr>
      <xdr:spPr>
        <a:xfrm>
          <a:off x="495300" y="17518380"/>
          <a:ext cx="964565" cy="5143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3">
                  <a:lumMod val="50000"/>
                </a:schemeClr>
              </a:solidFill>
              <a:latin typeface="Arial" panose="020B0604020202020204" pitchFamily="7" charset="0"/>
              <a:cs typeface="Arial" panose="020B0604020202020204" pitchFamily="7" charset="0"/>
            </a:rPr>
            <a:t>Occidental</a:t>
          </a:r>
        </a:p>
      </xdr:txBody>
    </xdr:sp>
    <xdr:clientData/>
  </xdr:twoCellAnchor>
  <xdr:twoCellAnchor>
    <xdr:from>
      <xdr:col>1</xdr:col>
      <xdr:colOff>1304924</xdr:colOff>
      <xdr:row>120</xdr:row>
      <xdr:rowOff>1</xdr:rowOff>
    </xdr:from>
    <xdr:to>
      <xdr:col>3</xdr:col>
      <xdr:colOff>457200</xdr:colOff>
      <xdr:row>123</xdr:row>
      <xdr:rowOff>25651</xdr:rowOff>
    </xdr:to>
    <xdr:sp macro="" textlink="">
      <xdr:nvSpPr>
        <xdr:cNvPr id="15" name="14 Rectángulo redondeado"/>
        <xdr:cNvSpPr/>
      </xdr:nvSpPr>
      <xdr:spPr>
        <a:xfrm>
          <a:off x="2199640" y="17518380"/>
          <a:ext cx="1353185" cy="5397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defRPr/>
          </a:pPr>
          <a:r>
            <a:rPr lang="es-ES" sz="900" b="0">
              <a:solidFill>
                <a:schemeClr val="accent3">
                  <a:lumMod val="50000"/>
                </a:schemeClr>
              </a:solidFill>
              <a:latin typeface="Arial" panose="020B0604020202020204" pitchFamily="7" charset="0"/>
              <a:ea typeface="+mn-ea"/>
              <a:cs typeface="Arial" panose="020B0604020202020204" pitchFamily="7" charset="0"/>
            </a:rPr>
            <a:t>38,2 </a:t>
          </a:r>
          <a:r>
            <a:rPr lang="es-ES" sz="900" b="0">
              <a:solidFill>
                <a:schemeClr val="accent3">
                  <a:lumMod val="50000"/>
                </a:schemeClr>
              </a:solidFill>
              <a:latin typeface="Arial" panose="020B0604020202020204"/>
              <a:ea typeface="+mn-ea"/>
              <a:cs typeface="Arial" panose="020B0604020202020204"/>
            </a:rPr>
            <a:t>˚</a:t>
          </a:r>
          <a:r>
            <a:rPr lang="es-ES" sz="900" b="0">
              <a:solidFill>
                <a:schemeClr val="accent3">
                  <a:lumMod val="50000"/>
                </a:schemeClr>
              </a:solidFill>
              <a:latin typeface="Arial" panose="020B0604020202020204" pitchFamily="7" charset="0"/>
              <a:ea typeface="+mn-ea"/>
              <a:cs typeface="Arial" panose="020B0604020202020204" pitchFamily="7" charset="0"/>
            </a:rPr>
            <a:t>C </a:t>
          </a:r>
        </a:p>
        <a:p>
          <a:pPr marL="0" marR="0" indent="0" algn="ctr" defTabSz="914400" eaLnBrk="1" fontAlgn="auto" latinLnBrk="0" hangingPunct="1">
            <a:lnSpc>
              <a:spcPct val="100000"/>
            </a:lnSpc>
            <a:spcBef>
              <a:spcPts val="0"/>
            </a:spcBef>
            <a:spcAft>
              <a:spcPts val="0"/>
            </a:spcAft>
            <a:buClrTx/>
            <a:buSzTx/>
            <a:buFontTx/>
            <a:buNone/>
            <a:defRPr/>
          </a:pPr>
          <a:r>
            <a:rPr lang="es-ES" sz="800" b="0">
              <a:solidFill>
                <a:schemeClr val="accent3">
                  <a:lumMod val="50000"/>
                </a:schemeClr>
              </a:solidFill>
              <a:latin typeface="Arial" panose="020B0604020202020204" pitchFamily="7" charset="0"/>
              <a:ea typeface="+mn-ea"/>
              <a:cs typeface="Arial" panose="020B0604020202020204" pitchFamily="7" charset="0"/>
            </a:rPr>
            <a:t>Casablanca</a:t>
          </a:r>
        </a:p>
        <a:p>
          <a:pPr marL="0" marR="0" indent="0" algn="ctr" defTabSz="914400" eaLnBrk="1" fontAlgn="auto" latinLnBrk="0" hangingPunct="1">
            <a:lnSpc>
              <a:spcPct val="100000"/>
            </a:lnSpc>
            <a:spcBef>
              <a:spcPts val="0"/>
            </a:spcBef>
            <a:spcAft>
              <a:spcPts val="0"/>
            </a:spcAft>
            <a:buClrTx/>
            <a:buSzTx/>
            <a:buFontTx/>
            <a:buNone/>
            <a:defRPr/>
          </a:pPr>
          <a:r>
            <a:rPr lang="es-ES" sz="800" b="0">
              <a:solidFill>
                <a:schemeClr val="accent3">
                  <a:lumMod val="50000"/>
                </a:schemeClr>
              </a:solidFill>
              <a:latin typeface="Arial" panose="020B0604020202020204" pitchFamily="7" charset="0"/>
              <a:ea typeface="+mn-ea"/>
              <a:cs typeface="Arial" panose="020B0604020202020204" pitchFamily="7" charset="0"/>
            </a:rPr>
            <a:t>La Habana,</a:t>
          </a:r>
          <a:r>
            <a:rPr lang="es-ES" sz="800" b="0" baseline="0">
              <a:solidFill>
                <a:schemeClr val="accent3">
                  <a:lumMod val="50000"/>
                </a:schemeClr>
              </a:solidFill>
              <a:latin typeface="Arial" panose="020B0604020202020204" pitchFamily="7" charset="0"/>
              <a:ea typeface="+mn-ea"/>
              <a:cs typeface="Arial" panose="020B0604020202020204" pitchFamily="7" charset="0"/>
            </a:rPr>
            <a:t> </a:t>
          </a:r>
          <a:r>
            <a:rPr lang="es-ES" sz="800" b="0">
              <a:solidFill>
                <a:schemeClr val="accent3">
                  <a:lumMod val="50000"/>
                </a:schemeClr>
              </a:solidFill>
              <a:latin typeface="Arial" panose="020B0604020202020204" pitchFamily="7" charset="0"/>
              <a:ea typeface="+mn-ea"/>
              <a:cs typeface="Arial" panose="020B0604020202020204" pitchFamily="7" charset="0"/>
            </a:rPr>
            <a:t>12/09/2015</a:t>
          </a:r>
        </a:p>
      </xdr:txBody>
    </xdr:sp>
    <xdr:clientData/>
  </xdr:twoCellAnchor>
  <xdr:twoCellAnchor>
    <xdr:from>
      <xdr:col>5</xdr:col>
      <xdr:colOff>438149</xdr:colOff>
      <xdr:row>120</xdr:row>
      <xdr:rowOff>1</xdr:rowOff>
    </xdr:from>
    <xdr:to>
      <xdr:col>8</xdr:col>
      <xdr:colOff>466724</xdr:colOff>
      <xdr:row>123</xdr:row>
      <xdr:rowOff>0</xdr:rowOff>
    </xdr:to>
    <xdr:sp macro="" textlink="">
      <xdr:nvSpPr>
        <xdr:cNvPr id="16" name="15 Rectángulo redondeado"/>
        <xdr:cNvSpPr/>
      </xdr:nvSpPr>
      <xdr:spPr>
        <a:xfrm>
          <a:off x="4057015" y="17518380"/>
          <a:ext cx="1343025" cy="5143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indent="0" algn="ctr"/>
          <a:r>
            <a:rPr lang="es-ES" sz="900" b="0">
              <a:solidFill>
                <a:schemeClr val="accent3">
                  <a:lumMod val="50000"/>
                </a:schemeClr>
              </a:solidFill>
              <a:latin typeface="Arial" panose="020B0604020202020204" pitchFamily="7" charset="0"/>
              <a:ea typeface="+mn-ea"/>
              <a:cs typeface="Arial" panose="020B0604020202020204" pitchFamily="7" charset="0"/>
            </a:rPr>
            <a:t>0,6</a:t>
          </a:r>
          <a:r>
            <a:rPr lang="es-ES" sz="1000" b="0">
              <a:solidFill>
                <a:schemeClr val="accent3">
                  <a:lumMod val="50000"/>
                </a:schemeClr>
              </a:solidFill>
              <a:latin typeface="Arial" panose="020B0604020202020204" pitchFamily="7" charset="0"/>
              <a:ea typeface="+mn-ea"/>
              <a:cs typeface="Arial" panose="020B0604020202020204" pitchFamily="7" charset="0"/>
            </a:rPr>
            <a:t> </a:t>
          </a:r>
          <a:r>
            <a:rPr lang="es-ES" sz="1000" b="0">
              <a:solidFill>
                <a:schemeClr val="accent3">
                  <a:lumMod val="50000"/>
                </a:schemeClr>
              </a:solidFill>
              <a:latin typeface="Arial" panose="020B0604020202020204"/>
              <a:ea typeface="+mn-ea"/>
              <a:cs typeface="Arial" panose="020B0604020202020204"/>
            </a:rPr>
            <a:t>˚</a:t>
          </a:r>
          <a:r>
            <a:rPr lang="es-ES" sz="900" b="0">
              <a:solidFill>
                <a:schemeClr val="accent3">
                  <a:lumMod val="50000"/>
                </a:schemeClr>
              </a:solidFill>
              <a:latin typeface="Arial" panose="020B0604020202020204" pitchFamily="7" charset="0"/>
              <a:ea typeface="+mn-ea"/>
              <a:cs typeface="Arial" panose="020B0604020202020204" pitchFamily="7" charset="0"/>
            </a:rPr>
            <a:t>C </a:t>
          </a:r>
        </a:p>
        <a:p>
          <a:pPr marL="0" indent="0" algn="ctr"/>
          <a:r>
            <a:rPr lang="es-ES" sz="800" b="0">
              <a:solidFill>
                <a:schemeClr val="accent3">
                  <a:lumMod val="50000"/>
                </a:schemeClr>
              </a:solidFill>
              <a:latin typeface="Arial" panose="020B0604020202020204" pitchFamily="7" charset="0"/>
              <a:ea typeface="+mn-ea"/>
              <a:cs typeface="Arial" panose="020B0604020202020204" pitchFamily="7" charset="0"/>
            </a:rPr>
            <a:t>Est. Bainoa,  La Habana </a:t>
          </a:r>
        </a:p>
        <a:p>
          <a:pPr marL="0" indent="0" algn="ctr"/>
          <a:r>
            <a:rPr lang="es-ES" sz="800" b="0">
              <a:solidFill>
                <a:schemeClr val="accent3">
                  <a:lumMod val="50000"/>
                </a:schemeClr>
              </a:solidFill>
              <a:latin typeface="Arial" panose="020B0604020202020204" pitchFamily="7" charset="0"/>
              <a:ea typeface="+mn-ea"/>
              <a:cs typeface="Arial" panose="020B0604020202020204" pitchFamily="7" charset="0"/>
            </a:rPr>
            <a:t>18/2/1996</a:t>
          </a:r>
        </a:p>
      </xdr:txBody>
    </xdr:sp>
    <xdr:clientData/>
  </xdr:twoCellAnchor>
  <xdr:twoCellAnchor>
    <xdr:from>
      <xdr:col>0</xdr:col>
      <xdr:colOff>495300</xdr:colOff>
      <xdr:row>123</xdr:row>
      <xdr:rowOff>85726</xdr:rowOff>
    </xdr:from>
    <xdr:to>
      <xdr:col>1</xdr:col>
      <xdr:colOff>564675</xdr:colOff>
      <xdr:row>126</xdr:row>
      <xdr:rowOff>85725</xdr:rowOff>
    </xdr:to>
    <xdr:sp macro="" textlink="">
      <xdr:nvSpPr>
        <xdr:cNvPr id="17" name="16 Rectángulo redondeado"/>
        <xdr:cNvSpPr/>
      </xdr:nvSpPr>
      <xdr:spPr>
        <a:xfrm>
          <a:off x="495300" y="18118455"/>
          <a:ext cx="964565" cy="5143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3">
                  <a:lumMod val="50000"/>
                </a:schemeClr>
              </a:solidFill>
              <a:latin typeface="Arial" panose="020B0604020202020204" pitchFamily="7" charset="0"/>
              <a:cs typeface="Arial" panose="020B0604020202020204" pitchFamily="7" charset="0"/>
            </a:rPr>
            <a:t>Central</a:t>
          </a:r>
        </a:p>
      </xdr:txBody>
    </xdr:sp>
    <xdr:clientData/>
  </xdr:twoCellAnchor>
  <xdr:twoCellAnchor>
    <xdr:from>
      <xdr:col>1</xdr:col>
      <xdr:colOff>1304924</xdr:colOff>
      <xdr:row>123</xdr:row>
      <xdr:rowOff>85726</xdr:rowOff>
    </xdr:from>
    <xdr:to>
      <xdr:col>3</xdr:col>
      <xdr:colOff>457200</xdr:colOff>
      <xdr:row>126</xdr:row>
      <xdr:rowOff>111376</xdr:rowOff>
    </xdr:to>
    <xdr:sp macro="" textlink="">
      <xdr:nvSpPr>
        <xdr:cNvPr id="18" name="17 Rectángulo redondeado"/>
        <xdr:cNvSpPr/>
      </xdr:nvSpPr>
      <xdr:spPr>
        <a:xfrm>
          <a:off x="2199640" y="18118455"/>
          <a:ext cx="1353185" cy="5397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indent="0" algn="ctr"/>
          <a:r>
            <a:rPr lang="es-ES" sz="900" b="0">
              <a:solidFill>
                <a:schemeClr val="accent3">
                  <a:lumMod val="50000"/>
                </a:schemeClr>
              </a:solidFill>
              <a:latin typeface="Arial" panose="020B0604020202020204" pitchFamily="7" charset="0"/>
              <a:ea typeface="+mn-ea"/>
              <a:cs typeface="Arial" panose="020B0604020202020204" pitchFamily="7" charset="0"/>
            </a:rPr>
            <a:t>38,5</a:t>
          </a:r>
          <a:r>
            <a:rPr lang="es-ES" sz="1000" b="0">
              <a:solidFill>
                <a:schemeClr val="accent3">
                  <a:lumMod val="50000"/>
                </a:schemeClr>
              </a:solidFill>
              <a:latin typeface="Arial" panose="020B0604020202020204" pitchFamily="7" charset="0"/>
              <a:ea typeface="+mn-ea"/>
              <a:cs typeface="Arial" panose="020B0604020202020204" pitchFamily="7" charset="0"/>
            </a:rPr>
            <a:t> </a:t>
          </a:r>
          <a:r>
            <a:rPr lang="es-ES" sz="1000" b="0">
              <a:solidFill>
                <a:schemeClr val="accent3">
                  <a:lumMod val="50000"/>
                </a:schemeClr>
              </a:solidFill>
              <a:latin typeface="Arial" panose="020B0604020202020204"/>
              <a:ea typeface="+mn-ea"/>
              <a:cs typeface="Arial" panose="020B0604020202020204"/>
            </a:rPr>
            <a:t>˚</a:t>
          </a:r>
          <a:r>
            <a:rPr lang="es-ES" sz="900" b="0">
              <a:solidFill>
                <a:schemeClr val="accent3">
                  <a:lumMod val="50000"/>
                </a:schemeClr>
              </a:solidFill>
              <a:latin typeface="Arial" panose="020B0604020202020204" pitchFamily="7" charset="0"/>
              <a:ea typeface="+mn-ea"/>
              <a:cs typeface="Arial" panose="020B0604020202020204" pitchFamily="7" charset="0"/>
            </a:rPr>
            <a:t>C</a:t>
          </a:r>
        </a:p>
        <a:p>
          <a:pPr marL="0" indent="0" algn="ctr"/>
          <a:r>
            <a:rPr lang="es-ES" sz="800" b="0">
              <a:solidFill>
                <a:schemeClr val="accent3">
                  <a:lumMod val="50000"/>
                </a:schemeClr>
              </a:solidFill>
              <a:latin typeface="Arial" panose="020B0604020202020204" pitchFamily="7" charset="0"/>
              <a:ea typeface="+mn-ea"/>
              <a:cs typeface="Arial" panose="020B0604020202020204" pitchFamily="7" charset="0"/>
            </a:rPr>
            <a:t>Est. Sancti Spíritus, 28/8/1952</a:t>
          </a:r>
        </a:p>
      </xdr:txBody>
    </xdr:sp>
    <xdr:clientData/>
  </xdr:twoCellAnchor>
  <xdr:twoCellAnchor>
    <xdr:from>
      <xdr:col>5</xdr:col>
      <xdr:colOff>438150</xdr:colOff>
      <xdr:row>123</xdr:row>
      <xdr:rowOff>85726</xdr:rowOff>
    </xdr:from>
    <xdr:to>
      <xdr:col>8</xdr:col>
      <xdr:colOff>476250</xdr:colOff>
      <xdr:row>126</xdr:row>
      <xdr:rowOff>123825</xdr:rowOff>
    </xdr:to>
    <xdr:sp macro="" textlink="">
      <xdr:nvSpPr>
        <xdr:cNvPr id="19" name="18 Rectángulo redondeado"/>
        <xdr:cNvSpPr/>
      </xdr:nvSpPr>
      <xdr:spPr>
        <a:xfrm>
          <a:off x="4057650" y="18118455"/>
          <a:ext cx="1352550" cy="5524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indent="0" algn="ctr"/>
          <a:r>
            <a:rPr lang="es-ES" sz="900" b="0">
              <a:solidFill>
                <a:schemeClr val="accent3">
                  <a:lumMod val="50000"/>
                </a:schemeClr>
              </a:solidFill>
              <a:latin typeface="Arial" panose="020B0604020202020204" pitchFamily="7" charset="0"/>
              <a:ea typeface="+mn-ea"/>
              <a:cs typeface="Arial" panose="020B0604020202020204" pitchFamily="7" charset="0"/>
            </a:rPr>
            <a:t>1,8</a:t>
          </a:r>
          <a:r>
            <a:rPr lang="es-ES" sz="1000" b="0">
              <a:solidFill>
                <a:schemeClr val="accent3">
                  <a:lumMod val="50000"/>
                </a:schemeClr>
              </a:solidFill>
              <a:latin typeface="Arial" panose="020B0604020202020204" pitchFamily="7" charset="0"/>
              <a:ea typeface="+mn-ea"/>
              <a:cs typeface="Arial" panose="020B0604020202020204" pitchFamily="7" charset="0"/>
            </a:rPr>
            <a:t> </a:t>
          </a:r>
          <a:r>
            <a:rPr lang="es-ES" sz="1000" b="0">
              <a:solidFill>
                <a:schemeClr val="accent3">
                  <a:lumMod val="50000"/>
                </a:schemeClr>
              </a:solidFill>
              <a:latin typeface="Arial" panose="020B0604020202020204"/>
              <a:ea typeface="+mn-ea"/>
              <a:cs typeface="Arial" panose="020B0604020202020204"/>
            </a:rPr>
            <a:t>˚</a:t>
          </a:r>
          <a:r>
            <a:rPr lang="es-ES" sz="900" b="0">
              <a:solidFill>
                <a:schemeClr val="accent3">
                  <a:lumMod val="50000"/>
                </a:schemeClr>
              </a:solidFill>
              <a:latin typeface="Arial" panose="020B0604020202020204" pitchFamily="7" charset="0"/>
              <a:ea typeface="+mn-ea"/>
              <a:cs typeface="Arial" panose="020B0604020202020204" pitchFamily="7" charset="0"/>
            </a:rPr>
            <a:t>C</a:t>
          </a:r>
        </a:p>
        <a:p>
          <a:pPr marL="0" indent="0" algn="ctr"/>
          <a:r>
            <a:rPr lang="es-ES" sz="800" b="0">
              <a:solidFill>
                <a:schemeClr val="accent3">
                  <a:lumMod val="50000"/>
                </a:schemeClr>
              </a:solidFill>
              <a:latin typeface="Arial" panose="020B0604020202020204" pitchFamily="7" charset="0"/>
              <a:ea typeface="+mn-ea"/>
              <a:cs typeface="Arial" panose="020B0604020202020204" pitchFamily="7" charset="0"/>
            </a:rPr>
            <a:t>Est. Ciego de Ávila</a:t>
          </a:r>
        </a:p>
        <a:p>
          <a:pPr marL="0" indent="0" algn="ctr"/>
          <a:r>
            <a:rPr lang="es-ES" sz="800" b="0">
              <a:solidFill>
                <a:schemeClr val="accent3">
                  <a:lumMod val="50000"/>
                </a:schemeClr>
              </a:solidFill>
              <a:latin typeface="Arial" panose="020B0604020202020204" pitchFamily="7" charset="0"/>
              <a:ea typeface="+mn-ea"/>
              <a:cs typeface="Arial" panose="020B0604020202020204" pitchFamily="7" charset="0"/>
            </a:rPr>
            <a:t>2/3/1968</a:t>
          </a:r>
        </a:p>
      </xdr:txBody>
    </xdr:sp>
    <xdr:clientData/>
  </xdr:twoCellAnchor>
  <xdr:twoCellAnchor>
    <xdr:from>
      <xdr:col>0</xdr:col>
      <xdr:colOff>495300</xdr:colOff>
      <xdr:row>127</xdr:row>
      <xdr:rowOff>1</xdr:rowOff>
    </xdr:from>
    <xdr:to>
      <xdr:col>1</xdr:col>
      <xdr:colOff>564675</xdr:colOff>
      <xdr:row>130</xdr:row>
      <xdr:rowOff>0</xdr:rowOff>
    </xdr:to>
    <xdr:sp macro="" textlink="">
      <xdr:nvSpPr>
        <xdr:cNvPr id="20" name="19 Rectángulo redondeado"/>
        <xdr:cNvSpPr/>
      </xdr:nvSpPr>
      <xdr:spPr>
        <a:xfrm>
          <a:off x="495300" y="18718530"/>
          <a:ext cx="964565" cy="5143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3">
                  <a:lumMod val="50000"/>
                </a:schemeClr>
              </a:solidFill>
              <a:latin typeface="Arial" panose="020B0604020202020204" pitchFamily="7" charset="0"/>
              <a:cs typeface="Arial" panose="020B0604020202020204" pitchFamily="7" charset="0"/>
            </a:rPr>
            <a:t>Oriental</a:t>
          </a:r>
        </a:p>
      </xdr:txBody>
    </xdr:sp>
    <xdr:clientData/>
  </xdr:twoCellAnchor>
  <xdr:twoCellAnchor>
    <xdr:from>
      <xdr:col>1</xdr:col>
      <xdr:colOff>1304924</xdr:colOff>
      <xdr:row>127</xdr:row>
      <xdr:rowOff>1</xdr:rowOff>
    </xdr:from>
    <xdr:to>
      <xdr:col>3</xdr:col>
      <xdr:colOff>457200</xdr:colOff>
      <xdr:row>130</xdr:row>
      <xdr:rowOff>25651</xdr:rowOff>
    </xdr:to>
    <xdr:sp macro="" textlink="">
      <xdr:nvSpPr>
        <xdr:cNvPr id="21" name="20 Rectángulo redondeado"/>
        <xdr:cNvSpPr/>
      </xdr:nvSpPr>
      <xdr:spPr>
        <a:xfrm>
          <a:off x="2199640" y="18718530"/>
          <a:ext cx="1353185" cy="53975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rtl="1">
            <a:defRPr sz="1000"/>
          </a:pPr>
          <a:r>
            <a:rPr lang="es-ES" sz="900" b="0" i="0" strike="noStrike">
              <a:solidFill>
                <a:schemeClr val="accent3">
                  <a:lumMod val="50000"/>
                </a:schemeClr>
              </a:solidFill>
              <a:latin typeface="Arial" panose="020B0604020202020204"/>
              <a:cs typeface="Arial" panose="020B0604020202020204"/>
            </a:rPr>
            <a:t>39,1 ˚C </a:t>
          </a:r>
        </a:p>
        <a:p>
          <a:pPr algn="ctr" rtl="1">
            <a:defRPr sz="1000"/>
          </a:pPr>
          <a:r>
            <a:rPr lang="es-ES" sz="900" b="0" i="0" strike="noStrike">
              <a:solidFill>
                <a:schemeClr val="accent3">
                  <a:lumMod val="50000"/>
                </a:schemeClr>
              </a:solidFill>
              <a:latin typeface="Arial" panose="020B0604020202020204"/>
              <a:cs typeface="Arial" panose="020B0604020202020204"/>
            </a:rPr>
            <a:t>Veguitas</a:t>
          </a:r>
        </a:p>
        <a:p>
          <a:pPr algn="ctr" rtl="1">
            <a:defRPr sz="1000"/>
          </a:pPr>
          <a:r>
            <a:rPr lang="es-ES" sz="900" b="0" i="0" strike="noStrike">
              <a:solidFill>
                <a:schemeClr val="accent3">
                  <a:lumMod val="50000"/>
                </a:schemeClr>
              </a:solidFill>
              <a:latin typeface="Arial" panose="020B0604020202020204"/>
              <a:cs typeface="Arial" panose="020B0604020202020204"/>
            </a:rPr>
            <a:t>Granma, 30/06/2019</a:t>
          </a:r>
        </a:p>
      </xdr:txBody>
    </xdr:sp>
    <xdr:clientData/>
  </xdr:twoCellAnchor>
  <xdr:twoCellAnchor>
    <xdr:from>
      <xdr:col>5</xdr:col>
      <xdr:colOff>438150</xdr:colOff>
      <xdr:row>127</xdr:row>
      <xdr:rowOff>1</xdr:rowOff>
    </xdr:from>
    <xdr:to>
      <xdr:col>8</xdr:col>
      <xdr:colOff>495300</xdr:colOff>
      <xdr:row>130</xdr:row>
      <xdr:rowOff>1695</xdr:rowOff>
    </xdr:to>
    <xdr:sp macro="" textlink="">
      <xdr:nvSpPr>
        <xdr:cNvPr id="22" name="21 Rectángulo redondeado"/>
        <xdr:cNvSpPr/>
      </xdr:nvSpPr>
      <xdr:spPr>
        <a:xfrm>
          <a:off x="4057650" y="18718530"/>
          <a:ext cx="1371600" cy="51562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defRPr/>
          </a:pPr>
          <a:r>
            <a:rPr lang="es-ES" sz="900" b="0">
              <a:solidFill>
                <a:schemeClr val="accent3">
                  <a:lumMod val="50000"/>
                </a:schemeClr>
              </a:solidFill>
              <a:latin typeface="Arial" panose="020B0604020202020204" pitchFamily="7" charset="0"/>
              <a:ea typeface="+mn-ea"/>
              <a:cs typeface="Arial" panose="020B0604020202020204" pitchFamily="7" charset="0"/>
            </a:rPr>
            <a:t>3,0 </a:t>
          </a:r>
          <a:r>
            <a:rPr lang="es-ES" sz="900" b="0">
              <a:solidFill>
                <a:schemeClr val="accent3">
                  <a:lumMod val="50000"/>
                </a:schemeClr>
              </a:solidFill>
              <a:latin typeface="Arial" panose="020B0604020202020204"/>
              <a:ea typeface="+mn-ea"/>
              <a:cs typeface="Arial" panose="020B0604020202020204"/>
            </a:rPr>
            <a:t>˚</a:t>
          </a:r>
          <a:r>
            <a:rPr lang="es-ES" sz="900" b="0">
              <a:solidFill>
                <a:schemeClr val="accent3">
                  <a:lumMod val="50000"/>
                </a:schemeClr>
              </a:solidFill>
              <a:latin typeface="Arial" panose="020B0604020202020204" pitchFamily="7" charset="0"/>
              <a:ea typeface="+mn-ea"/>
              <a:cs typeface="Arial" panose="020B0604020202020204" pitchFamily="7" charset="0"/>
            </a:rPr>
            <a:t>C </a:t>
          </a:r>
        </a:p>
        <a:p>
          <a:pPr marL="0" marR="0" indent="0" algn="ctr" defTabSz="914400" eaLnBrk="1" fontAlgn="auto" latinLnBrk="0" hangingPunct="1">
            <a:lnSpc>
              <a:spcPct val="100000"/>
            </a:lnSpc>
            <a:spcBef>
              <a:spcPts val="0"/>
            </a:spcBef>
            <a:spcAft>
              <a:spcPts val="0"/>
            </a:spcAft>
            <a:buClrTx/>
            <a:buSzTx/>
            <a:buFontTx/>
            <a:buNone/>
            <a:defRPr/>
          </a:pPr>
          <a:r>
            <a:rPr lang="es-ES" sz="800" b="0">
              <a:solidFill>
                <a:schemeClr val="accent3">
                  <a:lumMod val="50000"/>
                </a:schemeClr>
              </a:solidFill>
              <a:latin typeface="Arial" panose="020B0604020202020204" pitchFamily="7" charset="0"/>
              <a:ea typeface="+mn-ea"/>
              <a:cs typeface="Arial" panose="020B0604020202020204" pitchFamily="7" charset="0"/>
            </a:rPr>
            <a:t>Est.  Camagüey,  Camagüey  </a:t>
          </a:r>
        </a:p>
        <a:p>
          <a:pPr marL="0" marR="0" indent="0" algn="ctr" defTabSz="914400" eaLnBrk="1" fontAlgn="auto" latinLnBrk="0" hangingPunct="1">
            <a:lnSpc>
              <a:spcPct val="100000"/>
            </a:lnSpc>
            <a:spcBef>
              <a:spcPts val="0"/>
            </a:spcBef>
            <a:spcAft>
              <a:spcPts val="0"/>
            </a:spcAft>
            <a:buClrTx/>
            <a:buSzTx/>
            <a:buFontTx/>
            <a:buNone/>
            <a:defRPr/>
          </a:pPr>
          <a:r>
            <a:rPr lang="es-ES" sz="800" b="0">
              <a:solidFill>
                <a:schemeClr val="accent3">
                  <a:lumMod val="50000"/>
                </a:schemeClr>
              </a:solidFill>
              <a:latin typeface="Arial" panose="020B0604020202020204" pitchFamily="7" charset="0"/>
              <a:ea typeface="+mn-ea"/>
              <a:cs typeface="Arial" panose="020B0604020202020204" pitchFamily="7" charset="0"/>
            </a:rPr>
            <a:t>5/2/1958</a:t>
          </a:r>
        </a:p>
      </xdr:txBody>
    </xdr:sp>
    <xdr:clientData/>
  </xdr:twoCellAnchor>
  <xdr:twoCellAnchor editAs="oneCell">
    <xdr:from>
      <xdr:col>0</xdr:col>
      <xdr:colOff>0</xdr:colOff>
      <xdr:row>0</xdr:row>
      <xdr:rowOff>0</xdr:rowOff>
    </xdr:from>
    <xdr:to>
      <xdr:col>0</xdr:col>
      <xdr:colOff>1028700</xdr:colOff>
      <xdr:row>1</xdr:row>
      <xdr:rowOff>41329</xdr:rowOff>
    </xdr:to>
    <xdr:pic>
      <xdr:nvPicPr>
        <xdr:cNvPr id="26"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twoCellAnchor editAs="oneCell">
    <xdr:from>
      <xdr:col>0</xdr:col>
      <xdr:colOff>0</xdr:colOff>
      <xdr:row>73</xdr:row>
      <xdr:rowOff>0</xdr:rowOff>
    </xdr:from>
    <xdr:to>
      <xdr:col>0</xdr:col>
      <xdr:colOff>1028700</xdr:colOff>
      <xdr:row>74</xdr:row>
      <xdr:rowOff>41329</xdr:rowOff>
    </xdr:to>
    <xdr:pic>
      <xdr:nvPicPr>
        <xdr:cNvPr id="27"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10614660"/>
          <a:ext cx="1028700" cy="42227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73270</xdr:colOff>
      <xdr:row>0</xdr:row>
      <xdr:rowOff>52335</xdr:rowOff>
    </xdr:from>
    <xdr:to>
      <xdr:col>0</xdr:col>
      <xdr:colOff>1121020</xdr:colOff>
      <xdr:row>3</xdr:row>
      <xdr:rowOff>90435</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a:xfrm>
          <a:off x="73025" y="52070"/>
          <a:ext cx="1047750" cy="4381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533400</xdr:colOff>
      <xdr:row>10</xdr:row>
      <xdr:rowOff>142875</xdr:rowOff>
    </xdr:from>
    <xdr:to>
      <xdr:col>2</xdr:col>
      <xdr:colOff>533400</xdr:colOff>
      <xdr:row>10</xdr:row>
      <xdr:rowOff>142875</xdr:rowOff>
    </xdr:to>
    <xdr:sp macro="" textlink="">
      <xdr:nvSpPr>
        <xdr:cNvPr id="317143" name="Line 12"/>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4" name="Line 17"/>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5" name="Line 19"/>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6" name="Line 20"/>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7" name="Line 21"/>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8" name="Line 22"/>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9" name="Line 23"/>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0" name="Line 24"/>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1" name="Line 25"/>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2" name="Line 26"/>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3" name="Line 27"/>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4" name="Line 29"/>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5" name="Line 30"/>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6" name="Line 31"/>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7" name="Line 32"/>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8" name="Line 33"/>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9" name="Line 34"/>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0" name="Line 36"/>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1" name="Line 37"/>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2" name="Line 38"/>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3" name="Line 39"/>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4" name="Line 40"/>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5" name="Line 41"/>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6" name="Line 42"/>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7" name="Line 43"/>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8" name="Line 44"/>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9" name="Line 45"/>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0" name="Line 46"/>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1" name="Line 47"/>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2" name="Line 48"/>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3" name="Line 49"/>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4" name="Line 50"/>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5" name="Line 51"/>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6" name="Line 52"/>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7" name="Line 53"/>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8" name="Line 54"/>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9" name="Line 55"/>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0" name="Line 56"/>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1" name="Line 57"/>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2" name="Line 58"/>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3" name="Line 59"/>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4" name="Line 60"/>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5" name="Line 61"/>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6" name="Line 62"/>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7" name="Line 63"/>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8" name="Line 64"/>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9" name="Line 65"/>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90" name="Line 66"/>
        <xdr:cNvSpPr>
          <a:spLocks noChangeShapeType="1"/>
        </xdr:cNvSpPr>
      </xdr:nvSpPr>
      <xdr:spPr>
        <a:xfrm>
          <a:off x="2781300" y="158686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1" name="Line 1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2" name="Line 1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3" name="Line 1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4" name="Line 2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5" name="Line 2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6" name="Line 2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7" name="Line 2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8" name="Line 2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199" name="Line 2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0" name="Line 2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1" name="Line 2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2" name="Line 2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3" name="Line 3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4" name="Line 3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5" name="Line 3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6" name="Line 3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7" name="Line 3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8" name="Line 3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09" name="Line 3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0" name="Line 38"/>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1" name="Line 3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2" name="Line 4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3" name="Line 4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4" name="Line 4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5" name="Line 4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6" name="Line 4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7" name="Line 4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8" name="Line 4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19" name="Line 4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0" name="Line 48"/>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1" name="Line 4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2" name="Line 5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3" name="Line 5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4" name="Line 5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5" name="Line 5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6" name="Line 5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7" name="Line 5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8" name="Line 5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29" name="Line 5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0" name="Line 58"/>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1" name="Line 5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2" name="Line 6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3" name="Line 6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4" name="Line 6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5" name="Line 6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6" name="Line 6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7" name="Line 6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8" name="Line 6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39" name="Line 1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0" name="Line 1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1" name="Line 1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2" name="Line 2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3" name="Line 2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4" name="Line 2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5" name="Line 2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6" name="Line 2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7" name="Line 2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8" name="Line 2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49" name="Line 2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0" name="Line 2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1" name="Line 3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2" name="Line 3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3" name="Line 3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4" name="Line 3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5" name="Line 3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6" name="Line 3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7" name="Line 3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8" name="Line 38"/>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59" name="Line 3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0" name="Line 4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1" name="Line 4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2" name="Line 4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3" name="Line 4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4" name="Line 4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5" name="Line 4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6" name="Line 4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7" name="Line 4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8" name="Line 48"/>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69" name="Line 4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0" name="Line 5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1" name="Line 5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2" name="Line 5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3" name="Line 5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4" name="Line 5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5" name="Line 5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6" name="Line 5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7" name="Line 57"/>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8" name="Line 58"/>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79" name="Line 59"/>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0" name="Line 60"/>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1" name="Line 61"/>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2" name="Line 62"/>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3" name="Line 63"/>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4" name="Line 64"/>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5" name="Line 65"/>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xdr:from>
      <xdr:col>2</xdr:col>
      <xdr:colOff>533400</xdr:colOff>
      <xdr:row>38</xdr:row>
      <xdr:rowOff>142875</xdr:rowOff>
    </xdr:from>
    <xdr:to>
      <xdr:col>2</xdr:col>
      <xdr:colOff>533400</xdr:colOff>
      <xdr:row>38</xdr:row>
      <xdr:rowOff>142875</xdr:rowOff>
    </xdr:to>
    <xdr:sp macro="" textlink="">
      <xdr:nvSpPr>
        <xdr:cNvPr id="317286" name="Line 66"/>
        <xdr:cNvSpPr>
          <a:spLocks noChangeShapeType="1"/>
        </xdr:cNvSpPr>
      </xdr:nvSpPr>
      <xdr:spPr>
        <a:xfrm>
          <a:off x="2781300" y="5390515"/>
          <a:ext cx="0" cy="0"/>
        </a:xfrm>
        <a:prstGeom prst="line">
          <a:avLst/>
        </a:prstGeom>
        <a:noFill/>
        <a:ln w="9525">
          <a:solidFill>
            <a:srgbClr val="000000"/>
          </a:solidFill>
          <a:round/>
        </a:ln>
      </xdr:spPr>
    </xdr:sp>
    <xdr:clientData/>
  </xdr:twoCellAnchor>
  <xdr:twoCellAnchor editAs="oneCell">
    <xdr:from>
      <xdr:col>0</xdr:col>
      <xdr:colOff>0</xdr:colOff>
      <xdr:row>0</xdr:row>
      <xdr:rowOff>0</xdr:rowOff>
    </xdr:from>
    <xdr:to>
      <xdr:col>0</xdr:col>
      <xdr:colOff>1028700</xdr:colOff>
      <xdr:row>1</xdr:row>
      <xdr:rowOff>41329</xdr:rowOff>
    </xdr:to>
    <xdr:pic>
      <xdr:nvPicPr>
        <xdr:cNvPr id="148"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xdr:from>
      <xdr:col>0</xdr:col>
      <xdr:colOff>66675</xdr:colOff>
      <xdr:row>42</xdr:row>
      <xdr:rowOff>104775</xdr:rowOff>
    </xdr:from>
    <xdr:to>
      <xdr:col>6</xdr:col>
      <xdr:colOff>28575</xdr:colOff>
      <xdr:row>60</xdr:row>
      <xdr:rowOff>95251</xdr:rowOff>
    </xdr:to>
    <xdr:graphicFrame macro="">
      <xdr:nvGraphicFramePr>
        <xdr:cNvPr id="15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8"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twoCellAnchor editAs="oneCell">
    <xdr:from>
      <xdr:col>0</xdr:col>
      <xdr:colOff>0</xdr:colOff>
      <xdr:row>54</xdr:row>
      <xdr:rowOff>57150</xdr:rowOff>
    </xdr:from>
    <xdr:to>
      <xdr:col>1</xdr:col>
      <xdr:colOff>38099</xdr:colOff>
      <xdr:row>56</xdr:row>
      <xdr:rowOff>38100</xdr:rowOff>
    </xdr:to>
    <xdr:pic>
      <xdr:nvPicPr>
        <xdr:cNvPr id="9"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9285605"/>
          <a:ext cx="1418590" cy="39052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914400" cy="42227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43</xdr:row>
      <xdr:rowOff>9524</xdr:rowOff>
    </xdr:from>
    <xdr:to>
      <xdr:col>12</xdr:col>
      <xdr:colOff>171450</xdr:colOff>
      <xdr:row>60</xdr:row>
      <xdr:rowOff>133350</xdr:rowOff>
    </xdr:to>
    <xdr:graphicFrame macro="">
      <xdr:nvGraphicFramePr>
        <xdr:cNvPr id="33831"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4"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a:xfrm>
          <a:off x="0" y="0"/>
          <a:ext cx="1028700" cy="42227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42</xdr:row>
      <xdr:rowOff>255270</xdr:rowOff>
    </xdr:from>
    <xdr:to>
      <xdr:col>11</xdr:col>
      <xdr:colOff>295275</xdr:colOff>
      <xdr:row>51</xdr:row>
      <xdr:rowOff>242382</xdr:rowOff>
    </xdr:to>
    <xdr:pic>
      <xdr:nvPicPr>
        <xdr:cNvPr id="23" name="22 Imagen" descr="Areas protegidas con reconocimiento internacional.bmp"/>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95250" y="6088380"/>
          <a:ext cx="6143625" cy="2355215"/>
        </a:xfrm>
        <a:prstGeom prst="rect">
          <a:avLst/>
        </a:prstGeom>
      </xdr:spPr>
    </xdr:pic>
    <xdr:clientData/>
  </xdr:twoCellAnchor>
  <xdr:twoCellAnchor>
    <xdr:from>
      <xdr:col>0</xdr:col>
      <xdr:colOff>765400</xdr:colOff>
      <xdr:row>42</xdr:row>
      <xdr:rowOff>47625</xdr:rowOff>
    </xdr:from>
    <xdr:to>
      <xdr:col>1</xdr:col>
      <xdr:colOff>171449</xdr:colOff>
      <xdr:row>44</xdr:row>
      <xdr:rowOff>228728</xdr:rowOff>
    </xdr:to>
    <xdr:sp macro="" textlink="">
      <xdr:nvSpPr>
        <xdr:cNvPr id="9" name="8 CuadroTexto"/>
        <xdr:cNvSpPr txBox="1"/>
      </xdr:nvSpPr>
      <xdr:spPr>
        <a:xfrm>
          <a:off x="765175" y="5880735"/>
          <a:ext cx="1043940" cy="6915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Reserva de la Biósfera</a:t>
          </a:r>
          <a:r>
            <a:rPr lang="es-ES" sz="900" baseline="0">
              <a:latin typeface="Arial" panose="020B0604020202020204" pitchFamily="7" charset="0"/>
              <a:cs typeface="Arial" panose="020B0604020202020204" pitchFamily="7" charset="0"/>
            </a:rPr>
            <a:t> Sierra del Rosario</a:t>
          </a:r>
          <a:endParaRPr lang="es-ES" sz="900">
            <a:latin typeface="Arial" panose="020B0604020202020204" pitchFamily="7" charset="0"/>
            <a:cs typeface="Arial" panose="020B0604020202020204" pitchFamily="7" charset="0"/>
          </a:endParaRPr>
        </a:p>
      </xdr:txBody>
    </xdr:sp>
    <xdr:clientData/>
  </xdr:twoCellAnchor>
  <xdr:twoCellAnchor>
    <xdr:from>
      <xdr:col>0</xdr:col>
      <xdr:colOff>1</xdr:colOff>
      <xdr:row>46</xdr:row>
      <xdr:rowOff>200025</xdr:rowOff>
    </xdr:from>
    <xdr:to>
      <xdr:col>0</xdr:col>
      <xdr:colOff>923925</xdr:colOff>
      <xdr:row>49</xdr:row>
      <xdr:rowOff>250713</xdr:rowOff>
    </xdr:to>
    <xdr:sp macro="" textlink="">
      <xdr:nvSpPr>
        <xdr:cNvPr id="19" name="18 CuadroTexto"/>
        <xdr:cNvSpPr txBox="1"/>
      </xdr:nvSpPr>
      <xdr:spPr>
        <a:xfrm>
          <a:off x="0" y="7054215"/>
          <a:ext cx="923925" cy="81597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Reserva de la Biósfera</a:t>
          </a:r>
          <a:r>
            <a:rPr lang="es-ES" sz="900" baseline="0">
              <a:latin typeface="Arial" panose="020B0604020202020204" pitchFamily="7" charset="0"/>
              <a:cs typeface="Arial" panose="020B0604020202020204" pitchFamily="7" charset="0"/>
            </a:rPr>
            <a:t> Guanahacabibes</a:t>
          </a:r>
          <a:endParaRPr lang="es-ES" sz="900">
            <a:latin typeface="Arial" panose="020B0604020202020204" pitchFamily="7" charset="0"/>
            <a:cs typeface="Arial" panose="020B0604020202020204" pitchFamily="7" charset="0"/>
          </a:endParaRPr>
        </a:p>
      </xdr:txBody>
    </xdr:sp>
    <xdr:clientData/>
  </xdr:twoCellAnchor>
  <xdr:twoCellAnchor>
    <xdr:from>
      <xdr:col>0</xdr:col>
      <xdr:colOff>1</xdr:colOff>
      <xdr:row>43</xdr:row>
      <xdr:rowOff>114300</xdr:rowOff>
    </xdr:from>
    <xdr:to>
      <xdr:col>0</xdr:col>
      <xdr:colOff>904875</xdr:colOff>
      <xdr:row>46</xdr:row>
      <xdr:rowOff>176652</xdr:rowOff>
    </xdr:to>
    <xdr:sp macro="" textlink="">
      <xdr:nvSpPr>
        <xdr:cNvPr id="21" name="20 CuadroTexto"/>
        <xdr:cNvSpPr txBox="1"/>
      </xdr:nvSpPr>
      <xdr:spPr>
        <a:xfrm>
          <a:off x="0" y="6202680"/>
          <a:ext cx="904875" cy="82804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Parque Nacional Viñales</a:t>
          </a:r>
        </a:p>
      </xdr:txBody>
    </xdr:sp>
    <xdr:clientData/>
  </xdr:twoCellAnchor>
  <xdr:twoCellAnchor>
    <xdr:from>
      <xdr:col>0</xdr:col>
      <xdr:colOff>1003526</xdr:colOff>
      <xdr:row>47</xdr:row>
      <xdr:rowOff>142875</xdr:rowOff>
    </xdr:from>
    <xdr:to>
      <xdr:col>0</xdr:col>
      <xdr:colOff>1628776</xdr:colOff>
      <xdr:row>50</xdr:row>
      <xdr:rowOff>220910</xdr:rowOff>
    </xdr:to>
    <xdr:sp macro="" textlink="">
      <xdr:nvSpPr>
        <xdr:cNvPr id="22" name="21 CuadroTexto"/>
        <xdr:cNvSpPr txBox="1"/>
      </xdr:nvSpPr>
      <xdr:spPr>
        <a:xfrm>
          <a:off x="1003300" y="7252335"/>
          <a:ext cx="625475" cy="87884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Ciénaga</a:t>
          </a:r>
          <a:r>
            <a:rPr lang="es-ES" sz="900" baseline="0">
              <a:latin typeface="Arial" panose="020B0604020202020204" pitchFamily="7" charset="0"/>
              <a:cs typeface="Arial" panose="020B0604020202020204" pitchFamily="7" charset="0"/>
            </a:rPr>
            <a:t> de Lanier y Sur de la Isla de la Juventud</a:t>
          </a:r>
          <a:endParaRPr lang="es-ES" sz="900">
            <a:latin typeface="Arial" panose="020B0604020202020204" pitchFamily="7" charset="0"/>
            <a:cs typeface="Arial" panose="020B0604020202020204" pitchFamily="7" charset="0"/>
          </a:endParaRPr>
        </a:p>
      </xdr:txBody>
    </xdr:sp>
    <xdr:clientData/>
  </xdr:twoCellAnchor>
  <xdr:twoCellAnchor>
    <xdr:from>
      <xdr:col>1</xdr:col>
      <xdr:colOff>323788</xdr:colOff>
      <xdr:row>46</xdr:row>
      <xdr:rowOff>238125</xdr:rowOff>
    </xdr:from>
    <xdr:to>
      <xdr:col>1</xdr:col>
      <xdr:colOff>1266826</xdr:colOff>
      <xdr:row>50</xdr:row>
      <xdr:rowOff>1580</xdr:rowOff>
    </xdr:to>
    <xdr:sp macro="" textlink="">
      <xdr:nvSpPr>
        <xdr:cNvPr id="24" name="23 CuadroTexto"/>
        <xdr:cNvSpPr txBox="1"/>
      </xdr:nvSpPr>
      <xdr:spPr>
        <a:xfrm>
          <a:off x="1961515" y="7092315"/>
          <a:ext cx="943610" cy="81978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Reserva de la Biósfera</a:t>
          </a:r>
          <a:r>
            <a:rPr lang="es-ES" sz="900" baseline="0">
              <a:latin typeface="Arial" panose="020B0604020202020204" pitchFamily="7" charset="0"/>
              <a:cs typeface="Arial" panose="020B0604020202020204" pitchFamily="7" charset="0"/>
            </a:rPr>
            <a:t> Ciénaga de Zapata</a:t>
          </a:r>
          <a:endParaRPr lang="es-ES" sz="900">
            <a:latin typeface="Arial" panose="020B0604020202020204" pitchFamily="7" charset="0"/>
            <a:cs typeface="Arial" panose="020B0604020202020204" pitchFamily="7" charset="0"/>
          </a:endParaRPr>
        </a:p>
      </xdr:txBody>
    </xdr:sp>
    <xdr:clientData/>
  </xdr:twoCellAnchor>
  <xdr:twoCellAnchor>
    <xdr:from>
      <xdr:col>2</xdr:col>
      <xdr:colOff>103911</xdr:colOff>
      <xdr:row>42</xdr:row>
      <xdr:rowOff>247650</xdr:rowOff>
    </xdr:from>
    <xdr:to>
      <xdr:col>4</xdr:col>
      <xdr:colOff>428626</xdr:colOff>
      <xdr:row>45</xdr:row>
      <xdr:rowOff>126239</xdr:rowOff>
    </xdr:to>
    <xdr:sp macro="" textlink="">
      <xdr:nvSpPr>
        <xdr:cNvPr id="25" name="24 CuadroTexto"/>
        <xdr:cNvSpPr txBox="1"/>
      </xdr:nvSpPr>
      <xdr:spPr>
        <a:xfrm>
          <a:off x="3189605" y="6080760"/>
          <a:ext cx="868045" cy="64389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Reserva de la Biósfera</a:t>
          </a:r>
          <a:r>
            <a:rPr lang="es-ES" sz="900" baseline="0">
              <a:latin typeface="Arial" panose="020B0604020202020204" pitchFamily="7" charset="0"/>
              <a:cs typeface="Arial" panose="020B0604020202020204" pitchFamily="7" charset="0"/>
            </a:rPr>
            <a:t> Buenavista</a:t>
          </a:r>
          <a:endParaRPr lang="es-ES" sz="900">
            <a:latin typeface="Arial" panose="020B0604020202020204" pitchFamily="7" charset="0"/>
            <a:cs typeface="Arial" panose="020B0604020202020204" pitchFamily="7" charset="0"/>
          </a:endParaRPr>
        </a:p>
      </xdr:txBody>
    </xdr:sp>
    <xdr:clientData/>
  </xdr:twoCellAnchor>
  <xdr:twoCellAnchor>
    <xdr:from>
      <xdr:col>4</xdr:col>
      <xdr:colOff>337704</xdr:colOff>
      <xdr:row>44</xdr:row>
      <xdr:rowOff>38100</xdr:rowOff>
    </xdr:from>
    <xdr:to>
      <xdr:col>8</xdr:col>
      <xdr:colOff>0</xdr:colOff>
      <xdr:row>46</xdr:row>
      <xdr:rowOff>117580</xdr:rowOff>
    </xdr:to>
    <xdr:sp macro="" textlink="">
      <xdr:nvSpPr>
        <xdr:cNvPr id="26" name="25 CuadroTexto"/>
        <xdr:cNvSpPr txBox="1"/>
      </xdr:nvSpPr>
      <xdr:spPr>
        <a:xfrm>
          <a:off x="3966210" y="6381750"/>
          <a:ext cx="967740" cy="58991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Humedal del Norte de Ciego de Ávila</a:t>
          </a:r>
        </a:p>
      </xdr:txBody>
    </xdr:sp>
    <xdr:clientData/>
  </xdr:twoCellAnchor>
  <xdr:twoCellAnchor>
    <xdr:from>
      <xdr:col>6</xdr:col>
      <xdr:colOff>2595</xdr:colOff>
      <xdr:row>45</xdr:row>
      <xdr:rowOff>200026</xdr:rowOff>
    </xdr:from>
    <xdr:to>
      <xdr:col>8</xdr:col>
      <xdr:colOff>228599</xdr:colOff>
      <xdr:row>48</xdr:row>
      <xdr:rowOff>105454</xdr:rowOff>
    </xdr:to>
    <xdr:sp macro="" textlink="">
      <xdr:nvSpPr>
        <xdr:cNvPr id="27" name="26 CuadroTexto"/>
        <xdr:cNvSpPr txBox="1"/>
      </xdr:nvSpPr>
      <xdr:spPr>
        <a:xfrm>
          <a:off x="4469765" y="6798945"/>
          <a:ext cx="692150" cy="6711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Humedal del Río Máximo</a:t>
          </a:r>
        </a:p>
      </xdr:txBody>
    </xdr:sp>
    <xdr:clientData/>
  </xdr:twoCellAnchor>
  <xdr:twoCellAnchor>
    <xdr:from>
      <xdr:col>8</xdr:col>
      <xdr:colOff>333375</xdr:colOff>
      <xdr:row>47</xdr:row>
      <xdr:rowOff>133351</xdr:rowOff>
    </xdr:from>
    <xdr:to>
      <xdr:col>12</xdr:col>
      <xdr:colOff>19050</xdr:colOff>
      <xdr:row>48</xdr:row>
      <xdr:rowOff>228600</xdr:rowOff>
    </xdr:to>
    <xdr:sp macro="" textlink="">
      <xdr:nvSpPr>
        <xdr:cNvPr id="28" name="27 CuadroTexto"/>
        <xdr:cNvSpPr txBox="1"/>
      </xdr:nvSpPr>
      <xdr:spPr>
        <a:xfrm>
          <a:off x="5267325" y="7242810"/>
          <a:ext cx="1076325" cy="3505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Parque Nacional Alejandro de Humbold</a:t>
          </a:r>
        </a:p>
      </xdr:txBody>
    </xdr:sp>
    <xdr:clientData/>
  </xdr:twoCellAnchor>
  <xdr:twoCellAnchor>
    <xdr:from>
      <xdr:col>8</xdr:col>
      <xdr:colOff>103910</xdr:colOff>
      <xdr:row>50</xdr:row>
      <xdr:rowOff>209551</xdr:rowOff>
    </xdr:from>
    <xdr:to>
      <xdr:col>11</xdr:col>
      <xdr:colOff>85726</xdr:colOff>
      <xdr:row>53</xdr:row>
      <xdr:rowOff>209550</xdr:rowOff>
    </xdr:to>
    <xdr:sp macro="" textlink="">
      <xdr:nvSpPr>
        <xdr:cNvPr id="29" name="28 CuadroTexto"/>
        <xdr:cNvSpPr txBox="1"/>
      </xdr:nvSpPr>
      <xdr:spPr>
        <a:xfrm>
          <a:off x="5037455" y="8120380"/>
          <a:ext cx="991870" cy="79121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Reserva de la Biósfera</a:t>
          </a:r>
          <a:r>
            <a:rPr lang="es-ES" sz="900" baseline="0">
              <a:latin typeface="Arial" panose="020B0604020202020204" pitchFamily="7" charset="0"/>
              <a:cs typeface="Arial" panose="020B0604020202020204" pitchFamily="7" charset="0"/>
            </a:rPr>
            <a:t> Baconao</a:t>
          </a:r>
          <a:endParaRPr lang="es-ES" sz="900">
            <a:latin typeface="Arial" panose="020B0604020202020204" pitchFamily="7" charset="0"/>
            <a:cs typeface="Arial" panose="020B0604020202020204" pitchFamily="7" charset="0"/>
          </a:endParaRPr>
        </a:p>
      </xdr:txBody>
    </xdr:sp>
    <xdr:clientData/>
  </xdr:twoCellAnchor>
  <xdr:twoCellAnchor>
    <xdr:from>
      <xdr:col>3</xdr:col>
      <xdr:colOff>27122</xdr:colOff>
      <xdr:row>50</xdr:row>
      <xdr:rowOff>228600</xdr:rowOff>
    </xdr:from>
    <xdr:to>
      <xdr:col>7</xdr:col>
      <xdr:colOff>66675</xdr:colOff>
      <xdr:row>54</xdr:row>
      <xdr:rowOff>14674</xdr:rowOff>
    </xdr:to>
    <xdr:sp macro="" textlink="">
      <xdr:nvSpPr>
        <xdr:cNvPr id="30" name="29 CuadroTexto"/>
        <xdr:cNvSpPr txBox="1"/>
      </xdr:nvSpPr>
      <xdr:spPr>
        <a:xfrm>
          <a:off x="3627120" y="8139430"/>
          <a:ext cx="925830" cy="78676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Parque Nacional Desembarco del Granma</a:t>
          </a:r>
        </a:p>
      </xdr:txBody>
    </xdr:sp>
    <xdr:clientData/>
  </xdr:twoCellAnchor>
  <xdr:twoCellAnchor>
    <xdr:from>
      <xdr:col>2</xdr:col>
      <xdr:colOff>19051</xdr:colOff>
      <xdr:row>49</xdr:row>
      <xdr:rowOff>47625</xdr:rowOff>
    </xdr:from>
    <xdr:to>
      <xdr:col>7</xdr:col>
      <xdr:colOff>190500</xdr:colOff>
      <xdr:row>51</xdr:row>
      <xdr:rowOff>260732</xdr:rowOff>
    </xdr:to>
    <xdr:sp macro="" textlink="">
      <xdr:nvSpPr>
        <xdr:cNvPr id="31" name="30 CuadroTexto"/>
        <xdr:cNvSpPr txBox="1"/>
      </xdr:nvSpPr>
      <xdr:spPr>
        <a:xfrm>
          <a:off x="3105150" y="7667625"/>
          <a:ext cx="1571625" cy="79438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anose="020B0604020202020204" pitchFamily="7" charset="0"/>
              <a:cs typeface="Arial" panose="020B0604020202020204" pitchFamily="7" charset="0"/>
            </a:rPr>
            <a:t>Humedal</a:t>
          </a:r>
        </a:p>
        <a:p>
          <a:pPr algn="ctr"/>
          <a:r>
            <a:rPr lang="es-ES" sz="900">
              <a:latin typeface="Arial" panose="020B0604020202020204" pitchFamily="7" charset="0"/>
              <a:cs typeface="Arial" panose="020B0604020202020204" pitchFamily="7" charset="0"/>
            </a:rPr>
            <a:t>Delta del Cauto</a:t>
          </a:r>
        </a:p>
      </xdr:txBody>
    </xdr:sp>
    <xdr:clientData/>
  </xdr:twoCellAnchor>
  <xdr:twoCellAnchor editAs="oneCell">
    <xdr:from>
      <xdr:col>0</xdr:col>
      <xdr:colOff>0</xdr:colOff>
      <xdr:row>0</xdr:row>
      <xdr:rowOff>0</xdr:rowOff>
    </xdr:from>
    <xdr:to>
      <xdr:col>0</xdr:col>
      <xdr:colOff>1028700</xdr:colOff>
      <xdr:row>1</xdr:row>
      <xdr:rowOff>41329</xdr:rowOff>
    </xdr:to>
    <xdr:pic>
      <xdr:nvPicPr>
        <xdr:cNvPr id="17"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a:xfrm>
          <a:off x="0" y="0"/>
          <a:ext cx="1028700" cy="42227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0</xdr:col>
      <xdr:colOff>1076325</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47625" y="0"/>
          <a:ext cx="1028700" cy="422329"/>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twoCellAnchor>
    <xdr:from>
      <xdr:col>0</xdr:col>
      <xdr:colOff>175193</xdr:colOff>
      <xdr:row>16</xdr:row>
      <xdr:rowOff>108856</xdr:rowOff>
    </xdr:from>
    <xdr:to>
      <xdr:col>6</xdr:col>
      <xdr:colOff>651444</xdr:colOff>
      <xdr:row>29</xdr:row>
      <xdr:rowOff>99331</xdr:rowOff>
    </xdr:to>
    <xdr:graphicFrame macro="">
      <xdr:nvGraphicFramePr>
        <xdr:cNvPr id="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0.68419</cdr:x>
      <cdr:y>0</cdr:y>
    </cdr:from>
    <cdr:to>
      <cdr:x>0.99132</cdr:x>
      <cdr:y>0.2035</cdr:y>
    </cdr:to>
    <cdr:sp macro="" textlink="">
      <cdr:nvSpPr>
        <cdr:cNvPr id="2" name="Rectángulo 1"/>
        <cdr:cNvSpPr/>
      </cdr:nvSpPr>
      <cdr:spPr>
        <a:xfrm xmlns:a="http://schemas.openxmlformats.org/drawingml/2006/main">
          <a:off x="3984980" y="-4731"/>
          <a:ext cx="1787483" cy="445818"/>
        </a:xfrm>
        <a:prstGeom xmlns:a="http://schemas.openxmlformats.org/drawingml/2006/main" prst="rect">
          <a:avLst/>
        </a:prstGeom>
        <a:noFill xmlns:a="http://schemas.openxmlformats.org/drawingml/2006/main"/>
        <a:ln xmlns:a="http://schemas.openxmlformats.org/drawingml/2006/main" w="9525">
          <a:noFill/>
          <a:miter lim="800000"/>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l" rtl="1">
            <a:defRPr sz="1000"/>
          </a:pPr>
          <a:r>
            <a:rPr lang="es-ES" sz="900" b="0" i="0" strike="noStrike">
              <a:solidFill>
                <a:srgbClr val="000000"/>
              </a:solidFill>
              <a:latin typeface="Arial" panose="020B0604020202020204"/>
              <a:cs typeface="Arial" panose="020B0604020202020204"/>
            </a:rPr>
            <a:t>Kilogramos de  combustible convencional por peso</a:t>
          </a:r>
        </a:p>
        <a:p xmlns:a="http://schemas.openxmlformats.org/drawingml/2006/main">
          <a:pPr algn="l" rtl="1">
            <a:defRPr sz="1000"/>
          </a:pPr>
          <a:endParaRPr lang="es-ES" sz="900" b="0" i="0" strike="noStrike">
            <a:solidFill>
              <a:srgbClr val="000000"/>
            </a:solidFill>
            <a:latin typeface="Arial" panose="020B0604020202020204"/>
            <a:cs typeface="Arial" panose="020B0604020202020204"/>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91109</xdr:colOff>
      <xdr:row>0</xdr:row>
      <xdr:rowOff>41413</xdr:rowOff>
    </xdr:from>
    <xdr:to>
      <xdr:col>0</xdr:col>
      <xdr:colOff>1119809</xdr:colOff>
      <xdr:row>2</xdr:row>
      <xdr:rowOff>24764</xdr:rowOff>
    </xdr:to>
    <xdr:pic>
      <xdr:nvPicPr>
        <xdr:cNvPr id="5"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91109" y="41413"/>
          <a:ext cx="1028700" cy="422329"/>
        </a:xfrm>
        <a:prstGeom prst="rect">
          <a:avLst/>
        </a:prstGeom>
        <a:noFill/>
      </xdr:spPr>
    </xdr:pic>
    <xdr:clientData/>
  </xdr:twoCellAnchor>
  <xdr:twoCellAnchor>
    <xdr:from>
      <xdr:col>0</xdr:col>
      <xdr:colOff>0</xdr:colOff>
      <xdr:row>30</xdr:row>
      <xdr:rowOff>49695</xdr:rowOff>
    </xdr:from>
    <xdr:to>
      <xdr:col>5</xdr:col>
      <xdr:colOff>463826</xdr:colOff>
      <xdr:row>45</xdr:row>
      <xdr:rowOff>115956</xdr:rowOff>
    </xdr:to>
    <xdr:grpSp>
      <xdr:nvGrpSpPr>
        <xdr:cNvPr id="6" name="Group 5"/>
        <xdr:cNvGrpSpPr>
          <a:grpSpLocks/>
        </xdr:cNvGrpSpPr>
      </xdr:nvGrpSpPr>
      <xdr:grpSpPr bwMode="auto">
        <a:xfrm>
          <a:off x="0" y="4987154"/>
          <a:ext cx="5954978" cy="3385834"/>
          <a:chOff x="0" y="555"/>
          <a:chExt cx="608" cy="404"/>
        </a:xfrm>
      </xdr:grpSpPr>
      <xdr:graphicFrame macro="">
        <xdr:nvGraphicFramePr>
          <xdr:cNvPr id="7" name="Chart 21"/>
          <xdr:cNvGraphicFramePr>
            <a:graphicFrameLocks/>
          </xdr:cNvGraphicFramePr>
        </xdr:nvGraphicFramePr>
        <xdr:xfrm>
          <a:off x="0" y="555"/>
          <a:ext cx="608" cy="40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ound Same Side Corner Rectangle 19"/>
          <xdr:cNvSpPr/>
        </xdr:nvSpPr>
        <xdr:spPr bwMode="auto">
          <a:xfrm>
            <a:off x="223" y="767"/>
            <a:ext cx="257" cy="34"/>
          </a:xfrm>
          <a:prstGeom prst="round2SameRect">
            <a:avLst>
              <a:gd name="adj1" fmla="val 50000"/>
              <a:gd name="adj2" fmla="val 0"/>
            </a:avLst>
          </a:prstGeom>
          <a:solidFill>
            <a:schemeClr val="tx2"/>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900" b="0" spc="0" baseline="0">
                <a:latin typeface="Arial" pitchFamily="34" charset="0"/>
                <a:cs typeface="Arial" pitchFamily="34" charset="0"/>
              </a:rPr>
              <a:t>Temporada de lluvias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266699</xdr:colOff>
      <xdr:row>47</xdr:row>
      <xdr:rowOff>63499</xdr:rowOff>
    </xdr:from>
    <xdr:to>
      <xdr:col>5</xdr:col>
      <xdr:colOff>523874</xdr:colOff>
      <xdr:row>54</xdr:row>
      <xdr:rowOff>133350</xdr:rowOff>
    </xdr:to>
    <xdr:pic>
      <xdr:nvPicPr>
        <xdr:cNvPr id="2" name="Picture 9" descr="Dibujo1.bmp"/>
        <xdr:cNvPicPr>
          <a:picLocks noChangeAspect="1"/>
        </xdr:cNvPicPr>
      </xdr:nvPicPr>
      <xdr:blipFill>
        <a:blip xmlns:r="http://schemas.openxmlformats.org/officeDocument/2006/relationships" r:embed="rId1" cstate="print">
          <a:clrChange>
            <a:clrFrom>
              <a:srgbClr val="F8F7F2"/>
            </a:clrFrom>
            <a:clrTo>
              <a:srgbClr val="F8F7F2">
                <a:alpha val="0"/>
              </a:srgbClr>
            </a:clrTo>
          </a:clrChange>
        </a:blip>
        <a:srcRect/>
        <a:stretch>
          <a:fillRect/>
        </a:stretch>
      </xdr:blipFill>
      <xdr:spPr>
        <a:xfrm>
          <a:off x="266065" y="7339965"/>
          <a:ext cx="5762625" cy="1604010"/>
        </a:xfrm>
        <a:prstGeom prst="rect">
          <a:avLst/>
        </a:prstGeom>
        <a:noFill/>
        <a:ln w="22225">
          <a:noFill/>
          <a:miter lim="800000"/>
          <a:headEnd/>
          <a:tailEnd/>
        </a:ln>
      </xdr:spPr>
    </xdr:pic>
    <xdr:clientData/>
  </xdr:twoCellAnchor>
  <xdr:twoCellAnchor editAs="oneCell">
    <xdr:from>
      <xdr:col>0</xdr:col>
      <xdr:colOff>9526</xdr:colOff>
      <xdr:row>0</xdr:row>
      <xdr:rowOff>0</xdr:rowOff>
    </xdr:from>
    <xdr:to>
      <xdr:col>0</xdr:col>
      <xdr:colOff>1000126</xdr:colOff>
      <xdr:row>1</xdr:row>
      <xdr:rowOff>0</xdr:rowOff>
    </xdr:to>
    <xdr:pic>
      <xdr:nvPicPr>
        <xdr:cNvPr id="3"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a:xfrm>
          <a:off x="9525" y="0"/>
          <a:ext cx="990600" cy="42227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638175</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35</xdr:row>
      <xdr:rowOff>7642</xdr:rowOff>
    </xdr:from>
    <xdr:to>
      <xdr:col>14</xdr:col>
      <xdr:colOff>342846</xdr:colOff>
      <xdr:row>49</xdr:row>
      <xdr:rowOff>23154</xdr:rowOff>
    </xdr:to>
    <xdr:pic>
      <xdr:nvPicPr>
        <xdr:cNvPr id="7" name="6 Imagen"/>
        <xdr:cNvPicPr>
          <a:picLocks noChangeAspect="1"/>
        </xdr:cNvPicPr>
      </xdr:nvPicPr>
      <xdr:blipFill>
        <a:blip xmlns:r="http://schemas.openxmlformats.org/officeDocument/2006/relationships" r:embed="rId1"/>
        <a:stretch>
          <a:fillRect/>
        </a:stretch>
      </xdr:blipFill>
      <xdr:spPr>
        <a:xfrm>
          <a:off x="0" y="6046470"/>
          <a:ext cx="6266815" cy="2317750"/>
        </a:xfrm>
        <a:prstGeom prst="rect">
          <a:avLst/>
        </a:prstGeom>
      </xdr:spPr>
    </xdr:pic>
    <xdr:clientData/>
  </xdr:twoCellAnchor>
  <xdr:twoCellAnchor editAs="oneCell">
    <xdr:from>
      <xdr:col>0</xdr:col>
      <xdr:colOff>771525</xdr:colOff>
      <xdr:row>41</xdr:row>
      <xdr:rowOff>57150</xdr:rowOff>
    </xdr:from>
    <xdr:to>
      <xdr:col>1</xdr:col>
      <xdr:colOff>638175</xdr:colOff>
      <xdr:row>48</xdr:row>
      <xdr:rowOff>9525</xdr:rowOff>
    </xdr:to>
    <xdr:sp macro="" textlink="">
      <xdr:nvSpPr>
        <xdr:cNvPr id="2" name="AutoShape 1"/>
        <xdr:cNvSpPr>
          <a:spLocks noChangeAspect="1" noChangeArrowheads="1"/>
        </xdr:cNvSpPr>
      </xdr:nvSpPr>
      <xdr:spPr>
        <a:xfrm>
          <a:off x="771525" y="7082790"/>
          <a:ext cx="942975" cy="1103630"/>
        </a:xfrm>
        <a:prstGeom prst="rect">
          <a:avLst/>
        </a:prstGeom>
        <a:noFill/>
        <a:ln w="9525">
          <a:noFill/>
          <a:miter lim="800000"/>
        </a:ln>
      </xdr:spPr>
    </xdr:sp>
    <xdr:clientData/>
  </xdr:twoCellAnchor>
  <xdr:twoCellAnchor editAs="oneCell">
    <xdr:from>
      <xdr:col>0</xdr:col>
      <xdr:colOff>0</xdr:colOff>
      <xdr:row>44</xdr:row>
      <xdr:rowOff>0</xdr:rowOff>
    </xdr:from>
    <xdr:to>
      <xdr:col>0</xdr:col>
      <xdr:colOff>0</xdr:colOff>
      <xdr:row>51</xdr:row>
      <xdr:rowOff>152400</xdr:rowOff>
    </xdr:to>
    <xdr:pic>
      <xdr:nvPicPr>
        <xdr:cNvPr id="3" name="4 Imagen" descr="8_7_1_0.emf"/>
        <xdr:cNvPicPr>
          <a:picLocks noChangeAspect="1"/>
        </xdr:cNvPicPr>
      </xdr:nvPicPr>
      <xdr:blipFill>
        <a:blip xmlns:r="http://schemas.openxmlformats.org/officeDocument/2006/relationships" r:embed="rId2"/>
        <a:srcRect/>
        <a:stretch>
          <a:fillRect/>
        </a:stretch>
      </xdr:blipFill>
      <xdr:spPr>
        <a:xfrm>
          <a:off x="0" y="7519035"/>
          <a:ext cx="0" cy="130365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771525</xdr:colOff>
      <xdr:row>44</xdr:row>
      <xdr:rowOff>57150</xdr:rowOff>
    </xdr:from>
    <xdr:to>
      <xdr:col>1</xdr:col>
      <xdr:colOff>400050</xdr:colOff>
      <xdr:row>51</xdr:row>
      <xdr:rowOff>28575</xdr:rowOff>
    </xdr:to>
    <xdr:sp macro="" textlink="">
      <xdr:nvSpPr>
        <xdr:cNvPr id="2" name="AutoShape 1"/>
        <xdr:cNvSpPr>
          <a:spLocks noChangeAspect="1" noChangeArrowheads="1"/>
        </xdr:cNvSpPr>
      </xdr:nvSpPr>
      <xdr:spPr>
        <a:xfrm>
          <a:off x="771525" y="7873365"/>
          <a:ext cx="942975" cy="1077595"/>
        </a:xfrm>
        <a:prstGeom prst="rect">
          <a:avLst/>
        </a:prstGeom>
        <a:noFill/>
        <a:ln w="9525">
          <a:noFill/>
          <a:miter lim="800000"/>
        </a:ln>
      </xdr:spPr>
    </xdr:sp>
    <xdr:clientData/>
  </xdr:twoCellAnchor>
  <xdr:twoCellAnchor editAs="oneCell">
    <xdr:from>
      <xdr:col>0</xdr:col>
      <xdr:colOff>0</xdr:colOff>
      <xdr:row>47</xdr:row>
      <xdr:rowOff>0</xdr:rowOff>
    </xdr:from>
    <xdr:to>
      <xdr:col>0</xdr:col>
      <xdr:colOff>0</xdr:colOff>
      <xdr:row>55</xdr:row>
      <xdr:rowOff>49530</xdr:rowOff>
    </xdr:to>
    <xdr:pic>
      <xdr:nvPicPr>
        <xdr:cNvPr id="3" name="4 Imagen" descr="8_7_1_0.emf"/>
        <xdr:cNvPicPr>
          <a:picLocks noChangeAspect="1"/>
        </xdr:cNvPicPr>
      </xdr:nvPicPr>
      <xdr:blipFill>
        <a:blip xmlns:r="http://schemas.openxmlformats.org/officeDocument/2006/relationships" r:embed="rId1"/>
        <a:srcRect/>
        <a:stretch>
          <a:fillRect/>
        </a:stretch>
      </xdr:blipFill>
      <xdr:spPr>
        <a:xfrm>
          <a:off x="0" y="8293100"/>
          <a:ext cx="0" cy="1297940"/>
        </a:xfrm>
        <a:prstGeom prst="rect">
          <a:avLst/>
        </a:prstGeom>
        <a:noFill/>
        <a:ln w="9525">
          <a:noFill/>
          <a:miter lim="800000"/>
          <a:headEnd/>
          <a:tailEnd/>
        </a:ln>
      </xdr:spPr>
    </xdr:pic>
    <xdr:clientData/>
  </xdr:twoCellAnchor>
  <xdr:twoCellAnchor editAs="oneCell">
    <xdr:from>
      <xdr:col>0</xdr:col>
      <xdr:colOff>66675</xdr:colOff>
      <xdr:row>0</xdr:row>
      <xdr:rowOff>0</xdr:rowOff>
    </xdr:from>
    <xdr:to>
      <xdr:col>0</xdr:col>
      <xdr:colOff>1095375</xdr:colOff>
      <xdr:row>1</xdr:row>
      <xdr:rowOff>41329</xdr:rowOff>
    </xdr:to>
    <xdr:pic>
      <xdr:nvPicPr>
        <xdr:cNvPr id="4" name="Picture 8" descr="Logo Izquierda Oficial"/>
        <xdr:cNvPicPr>
          <a:picLocks noChangeAspect="1" noChangeArrowheads="1"/>
        </xdr:cNvPicPr>
      </xdr:nvPicPr>
      <xdr:blipFill>
        <a:blip xmlns:r="http://schemas.openxmlformats.org/officeDocument/2006/relationships" r:embed="rId2" cstate="print">
          <a:clrChange>
            <a:clrFrom>
              <a:srgbClr val="FEFEFE"/>
            </a:clrFrom>
            <a:clrTo>
              <a:srgbClr val="FEFEFE">
                <a:alpha val="0"/>
              </a:srgbClr>
            </a:clrTo>
          </a:clrChange>
        </a:blip>
        <a:srcRect/>
        <a:stretch>
          <a:fillRect/>
        </a:stretch>
      </xdr:blipFill>
      <xdr:spPr>
        <a:xfrm>
          <a:off x="66675" y="0"/>
          <a:ext cx="1028700" cy="422329"/>
        </a:xfrm>
        <a:prstGeom prst="rect">
          <a:avLst/>
        </a:prstGeom>
        <a:noFill/>
      </xdr:spPr>
    </xdr:pic>
    <xdr:clientData/>
  </xdr:twoCellAnchor>
  <xdr:twoCellAnchor>
    <xdr:from>
      <xdr:col>7</xdr:col>
      <xdr:colOff>361951</xdr:colOff>
      <xdr:row>33</xdr:row>
      <xdr:rowOff>114300</xdr:rowOff>
    </xdr:from>
    <xdr:to>
      <xdr:col>11</xdr:col>
      <xdr:colOff>304801</xdr:colOff>
      <xdr:row>36</xdr:row>
      <xdr:rowOff>42975</xdr:rowOff>
    </xdr:to>
    <xdr:sp macro="" textlink="">
      <xdr:nvSpPr>
        <xdr:cNvPr id="6" name="5 Rectángulo redondeado"/>
        <xdr:cNvSpPr/>
      </xdr:nvSpPr>
      <xdr:spPr>
        <a:xfrm>
          <a:off x="3962400" y="5939790"/>
          <a:ext cx="2000250" cy="471170"/>
        </a:xfrm>
        <a:prstGeom prst="roundRect">
          <a:avLst/>
        </a:prstGeom>
        <a:solidFill>
          <a:schemeClr val="accent6">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ctr"/>
          <a:r>
            <a:rPr lang="es-ES" sz="900" b="1">
              <a:latin typeface="Arial" panose="020B0604020202020204" pitchFamily="7" charset="0"/>
              <a:cs typeface="Arial" panose="020B0604020202020204" pitchFamily="7" charset="0"/>
            </a:rPr>
            <a:t>Cuba:</a:t>
          </a:r>
          <a:r>
            <a:rPr lang="es-ES" sz="900" b="1" baseline="0">
              <a:latin typeface="Arial" panose="020B0604020202020204" pitchFamily="7" charset="0"/>
              <a:cs typeface="Arial" panose="020B0604020202020204" pitchFamily="7" charset="0"/>
            </a:rPr>
            <a:t>  11.5ha / incendio</a:t>
          </a:r>
          <a:endParaRPr lang="es-ES" sz="900" b="1">
            <a:latin typeface="Arial" panose="020B0604020202020204" pitchFamily="7" charset="0"/>
            <a:cs typeface="Arial" panose="020B0604020202020204" pitchFamily="7" charset="0"/>
          </a:endParaRPr>
        </a:p>
      </xdr:txBody>
    </xdr:sp>
    <xdr:clientData/>
  </xdr:twoCellAnchor>
  <xdr:twoCellAnchor editAs="oneCell">
    <xdr:from>
      <xdr:col>0</xdr:col>
      <xdr:colOff>0</xdr:colOff>
      <xdr:row>35</xdr:row>
      <xdr:rowOff>171450</xdr:rowOff>
    </xdr:from>
    <xdr:to>
      <xdr:col>11</xdr:col>
      <xdr:colOff>313101</xdr:colOff>
      <xdr:row>49</xdr:row>
      <xdr:rowOff>68315</xdr:rowOff>
    </xdr:to>
    <xdr:pic>
      <xdr:nvPicPr>
        <xdr:cNvPr id="7" name="4 Imagen"/>
        <xdr:cNvPicPr>
          <a:picLocks noChangeAspect="1"/>
        </xdr:cNvPicPr>
      </xdr:nvPicPr>
      <xdr:blipFill>
        <a:blip xmlns:r="http://schemas.openxmlformats.org/officeDocument/2006/relationships" r:embed="rId3"/>
        <a:stretch>
          <a:fillRect/>
        </a:stretch>
      </xdr:blipFill>
      <xdr:spPr>
        <a:xfrm>
          <a:off x="0" y="6343650"/>
          <a:ext cx="5970951" cy="227811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blip>
        <a:srcRect/>
        <a:stretch>
          <a:fillRect/>
        </a:stretch>
      </xdr:blipFill>
      <xdr:spPr>
        <a:xfrm>
          <a:off x="0" y="0"/>
          <a:ext cx="1028700" cy="422275"/>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1066800</xdr:colOff>
      <xdr:row>2</xdr:row>
      <xdr:rowOff>3229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38100" y="19050"/>
          <a:ext cx="1028700" cy="422329"/>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twoCellAnchor>
    <xdr:from>
      <xdr:col>0</xdr:col>
      <xdr:colOff>28575</xdr:colOff>
      <xdr:row>33</xdr:row>
      <xdr:rowOff>0</xdr:rowOff>
    </xdr:from>
    <xdr:to>
      <xdr:col>7</xdr:col>
      <xdr:colOff>571499</xdr:colOff>
      <xdr:row>57</xdr:row>
      <xdr:rowOff>76199</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xdr:colOff>
      <xdr:row>32</xdr:row>
      <xdr:rowOff>68610</xdr:rowOff>
    </xdr:from>
    <xdr:to>
      <xdr:col>5</xdr:col>
      <xdr:colOff>971504</xdr:colOff>
      <xdr:row>42</xdr:row>
      <xdr:rowOff>196669</xdr:rowOff>
    </xdr:to>
    <xdr:pic>
      <xdr:nvPicPr>
        <xdr:cNvPr id="5" name="4 Imagen"/>
        <xdr:cNvPicPr>
          <a:picLocks noChangeAspect="1"/>
        </xdr:cNvPicPr>
      </xdr:nvPicPr>
      <xdr:blipFill>
        <a:blip xmlns:r="http://schemas.openxmlformats.org/officeDocument/2006/relationships" r:embed="rId1"/>
        <a:stretch>
          <a:fillRect/>
        </a:stretch>
      </xdr:blipFill>
      <xdr:spPr>
        <a:xfrm>
          <a:off x="0" y="5810250"/>
          <a:ext cx="6343015" cy="2223135"/>
        </a:xfrm>
        <a:prstGeom prst="rect">
          <a:avLst/>
        </a:prstGeom>
      </xdr:spPr>
    </xdr:pic>
    <xdr:clientData/>
  </xdr:twoCellAnchor>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xdr:from>
      <xdr:col>2</xdr:col>
      <xdr:colOff>784861</xdr:colOff>
      <xdr:row>32</xdr:row>
      <xdr:rowOff>38100</xdr:rowOff>
    </xdr:from>
    <xdr:to>
      <xdr:col>5</xdr:col>
      <xdr:colOff>775336</xdr:colOff>
      <xdr:row>34</xdr:row>
      <xdr:rowOff>9525</xdr:rowOff>
    </xdr:to>
    <xdr:sp macro="" textlink="">
      <xdr:nvSpPr>
        <xdr:cNvPr id="4" name="3 Rectángulo redondeado"/>
        <xdr:cNvSpPr/>
      </xdr:nvSpPr>
      <xdr:spPr>
        <a:xfrm>
          <a:off x="3213735" y="5779770"/>
          <a:ext cx="2933700" cy="390525"/>
        </a:xfrm>
        <a:prstGeom prst="roundRect">
          <a:avLst/>
        </a:prstGeom>
        <a:solidFill>
          <a:schemeClr val="accent3">
            <a:lumMod val="75000"/>
          </a:schemeClr>
        </a:solidFill>
        <a:ln>
          <a:solidFill>
            <a:schemeClr val="accent3">
              <a:lumMod val="50000"/>
            </a:schemeClr>
          </a:solidFill>
          <a:headEnd type="none" w="med" len="med"/>
          <a:tailEnd type="none" w="med" len="med"/>
        </a:ln>
      </xdr:spPr>
      <xdr:style>
        <a:lnRef idx="2">
          <a:schemeClr val="accent3">
            <a:shade val="50000"/>
          </a:schemeClr>
        </a:lnRef>
        <a:fillRef idx="1">
          <a:schemeClr val="accent3"/>
        </a:fillRef>
        <a:effectRef idx="0">
          <a:schemeClr val="accent3"/>
        </a:effectRef>
        <a:fontRef idx="minor">
          <a:schemeClr val="lt1"/>
        </a:fontRef>
      </xdr:style>
      <xdr:txBody>
        <a:bodyPr vertOverflow="clip" wrap="square" lIns="18288" tIns="0" rIns="0" bIns="0" rtlCol="0" anchor="ctr" upright="1"/>
        <a:lstStyle/>
        <a:p>
          <a:pPr algn="ctr"/>
          <a:r>
            <a:rPr lang="es-ES" sz="1100" b="1"/>
            <a:t>Cuba:  31.6  </a:t>
          </a:r>
          <a:r>
            <a:rPr lang="es-ES" sz="1100" b="1" baseline="0"/>
            <a:t>m</a:t>
          </a:r>
          <a:r>
            <a:rPr lang="es-ES" sz="1100" b="1" baseline="30000"/>
            <a:t>2</a:t>
          </a:r>
          <a:r>
            <a:rPr lang="es-ES" sz="1100" b="1"/>
            <a:t> /  habitante urbano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42</xdr:row>
      <xdr:rowOff>9525</xdr:rowOff>
    </xdr:from>
    <xdr:to>
      <xdr:col>11</xdr:col>
      <xdr:colOff>9525</xdr:colOff>
      <xdr:row>50</xdr:row>
      <xdr:rowOff>38100</xdr:rowOff>
    </xdr:to>
    <xdr:pic>
      <xdr:nvPicPr>
        <xdr:cNvPr id="15" name="1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6724650"/>
          <a:ext cx="54959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27</xdr:row>
      <xdr:rowOff>0</xdr:rowOff>
    </xdr:from>
    <xdr:to>
      <xdr:col>3</xdr:col>
      <xdr:colOff>600</xdr:colOff>
      <xdr:row>34</xdr:row>
      <xdr:rowOff>0</xdr:rowOff>
    </xdr:to>
    <xdr:sp macro="" textlink="">
      <xdr:nvSpPr>
        <xdr:cNvPr id="2" name="8-Point Star 52"/>
        <xdr:cNvSpPr/>
      </xdr:nvSpPr>
      <xdr:spPr>
        <a:xfrm>
          <a:off x="2638425" y="4269740"/>
          <a:ext cx="0" cy="10668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528</a:t>
          </a:r>
        </a:p>
      </xdr:txBody>
    </xdr:sp>
    <xdr:clientData/>
  </xdr:twoCellAnchor>
  <xdr:twoCellAnchor>
    <xdr:from>
      <xdr:col>0</xdr:col>
      <xdr:colOff>66675</xdr:colOff>
      <xdr:row>48</xdr:row>
      <xdr:rowOff>57150</xdr:rowOff>
    </xdr:from>
    <xdr:to>
      <xdr:col>0</xdr:col>
      <xdr:colOff>426675</xdr:colOff>
      <xdr:row>50</xdr:row>
      <xdr:rowOff>36150</xdr:rowOff>
    </xdr:to>
    <xdr:sp macro="" textlink="">
      <xdr:nvSpPr>
        <xdr:cNvPr id="3" name="8-Point Star 53"/>
        <xdr:cNvSpPr/>
      </xdr:nvSpPr>
      <xdr:spPr>
        <a:xfrm>
          <a:off x="66675" y="8089265"/>
          <a:ext cx="359410" cy="368935"/>
        </a:xfrm>
        <a:prstGeom prst="star8">
          <a:avLst/>
        </a:prstGeom>
        <a:solidFill>
          <a:srgbClr val="FF000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 sz="900" b="1">
            <a:latin typeface="Myriad Pro" pitchFamily="34" charset="0"/>
          </a:endParaRPr>
        </a:p>
      </xdr:txBody>
    </xdr:sp>
    <xdr:clientData/>
  </xdr:twoCellAnchor>
  <xdr:twoCellAnchor>
    <xdr:from>
      <xdr:col>0</xdr:col>
      <xdr:colOff>161924</xdr:colOff>
      <xdr:row>34</xdr:row>
      <xdr:rowOff>114300</xdr:rowOff>
    </xdr:from>
    <xdr:to>
      <xdr:col>11</xdr:col>
      <xdr:colOff>276225</xdr:colOff>
      <xdr:row>42</xdr:row>
      <xdr:rowOff>123825</xdr:rowOff>
    </xdr:to>
    <xdr:graphicFrame macro="">
      <xdr:nvGraphicFramePr>
        <xdr:cNvPr id="4"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304801</xdr:colOff>
      <xdr:row>25</xdr:row>
      <xdr:rowOff>152400</xdr:rowOff>
    </xdr:from>
    <xdr:to>
      <xdr:col>11</xdr:col>
      <xdr:colOff>19051</xdr:colOff>
      <xdr:row>28</xdr:row>
      <xdr:rowOff>28575</xdr:rowOff>
    </xdr:to>
    <xdr:sp macro="" textlink="">
      <xdr:nvSpPr>
        <xdr:cNvPr id="10" name="9 Rectángulo redondeado"/>
        <xdr:cNvSpPr/>
      </xdr:nvSpPr>
      <xdr:spPr>
        <a:xfrm>
          <a:off x="4467225" y="4117340"/>
          <a:ext cx="1238250" cy="333375"/>
        </a:xfrm>
        <a:prstGeom prst="roundRect">
          <a:avLst/>
        </a:prstGeom>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wrap="square" lIns="18288" tIns="0" rIns="0" bIns="0" rtlCol="0" anchor="ctr" upright="1"/>
        <a:lstStyle/>
        <a:p>
          <a:pPr algn="ctr" rtl="1">
            <a:defRPr sz="1000"/>
          </a:pPr>
          <a:r>
            <a:rPr lang="es-ES" sz="900" b="1" i="0" strike="noStrike">
              <a:solidFill>
                <a:srgbClr val="FFFFFF"/>
              </a:solidFill>
              <a:latin typeface="Arial" panose="020B0604020202020204"/>
              <a:cs typeface="Arial" panose="020B0604020202020204"/>
            </a:rPr>
            <a:t>Cuba: 2 027</a:t>
          </a:r>
          <a:r>
            <a:rPr lang="es-ES" sz="900" b="1" i="0" strike="noStrike" baseline="0">
              <a:solidFill>
                <a:srgbClr val="FFFFFF"/>
              </a:solidFill>
              <a:latin typeface="Arial" panose="020B0604020202020204"/>
              <a:cs typeface="Arial" panose="020B0604020202020204"/>
            </a:rPr>
            <a:t> </a:t>
          </a:r>
          <a:r>
            <a:rPr lang="es-ES" sz="900" b="1" i="0" strike="noStrike">
              <a:solidFill>
                <a:srgbClr val="FFFFFF"/>
              </a:solidFill>
              <a:latin typeface="Arial" panose="020B0604020202020204"/>
              <a:cs typeface="Arial" panose="020B0604020202020204"/>
            </a:rPr>
            <a:t>Frentes fríos</a:t>
          </a:r>
        </a:p>
      </xdr:txBody>
    </xdr:sp>
    <xdr:clientData/>
  </xdr:twoCellAnchor>
  <xdr:twoCellAnchor editAs="oneCell">
    <xdr:from>
      <xdr:col>0</xdr:col>
      <xdr:colOff>0</xdr:colOff>
      <xdr:row>0</xdr:row>
      <xdr:rowOff>0</xdr:rowOff>
    </xdr:from>
    <xdr:to>
      <xdr:col>0</xdr:col>
      <xdr:colOff>1028700</xdr:colOff>
      <xdr:row>1</xdr:row>
      <xdr:rowOff>41329</xdr:rowOff>
    </xdr:to>
    <xdr:pic>
      <xdr:nvPicPr>
        <xdr:cNvPr id="18" name="Picture 8" descr="Logo Izquierda Oficial"/>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xdr:from>
      <xdr:col>0</xdr:col>
      <xdr:colOff>80</xdr:colOff>
      <xdr:row>20</xdr:row>
      <xdr:rowOff>9057</xdr:rowOff>
    </xdr:from>
    <xdr:to>
      <xdr:col>11</xdr:col>
      <xdr:colOff>188674</xdr:colOff>
      <xdr:row>35</xdr:row>
      <xdr:rowOff>26202</xdr:rowOff>
    </xdr:to>
    <xdr:grpSp>
      <xdr:nvGrpSpPr>
        <xdr:cNvPr id="25" name="Group 17"/>
        <xdr:cNvGrpSpPr>
          <a:grpSpLocks/>
        </xdr:cNvGrpSpPr>
      </xdr:nvGrpSpPr>
      <xdr:grpSpPr bwMode="auto">
        <a:xfrm>
          <a:off x="80" y="3284474"/>
          <a:ext cx="6181443" cy="2230193"/>
          <a:chOff x="27" y="389"/>
          <a:chExt cx="622" cy="236"/>
        </a:xfrm>
      </xdr:grpSpPr>
      <xdr:pic>
        <xdr:nvPicPr>
          <xdr:cNvPr id="26" name="13 Imagen" descr="Map.emf"/>
          <xdr:cNvPicPr>
            <a:picLocks noChangeAspect="1"/>
          </xdr:cNvPicPr>
        </xdr:nvPicPr>
        <xdr:blipFill>
          <a:blip xmlns:r="http://schemas.openxmlformats.org/officeDocument/2006/relationships" r:embed="rId4" cstate="print"/>
          <a:srcRect t="25478" b="28268"/>
          <a:stretch>
            <a:fillRect/>
          </a:stretch>
        </xdr:blipFill>
        <xdr:spPr bwMode="auto">
          <a:xfrm>
            <a:off x="27" y="389"/>
            <a:ext cx="622" cy="236"/>
          </a:xfrm>
          <a:prstGeom prst="rect">
            <a:avLst/>
          </a:prstGeom>
          <a:noFill/>
          <a:ln w="9525">
            <a:noFill/>
            <a:miter lim="800000"/>
            <a:headEnd/>
            <a:tailEnd/>
          </a:ln>
        </xdr:spPr>
      </xdr:pic>
      <xdr:sp macro="" textlink="">
        <xdr:nvSpPr>
          <xdr:cNvPr id="27" name="8-Point Star 51"/>
          <xdr:cNvSpPr>
            <a:spLocks noChangeArrowheads="1"/>
          </xdr:cNvSpPr>
        </xdr:nvSpPr>
        <xdr:spPr bwMode="auto">
          <a:xfrm>
            <a:off x="133" y="423"/>
            <a:ext cx="45" cy="45"/>
          </a:xfrm>
          <a:prstGeom prst="star8">
            <a:avLst>
              <a:gd name="adj" fmla="val 37500"/>
            </a:avLst>
          </a:prstGeom>
          <a:solidFill>
            <a:srgbClr val="FF0000"/>
          </a:solidFill>
          <a:ln w="25400" algn="ctr">
            <a:solidFill>
              <a:srgbClr val="F8F7F2"/>
            </a:solidFill>
            <a:miter lim="800000"/>
            <a:headEnd/>
            <a:tailEnd/>
          </a:ln>
        </xdr:spPr>
        <xdr:txBody>
          <a:bodyPr vertOverflow="clip" wrap="square" lIns="0" tIns="0" rIns="0" bIns="0" anchor="ctr" upright="1"/>
          <a:lstStyle/>
          <a:p>
            <a:pPr algn="ctr" rtl="1">
              <a:defRPr sz="1000"/>
            </a:pPr>
            <a:r>
              <a:rPr lang="es-ES" sz="900" b="1" i="0" strike="noStrike">
                <a:solidFill>
                  <a:srgbClr val="FFFFFF"/>
                </a:solidFill>
                <a:latin typeface="Myriad Pro"/>
              </a:rPr>
              <a:t>903</a:t>
            </a:r>
          </a:p>
        </xdr:txBody>
      </xdr:sp>
      <xdr:sp macro="" textlink="">
        <xdr:nvSpPr>
          <xdr:cNvPr id="28" name="8-Point Star 51"/>
          <xdr:cNvSpPr>
            <a:spLocks noChangeArrowheads="1"/>
          </xdr:cNvSpPr>
        </xdr:nvSpPr>
        <xdr:spPr bwMode="auto">
          <a:xfrm>
            <a:off x="315" y="469"/>
            <a:ext cx="47" cy="46"/>
          </a:xfrm>
          <a:prstGeom prst="star8">
            <a:avLst>
              <a:gd name="adj" fmla="val 37500"/>
            </a:avLst>
          </a:prstGeom>
          <a:solidFill>
            <a:srgbClr val="FF0000"/>
          </a:solidFill>
          <a:ln w="25400" algn="ctr">
            <a:solidFill>
              <a:srgbClr val="F8F7F2"/>
            </a:solidFill>
            <a:miter lim="800000"/>
            <a:headEnd/>
            <a:tailEnd/>
          </a:ln>
        </xdr:spPr>
        <xdr:txBody>
          <a:bodyPr vertOverflow="clip" wrap="square" lIns="0" tIns="0" rIns="0" bIns="0" anchor="ctr" anchorCtr="0" upright="1">
            <a:noAutofit/>
          </a:bodyPr>
          <a:lstStyle/>
          <a:p>
            <a:pPr algn="ctr" rtl="1">
              <a:defRPr sz="1000"/>
            </a:pPr>
            <a:r>
              <a:rPr lang="es-ES" sz="900" b="1" i="0" strike="noStrike">
                <a:solidFill>
                  <a:srgbClr val="FFFFFF"/>
                </a:solidFill>
                <a:latin typeface="Myriad Pro"/>
              </a:rPr>
              <a:t>729</a:t>
            </a:r>
          </a:p>
        </xdr:txBody>
      </xdr:sp>
      <xdr:sp macro="" textlink="">
        <xdr:nvSpPr>
          <xdr:cNvPr id="29" name="8-Point Star 51"/>
          <xdr:cNvSpPr>
            <a:spLocks noChangeArrowheads="1"/>
          </xdr:cNvSpPr>
        </xdr:nvSpPr>
        <xdr:spPr bwMode="auto">
          <a:xfrm>
            <a:off x="484" y="550"/>
            <a:ext cx="45" cy="45"/>
          </a:xfrm>
          <a:prstGeom prst="star8">
            <a:avLst>
              <a:gd name="adj" fmla="val 37500"/>
            </a:avLst>
          </a:prstGeom>
          <a:solidFill>
            <a:srgbClr val="FF0000"/>
          </a:solidFill>
          <a:ln w="25400" algn="ctr">
            <a:solidFill>
              <a:srgbClr val="F8F7F2"/>
            </a:solidFill>
            <a:miter lim="800000"/>
            <a:headEnd/>
            <a:tailEnd/>
          </a:ln>
        </xdr:spPr>
        <xdr:txBody>
          <a:bodyPr vertOverflow="clip" wrap="square" lIns="0" tIns="0" rIns="0" bIns="0" anchor="ctr" upright="1"/>
          <a:lstStyle/>
          <a:p>
            <a:pPr algn="ctr" rtl="1">
              <a:defRPr sz="1000"/>
            </a:pPr>
            <a:r>
              <a:rPr lang="es-ES" sz="900" b="1" i="0" strike="noStrike">
                <a:solidFill>
                  <a:srgbClr val="FFFFFF"/>
                </a:solidFill>
                <a:latin typeface="Myriad Pro"/>
              </a:rPr>
              <a:t>591</a:t>
            </a:r>
          </a:p>
        </xdr:txBody>
      </xdr:sp>
    </xdr:grpSp>
    <xdr:clientData/>
  </xdr:twoCellAnchor>
  <xdr:twoCellAnchor>
    <xdr:from>
      <xdr:col>7</xdr:col>
      <xdr:colOff>314405</xdr:colOff>
      <xdr:row>25</xdr:row>
      <xdr:rowOff>123357</xdr:rowOff>
    </xdr:from>
    <xdr:to>
      <xdr:col>11</xdr:col>
      <xdr:colOff>162005</xdr:colOff>
      <xdr:row>28</xdr:row>
      <xdr:rowOff>28107</xdr:rowOff>
    </xdr:to>
    <xdr:sp macro="" textlink="">
      <xdr:nvSpPr>
        <xdr:cNvPr id="38" name="15 Rectángulo redondeado"/>
        <xdr:cNvSpPr/>
      </xdr:nvSpPr>
      <xdr:spPr bwMode="auto">
        <a:xfrm>
          <a:off x="4476830" y="4247682"/>
          <a:ext cx="1371600" cy="361950"/>
        </a:xfrm>
        <a:prstGeom prst="roundRect">
          <a:avLst/>
        </a:prstGeom>
        <a:solidFill>
          <a:srgbClr val="4B77A3"/>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ctr" rtl="1">
            <a:defRPr sz="1000"/>
          </a:pPr>
          <a:r>
            <a:rPr lang="es-ES" sz="900" b="1" i="0" strike="noStrike">
              <a:solidFill>
                <a:srgbClr val="FFFFFF"/>
              </a:solidFill>
              <a:latin typeface="Arial"/>
              <a:cs typeface="Arial"/>
            </a:rPr>
            <a:t>Cuba: 2042 Frentes fríos</a:t>
          </a:r>
        </a:p>
      </xdr:txBody>
    </xdr:sp>
    <xdr:clientData/>
  </xdr:twoCellAnchor>
  <xdr:twoCellAnchor editAs="oneCell">
    <xdr:from>
      <xdr:col>0</xdr:col>
      <xdr:colOff>0</xdr:colOff>
      <xdr:row>0</xdr:row>
      <xdr:rowOff>0</xdr:rowOff>
    </xdr:from>
    <xdr:to>
      <xdr:col>0</xdr:col>
      <xdr:colOff>0</xdr:colOff>
      <xdr:row>0</xdr:row>
      <xdr:rowOff>0</xdr:rowOff>
    </xdr:to>
    <xdr:sp macro="" textlink="">
      <xdr:nvSpPr>
        <xdr:cNvPr id="4097" name="AutoShape 1"/>
        <xdr:cNvSpPr>
          <a:spLocks noChangeAspect="1"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485774</xdr:colOff>
      <xdr:row>25</xdr:row>
      <xdr:rowOff>95250</xdr:rowOff>
    </xdr:from>
    <xdr:to>
      <xdr:col>15</xdr:col>
      <xdr:colOff>266700</xdr:colOff>
      <xdr:row>42</xdr:row>
      <xdr:rowOff>95251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a:xfrm>
          <a:off x="0" y="0"/>
          <a:ext cx="1028700" cy="422275"/>
        </a:xfrm>
        <a:prstGeom prst="rect">
          <a:avLst/>
        </a:prstGeom>
        <a:noFill/>
      </xdr:spPr>
    </xdr:pic>
    <xdr:clientData/>
  </xdr:twoCellAnchor>
  <xdr:twoCellAnchor>
    <xdr:from>
      <xdr:col>0</xdr:col>
      <xdr:colOff>0</xdr:colOff>
      <xdr:row>37</xdr:row>
      <xdr:rowOff>0</xdr:rowOff>
    </xdr:from>
    <xdr:to>
      <xdr:col>5</xdr:col>
      <xdr:colOff>657226</xdr:colOff>
      <xdr:row>51</xdr:row>
      <xdr:rowOff>38101</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1123950</xdr:colOff>
      <xdr:row>1</xdr:row>
      <xdr:rowOff>19050</xdr:rowOff>
    </xdr:to>
    <xdr:pic>
      <xdr:nvPicPr>
        <xdr:cNvPr id="2" name="Picture 2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123950" cy="457200"/>
        </a:xfrm>
        <a:prstGeom prst="rect">
          <a:avLst/>
        </a:prstGeom>
        <a:noFill/>
        <a:ln w="9525">
          <a:noFill/>
          <a:miter lim="800000"/>
          <a:headEnd/>
          <a:tailEnd/>
        </a:ln>
      </xdr:spPr>
    </xdr:pic>
    <xdr:clientData/>
  </xdr:twoCellAnchor>
  <xdr:twoCellAnchor>
    <xdr:from>
      <xdr:col>0</xdr:col>
      <xdr:colOff>0</xdr:colOff>
      <xdr:row>34</xdr:row>
      <xdr:rowOff>9525</xdr:rowOff>
    </xdr:from>
    <xdr:to>
      <xdr:col>4</xdr:col>
      <xdr:colOff>220981</xdr:colOff>
      <xdr:row>48</xdr:row>
      <xdr:rowOff>152399</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1123950</xdr:colOff>
      <xdr:row>1</xdr:row>
      <xdr:rowOff>19050</xdr:rowOff>
    </xdr:to>
    <xdr:pic>
      <xdr:nvPicPr>
        <xdr:cNvPr id="3" name="Picture 2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123950" cy="457200"/>
        </a:xfrm>
        <a:prstGeom prst="rect">
          <a:avLst/>
        </a:prstGeom>
        <a:noFill/>
        <a:ln w="9525">
          <a:noFill/>
          <a:miter lim="800000"/>
          <a:headEnd/>
          <a:tailEnd/>
        </a:ln>
      </xdr:spPr>
    </xdr:pic>
    <xdr:clientData/>
  </xdr:twoCellAnchor>
  <xdr:twoCellAnchor editAs="oneCell">
    <xdr:from>
      <xdr:col>17</xdr:col>
      <xdr:colOff>0</xdr:colOff>
      <xdr:row>34</xdr:row>
      <xdr:rowOff>152399</xdr:rowOff>
    </xdr:from>
    <xdr:to>
      <xdr:col>18</xdr:col>
      <xdr:colOff>457200</xdr:colOff>
      <xdr:row>37</xdr:row>
      <xdr:rowOff>9524</xdr:rowOff>
    </xdr:to>
    <xdr:pic>
      <xdr:nvPicPr>
        <xdr:cNvPr id="4" name="3 Imagen" descr="Cuba 642.5 MMP"/>
        <xdr:cNvPicPr>
          <a:picLocks noChangeAspect="1"/>
        </xdr:cNvPicPr>
      </xdr:nvPicPr>
      <xdr:blipFill>
        <a:blip xmlns:r="http://schemas.openxmlformats.org/officeDocument/2006/relationships" r:embed="rId2" cstate="print"/>
        <a:stretch>
          <a:fillRect/>
        </a:stretch>
      </xdr:blipFill>
      <xdr:spPr>
        <a:xfrm>
          <a:off x="7810500" y="6358255"/>
          <a:ext cx="1219200" cy="485775"/>
        </a:xfrm>
        <a:prstGeom prst="rect">
          <a:avLst/>
        </a:prstGeom>
      </xdr:spPr>
    </xdr:pic>
    <xdr:clientData/>
  </xdr:twoCellAnchor>
  <xdr:twoCellAnchor editAs="oneCell">
    <xdr:from>
      <xdr:col>0</xdr:col>
      <xdr:colOff>0</xdr:colOff>
      <xdr:row>30</xdr:row>
      <xdr:rowOff>152399</xdr:rowOff>
    </xdr:from>
    <xdr:to>
      <xdr:col>14</xdr:col>
      <xdr:colOff>847725</xdr:colOff>
      <xdr:row>42</xdr:row>
      <xdr:rowOff>2521</xdr:rowOff>
    </xdr:to>
    <xdr:pic>
      <xdr:nvPicPr>
        <xdr:cNvPr id="7"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520055"/>
          <a:ext cx="6286500" cy="2364740"/>
        </a:xfrm>
        <a:prstGeom prst="rect">
          <a:avLst/>
        </a:prstGeom>
      </xdr:spPr>
    </xdr:pic>
    <xdr:clientData/>
  </xdr:twoCellAnchor>
  <xdr:twoCellAnchor>
    <xdr:from>
      <xdr:col>12</xdr:col>
      <xdr:colOff>742950</xdr:colOff>
      <xdr:row>30</xdr:row>
      <xdr:rowOff>133349</xdr:rowOff>
    </xdr:from>
    <xdr:to>
      <xdr:col>14</xdr:col>
      <xdr:colOff>342900</xdr:colOff>
      <xdr:row>32</xdr:row>
      <xdr:rowOff>152400</xdr:rowOff>
    </xdr:to>
    <xdr:sp macro="" textlink="">
      <xdr:nvSpPr>
        <xdr:cNvPr id="5" name="4 Rectángulo redondeado"/>
        <xdr:cNvSpPr/>
      </xdr:nvSpPr>
      <xdr:spPr>
        <a:xfrm>
          <a:off x="4086225" y="5501005"/>
          <a:ext cx="1562100" cy="438785"/>
        </a:xfrm>
        <a:prstGeom prst="roundRect">
          <a:avLst/>
        </a:prstGeom>
        <a:ln>
          <a:headEnd type="none" w="med" len="med"/>
          <a:tailEnd type="none" w="med" len="med"/>
        </a:ln>
      </xdr:spPr>
      <xdr:style>
        <a:lnRef idx="2">
          <a:schemeClr val="accent3">
            <a:shade val="50000"/>
          </a:schemeClr>
        </a:lnRef>
        <a:fillRef idx="1">
          <a:schemeClr val="accent3"/>
        </a:fillRef>
        <a:effectRef idx="0">
          <a:schemeClr val="accent3"/>
        </a:effectRef>
        <a:fontRef idx="minor">
          <a:schemeClr val="lt1"/>
        </a:fontRef>
      </xdr:style>
      <xdr:txBody>
        <a:bodyPr vertOverflow="clip" wrap="square" lIns="18288" tIns="0" rIns="0" bIns="0" rtlCol="0" anchor="ctr" upright="1"/>
        <a:lstStyle/>
        <a:p>
          <a:pPr algn="ctr"/>
          <a:r>
            <a:rPr lang="es-ES" sz="1100" b="1"/>
            <a:t>Cuba:</a:t>
          </a:r>
          <a:r>
            <a:rPr lang="es-ES" sz="1100" b="1" baseline="0"/>
            <a:t>  2400.0  MMP</a:t>
          </a:r>
          <a:endParaRPr lang="es-ES" sz="1100" b="1"/>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581025</xdr:colOff>
      <xdr:row>36</xdr:row>
      <xdr:rowOff>76200</xdr:rowOff>
    </xdr:from>
    <xdr:to>
      <xdr:col>7</xdr:col>
      <xdr:colOff>714374</xdr:colOff>
      <xdr:row>58</xdr:row>
      <xdr:rowOff>66174</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24063</xdr:rowOff>
    </xdr:from>
    <xdr:to>
      <xdr:col>1</xdr:col>
      <xdr:colOff>214238</xdr:colOff>
      <xdr:row>1</xdr:row>
      <xdr:rowOff>19050</xdr:rowOff>
    </xdr:to>
    <xdr:pic>
      <xdr:nvPicPr>
        <xdr:cNvPr id="6" name="Picture 28" descr="Logo Izquierda Oficial"/>
        <xdr:cNvPicPr>
          <a:picLocks noChangeAspect="1" noChangeArrowheads="1"/>
        </xdr:cNvPicPr>
      </xdr:nvPicPr>
      <xdr:blipFill>
        <a:blip xmlns:r="http://schemas.openxmlformats.org/officeDocument/2006/relationships" r:embed="rId2" cstate="print"/>
        <a:srcRect/>
        <a:stretch>
          <a:fillRect/>
        </a:stretch>
      </xdr:blipFill>
      <xdr:spPr>
        <a:xfrm>
          <a:off x="0" y="23495"/>
          <a:ext cx="1061720" cy="433705"/>
        </a:xfrm>
        <a:prstGeom prst="rect">
          <a:avLst/>
        </a:prstGeom>
        <a:noFill/>
        <a:ln w="9525">
          <a:noFill/>
          <a:miter lim="800000"/>
          <a:headEnd/>
          <a:tailEnd/>
        </a:ln>
      </xdr:spPr>
    </xdr:pic>
    <xdr:clientData/>
  </xdr:twoCellAnchor>
  <xdr:twoCellAnchor>
    <xdr:from>
      <xdr:col>0</xdr:col>
      <xdr:colOff>104775</xdr:colOff>
      <xdr:row>7</xdr:row>
      <xdr:rowOff>133350</xdr:rowOff>
    </xdr:from>
    <xdr:to>
      <xdr:col>3</xdr:col>
      <xdr:colOff>428625</xdr:colOff>
      <xdr:row>31</xdr:row>
      <xdr:rowOff>76200</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381000</xdr:colOff>
      <xdr:row>7</xdr:row>
      <xdr:rowOff>85725</xdr:rowOff>
    </xdr:from>
    <xdr:to>
      <xdr:col>7</xdr:col>
      <xdr:colOff>752475</xdr:colOff>
      <xdr:row>31</xdr:row>
      <xdr:rowOff>30079</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36</xdr:row>
      <xdr:rowOff>47625</xdr:rowOff>
    </xdr:from>
    <xdr:to>
      <xdr:col>3</xdr:col>
      <xdr:colOff>723900</xdr:colOff>
      <xdr:row>57</xdr:row>
      <xdr:rowOff>139365</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0" y="0"/>
          <a:ext cx="1028700" cy="422275"/>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295275</xdr:colOff>
      <xdr:row>1</xdr:row>
      <xdr:rowOff>40325</xdr:rowOff>
    </xdr:to>
    <xdr:pic>
      <xdr:nvPicPr>
        <xdr:cNvPr id="3"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a:xfrm>
          <a:off x="76200" y="0"/>
          <a:ext cx="933450" cy="383225"/>
        </a:xfrm>
        <a:prstGeom prst="rect">
          <a:avLst/>
        </a:prstGeom>
        <a:noFill/>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editAs="oneCell">
    <xdr:from>
      <xdr:col>0</xdr:col>
      <xdr:colOff>0</xdr:colOff>
      <xdr:row>31</xdr:row>
      <xdr:rowOff>0</xdr:rowOff>
    </xdr:from>
    <xdr:to>
      <xdr:col>0</xdr:col>
      <xdr:colOff>1028700</xdr:colOff>
      <xdr:row>32</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8898255"/>
          <a:ext cx="1028700" cy="422275"/>
        </a:xfrm>
        <a:prstGeom prst="rect">
          <a:avLst/>
        </a:prstGeom>
        <a:noFill/>
      </xdr:spPr>
    </xdr:pic>
    <xdr:clientData/>
  </xdr:twoCellAnchor>
  <xdr:twoCellAnchor editAs="oneCell">
    <xdr:from>
      <xdr:col>0</xdr:col>
      <xdr:colOff>42809</xdr:colOff>
      <xdr:row>60</xdr:row>
      <xdr:rowOff>77376</xdr:rowOff>
    </xdr:from>
    <xdr:to>
      <xdr:col>0</xdr:col>
      <xdr:colOff>1242959</xdr:colOff>
      <xdr:row>61</xdr:row>
      <xdr:rowOff>13931</xdr:rowOff>
    </xdr:to>
    <xdr:pic>
      <xdr:nvPicPr>
        <xdr:cNvPr id="4"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2809" y="17671870"/>
          <a:ext cx="1200150" cy="353942"/>
        </a:xfrm>
        <a:prstGeom prst="rect">
          <a:avLst/>
        </a:prstGeom>
        <a:noFill/>
      </xdr:spPr>
    </xdr:pic>
    <xdr:clientData/>
  </xdr:twoCellAnchor>
</xdr:wsDr>
</file>

<file path=xl/drawings/drawing5.xml><?xml version="1.0" encoding="utf-8"?>
<c:userShapes xmlns:c="http://schemas.openxmlformats.org/drawingml/2006/chart">
  <cdr:relSizeAnchor xmlns:cdr="http://schemas.openxmlformats.org/drawingml/2006/chartDrawing">
    <cdr:from>
      <cdr:x>0.01108</cdr:x>
      <cdr:y>0.14521</cdr:y>
    </cdr:from>
    <cdr:to>
      <cdr:x>0.28387</cdr:x>
      <cdr:y>0.29902</cdr:y>
    </cdr:to>
    <cdr:sp macro="" textlink="">
      <cdr:nvSpPr>
        <cdr:cNvPr id="2" name="Rectángulo redondeado 1"/>
        <cdr:cNvSpPr/>
      </cdr:nvSpPr>
      <cdr:spPr>
        <a:xfrm xmlns:a="http://schemas.openxmlformats.org/drawingml/2006/main">
          <a:off x="63719" y="237892"/>
          <a:ext cx="1569388" cy="252000"/>
        </a:xfrm>
        <a:prstGeom xmlns:a="http://schemas.openxmlformats.org/drawingml/2006/main" prst="roundRect">
          <a:avLst>
            <a:gd name="adj" fmla="val 16667"/>
          </a:avLst>
        </a:prstGeom>
        <a:solidFill xmlns:a="http://schemas.openxmlformats.org/drawingml/2006/main">
          <a:srgbClr val="7CA0D0"/>
        </a:solidFill>
        <a:ln xmlns:a="http://schemas.openxmlformats.org/drawingml/2006/main" w="25400" algn="ctr">
          <a:noFill/>
          <a:round/>
        </a:ln>
      </cdr:spPr>
      <cdr:txBody>
        <a:bodyPr xmlns:a="http://schemas.openxmlformats.org/drawingml/2006/main" vertOverflow="clip" wrap="square" lIns="91440" tIns="45720" rIns="91440" bIns="45720" anchor="ctr" upright="1"/>
        <a:lstStyle xmlns:a="http://schemas.openxmlformats.org/drawingml/2006/main"/>
        <a:p xmlns:a="http://schemas.openxmlformats.org/drawingml/2006/main">
          <a:pPr algn="ctr" rtl="1">
            <a:defRPr sz="1000"/>
          </a:pPr>
          <a:r>
            <a:rPr lang="es-ES" sz="900" b="0" i="0" strike="noStrike">
              <a:solidFill>
                <a:srgbClr val="000000"/>
              </a:solidFill>
              <a:latin typeface="Arial" panose="020B0604020202020204"/>
              <a:cs typeface="Arial" panose="020B0604020202020204"/>
            </a:rPr>
            <a:t>Región Occidental</a:t>
          </a:r>
        </a:p>
      </cdr:txBody>
    </cdr:sp>
  </cdr:relSizeAnchor>
  <cdr:relSizeAnchor xmlns:cdr="http://schemas.openxmlformats.org/drawingml/2006/chartDrawing">
    <cdr:from>
      <cdr:x>0.01108</cdr:x>
      <cdr:y>0.37085</cdr:y>
    </cdr:from>
    <cdr:to>
      <cdr:x>0.28387</cdr:x>
      <cdr:y>0.52467</cdr:y>
    </cdr:to>
    <cdr:sp macro="" textlink="">
      <cdr:nvSpPr>
        <cdr:cNvPr id="3" name="Rectángulo redondeado 2"/>
        <cdr:cNvSpPr/>
      </cdr:nvSpPr>
      <cdr:spPr>
        <a:xfrm xmlns:a="http://schemas.openxmlformats.org/drawingml/2006/main">
          <a:off x="63719" y="607570"/>
          <a:ext cx="1569388" cy="252000"/>
        </a:xfrm>
        <a:prstGeom xmlns:a="http://schemas.openxmlformats.org/drawingml/2006/main" prst="roundRect">
          <a:avLst>
            <a:gd name="adj" fmla="val 16667"/>
          </a:avLst>
        </a:prstGeom>
        <a:solidFill xmlns:a="http://schemas.openxmlformats.org/drawingml/2006/main">
          <a:srgbClr val="A7BFDF"/>
        </a:solidFill>
        <a:ln xmlns:a="http://schemas.openxmlformats.org/drawingml/2006/main" w="25400" algn="ctr">
          <a:noFill/>
          <a:round/>
        </a:ln>
      </cdr:spPr>
      <cdr:txBody>
        <a:bodyPr xmlns:a="http://schemas.openxmlformats.org/drawingml/2006/main" vertOverflow="clip" wrap="square" lIns="91440" tIns="45720" rIns="91440" bIns="45720" anchor="ctr" upright="1"/>
        <a:lstStyle xmlns:a="http://schemas.openxmlformats.org/drawingml/2006/main"/>
        <a:p xmlns:a="http://schemas.openxmlformats.org/drawingml/2006/main">
          <a:pPr algn="ctr" rtl="1">
            <a:defRPr sz="1000"/>
          </a:pPr>
          <a:r>
            <a:rPr lang="es-ES" sz="900" b="0" i="0" strike="noStrike">
              <a:solidFill>
                <a:srgbClr val="000000"/>
              </a:solidFill>
              <a:latin typeface="Arial" panose="020B0604020202020204"/>
              <a:cs typeface="Arial" panose="020B0604020202020204"/>
            </a:rPr>
            <a:t>Región Central</a:t>
          </a:r>
        </a:p>
      </cdr:txBody>
    </cdr:sp>
  </cdr:relSizeAnchor>
  <cdr:relSizeAnchor xmlns:cdr="http://schemas.openxmlformats.org/drawingml/2006/chartDrawing">
    <cdr:from>
      <cdr:x>0.00636</cdr:x>
      <cdr:y>0.61432</cdr:y>
    </cdr:from>
    <cdr:to>
      <cdr:x>0.27915</cdr:x>
      <cdr:y>0.76813</cdr:y>
    </cdr:to>
    <cdr:sp macro="" textlink="">
      <cdr:nvSpPr>
        <cdr:cNvPr id="4" name="Rectángulo redondeado 3"/>
        <cdr:cNvSpPr/>
      </cdr:nvSpPr>
      <cdr:spPr>
        <a:xfrm xmlns:a="http://schemas.openxmlformats.org/drawingml/2006/main">
          <a:off x="38547" y="1006440"/>
          <a:ext cx="1652534" cy="251987"/>
        </a:xfrm>
        <a:prstGeom xmlns:a="http://schemas.openxmlformats.org/drawingml/2006/main" prst="roundRect">
          <a:avLst>
            <a:gd name="adj" fmla="val 16667"/>
          </a:avLst>
        </a:prstGeom>
        <a:solidFill xmlns:a="http://schemas.openxmlformats.org/drawingml/2006/main">
          <a:srgbClr val="D3DFEF"/>
        </a:solidFill>
        <a:ln xmlns:a="http://schemas.openxmlformats.org/drawingml/2006/main" w="25400" algn="ctr">
          <a:noFill/>
          <a:round/>
        </a:ln>
      </cdr:spPr>
      <cdr:txBody>
        <a:bodyPr xmlns:a="http://schemas.openxmlformats.org/drawingml/2006/main" vertOverflow="clip" wrap="square" lIns="91440" tIns="45720" rIns="91440" bIns="45720" anchor="ctr" upright="1"/>
        <a:lstStyle xmlns:a="http://schemas.openxmlformats.org/drawingml/2006/main"/>
        <a:p xmlns:a="http://schemas.openxmlformats.org/drawingml/2006/main">
          <a:pPr algn="ctr" rtl="1">
            <a:defRPr sz="1000"/>
          </a:pPr>
          <a:r>
            <a:rPr lang="es-ES" sz="900" b="0" i="0" strike="noStrike">
              <a:solidFill>
                <a:srgbClr val="000000"/>
              </a:solidFill>
              <a:latin typeface="Arial" panose="020B0604020202020204"/>
              <a:cs typeface="Arial" panose="020B0604020202020204"/>
            </a:rPr>
            <a:t>Región Oriental</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57150</xdr:colOff>
      <xdr:row>53</xdr:row>
      <xdr:rowOff>57150</xdr:rowOff>
    </xdr:from>
    <xdr:to>
      <xdr:col>0</xdr:col>
      <xdr:colOff>417150</xdr:colOff>
      <xdr:row>55</xdr:row>
      <xdr:rowOff>36150</xdr:rowOff>
    </xdr:to>
    <xdr:sp macro="" textlink="">
      <xdr:nvSpPr>
        <xdr:cNvPr id="2" name="8-Point Star 53"/>
        <xdr:cNvSpPr/>
      </xdr:nvSpPr>
      <xdr:spPr>
        <a:xfrm>
          <a:off x="57150" y="8102600"/>
          <a:ext cx="359410" cy="435610"/>
        </a:xfrm>
        <a:prstGeom prst="star8">
          <a:avLst/>
        </a:prstGeom>
        <a:solidFill>
          <a:srgbClr val="FF000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 sz="900" b="1">
            <a:latin typeface="Myriad Pro" pitchFamily="34" charset="0"/>
          </a:endParaRPr>
        </a:p>
      </xdr:txBody>
    </xdr:sp>
    <xdr:clientData/>
  </xdr:twoCellAnchor>
  <xdr:twoCellAnchor editAs="oneCell">
    <xdr:from>
      <xdr:col>0</xdr:col>
      <xdr:colOff>0</xdr:colOff>
      <xdr:row>0</xdr:row>
      <xdr:rowOff>0</xdr:rowOff>
    </xdr:from>
    <xdr:to>
      <xdr:col>0</xdr:col>
      <xdr:colOff>1028700</xdr:colOff>
      <xdr:row>1</xdr:row>
      <xdr:rowOff>28575</xdr:rowOff>
    </xdr:to>
    <xdr:pic>
      <xdr:nvPicPr>
        <xdr:cNvPr id="17" name="Picture 8" descr="Logo Izquierda Oficial"/>
        <xdr:cNvPicPr>
          <a:picLocks noChangeAspect="1" noChangeArrowheads="1"/>
        </xdr:cNvPicPr>
      </xdr:nvPicPr>
      <xdr:blipFill>
        <a:blip xmlns:r="http://schemas.openxmlformats.org/officeDocument/2006/relationships" r:embed="rId1" cstate="print">
          <a:clrChange>
            <a:clrFrom>
              <a:srgbClr val="FBFBFB"/>
            </a:clrFrom>
            <a:clrTo>
              <a:srgbClr val="FBFBFB">
                <a:alpha val="0"/>
              </a:srgbClr>
            </a:clrTo>
          </a:clrChange>
        </a:blip>
        <a:srcRect/>
        <a:stretch>
          <a:fillRect/>
        </a:stretch>
      </xdr:blipFill>
      <xdr:spPr>
        <a:xfrm>
          <a:off x="0" y="0"/>
          <a:ext cx="1028700" cy="409575"/>
        </a:xfrm>
        <a:prstGeom prst="rect">
          <a:avLst/>
        </a:prstGeom>
        <a:noFill/>
      </xdr:spPr>
    </xdr:pic>
    <xdr:clientData/>
  </xdr:twoCellAnchor>
  <xdr:twoCellAnchor>
    <xdr:from>
      <xdr:col>0</xdr:col>
      <xdr:colOff>57150</xdr:colOff>
      <xdr:row>53</xdr:row>
      <xdr:rowOff>57150</xdr:rowOff>
    </xdr:from>
    <xdr:to>
      <xdr:col>0</xdr:col>
      <xdr:colOff>417150</xdr:colOff>
      <xdr:row>55</xdr:row>
      <xdr:rowOff>36150</xdr:rowOff>
    </xdr:to>
    <xdr:sp macro="" textlink="">
      <xdr:nvSpPr>
        <xdr:cNvPr id="18" name="8-Point Star 53"/>
        <xdr:cNvSpPr/>
      </xdr:nvSpPr>
      <xdr:spPr>
        <a:xfrm>
          <a:off x="57150" y="8181975"/>
          <a:ext cx="360000" cy="436200"/>
        </a:xfrm>
        <a:prstGeom prst="star8">
          <a:avLst/>
        </a:prstGeom>
        <a:solidFill>
          <a:srgbClr val="FF000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 sz="900" b="1">
            <a:latin typeface="Myriad Pro" pitchFamily="34" charset="0"/>
          </a:endParaRPr>
        </a:p>
      </xdr:txBody>
    </xdr:sp>
    <xdr:clientData/>
  </xdr:twoCellAnchor>
  <xdr:twoCellAnchor>
    <xdr:from>
      <xdr:col>5</xdr:col>
      <xdr:colOff>685800</xdr:colOff>
      <xdr:row>47</xdr:row>
      <xdr:rowOff>0</xdr:rowOff>
    </xdr:from>
    <xdr:to>
      <xdr:col>7</xdr:col>
      <xdr:colOff>457200</xdr:colOff>
      <xdr:row>53</xdr:row>
      <xdr:rowOff>37200</xdr:rowOff>
    </xdr:to>
    <xdr:sp macro="" textlink="">
      <xdr:nvSpPr>
        <xdr:cNvPr id="19" name="2 Rectángulo redondeado"/>
        <xdr:cNvSpPr/>
      </xdr:nvSpPr>
      <xdr:spPr bwMode="auto">
        <a:xfrm>
          <a:off x="4772025" y="7153275"/>
          <a:ext cx="1104900" cy="1008750"/>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clientData/>
  </xdr:twoCellAnchor>
  <xdr:twoCellAnchor>
    <xdr:from>
      <xdr:col>0</xdr:col>
      <xdr:colOff>247651</xdr:colOff>
      <xdr:row>45</xdr:row>
      <xdr:rowOff>65088</xdr:rowOff>
    </xdr:from>
    <xdr:to>
      <xdr:col>7</xdr:col>
      <xdr:colOff>457199</xdr:colOff>
      <xdr:row>53</xdr:row>
      <xdr:rowOff>38099</xdr:rowOff>
    </xdr:to>
    <xdr:grpSp>
      <xdr:nvGrpSpPr>
        <xdr:cNvPr id="20" name="3 Grupo"/>
        <xdr:cNvGrpSpPr/>
      </xdr:nvGrpSpPr>
      <xdr:grpSpPr>
        <a:xfrm>
          <a:off x="260605" y="6692623"/>
          <a:ext cx="5920818" cy="1246293"/>
          <a:chOff x="247651" y="6961188"/>
          <a:chExt cx="5857873" cy="1554161"/>
        </a:xfrm>
      </xdr:grpSpPr>
      <xdr:sp macro="" textlink="">
        <xdr:nvSpPr>
          <xdr:cNvPr id="21" name="4 Rectángulo redondeado"/>
          <xdr:cNvSpPr/>
        </xdr:nvSpPr>
        <xdr:spPr bwMode="auto">
          <a:xfrm>
            <a:off x="1871707" y="6961188"/>
            <a:ext cx="4233817" cy="210116"/>
          </a:xfrm>
          <a:prstGeom prst="roundRect">
            <a:avLst/>
          </a:prstGeom>
          <a:solidFill>
            <a:schemeClr val="accent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2">
                    <a:lumMod val="50000"/>
                  </a:schemeClr>
                </a:solidFill>
                <a:latin typeface="Myriad Web" pitchFamily="34" charset="0"/>
              </a:rPr>
              <a:t>Regiones (Unidad)</a:t>
            </a:r>
          </a:p>
        </xdr:txBody>
      </xdr:sp>
      <xdr:sp macro="" textlink="">
        <xdr:nvSpPr>
          <xdr:cNvPr id="22" name="5 Rectángulo redondeado"/>
          <xdr:cNvSpPr/>
        </xdr:nvSpPr>
        <xdr:spPr bwMode="auto">
          <a:xfrm>
            <a:off x="371475" y="6962775"/>
            <a:ext cx="1333500" cy="213384"/>
          </a:xfrm>
          <a:prstGeom prst="roundRect">
            <a:avLst/>
          </a:prstGeom>
          <a:solidFill>
            <a:schemeClr val="accent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2">
                    <a:lumMod val="50000"/>
                  </a:schemeClr>
                </a:solidFill>
                <a:latin typeface="Myriad Web" pitchFamily="34" charset="0"/>
              </a:rPr>
              <a:t>Categorías</a:t>
            </a:r>
          </a:p>
        </xdr:txBody>
      </xdr:sp>
      <xdr:sp macro="" textlink="">
        <xdr:nvSpPr>
          <xdr:cNvPr id="23" name="6 Rectángulo redondeado"/>
          <xdr:cNvSpPr/>
        </xdr:nvSpPr>
        <xdr:spPr bwMode="auto">
          <a:xfrm>
            <a:off x="247651" y="7527335"/>
            <a:ext cx="5848350" cy="988014"/>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sp macro="" textlink="">
        <xdr:nvSpPr>
          <xdr:cNvPr id="24" name="7 Rectángulo redondeado"/>
          <xdr:cNvSpPr/>
        </xdr:nvSpPr>
        <xdr:spPr bwMode="auto">
          <a:xfrm>
            <a:off x="3552825" y="7277100"/>
            <a:ext cx="1142649" cy="1237350"/>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sp macro="" textlink="">
        <xdr:nvSpPr>
          <xdr:cNvPr id="25" name="8 Rectángulo redondeado"/>
          <xdr:cNvSpPr/>
        </xdr:nvSpPr>
        <xdr:spPr bwMode="auto">
          <a:xfrm>
            <a:off x="2143125" y="7277100"/>
            <a:ext cx="1142649" cy="1237350"/>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grpSp>
    <xdr:clientData/>
  </xdr:twoCellAnchor>
  <xdr:twoCellAnchor>
    <xdr:from>
      <xdr:col>0</xdr:col>
      <xdr:colOff>457200</xdr:colOff>
      <xdr:row>37</xdr:row>
      <xdr:rowOff>123824</xdr:rowOff>
    </xdr:from>
    <xdr:to>
      <xdr:col>7</xdr:col>
      <xdr:colOff>514350</xdr:colOff>
      <xdr:row>44</xdr:row>
      <xdr:rowOff>142874</xdr:rowOff>
    </xdr:to>
    <xdr:graphicFrame macro="">
      <xdr:nvGraphicFramePr>
        <xdr:cNvPr id="26"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25</xdr:row>
      <xdr:rowOff>76199</xdr:rowOff>
    </xdr:from>
    <xdr:to>
      <xdr:col>7</xdr:col>
      <xdr:colOff>447675</xdr:colOff>
      <xdr:row>38</xdr:row>
      <xdr:rowOff>46406</xdr:rowOff>
    </xdr:to>
    <xdr:grpSp>
      <xdr:nvGrpSpPr>
        <xdr:cNvPr id="27" name="10 Grupo"/>
        <xdr:cNvGrpSpPr/>
      </xdr:nvGrpSpPr>
      <xdr:grpSpPr>
        <a:xfrm>
          <a:off x="179832" y="3751606"/>
          <a:ext cx="5992448" cy="1889986"/>
          <a:chOff x="171450" y="3676650"/>
          <a:chExt cx="5924550" cy="2124076"/>
        </a:xfrm>
      </xdr:grpSpPr>
      <xdr:pic>
        <xdr:nvPicPr>
          <xdr:cNvPr id="28" name="27 Imagen" descr="Map.emf"/>
          <xdr:cNvPicPr>
            <a:picLocks noChangeAspect="1"/>
          </xdr:cNvPicPr>
        </xdr:nvPicPr>
        <xdr:blipFill>
          <a:blip xmlns:r="http://schemas.openxmlformats.org/officeDocument/2006/relationships" r:embed="rId3" cstate="print"/>
          <a:srcRect t="25230" b="27876"/>
          <a:stretch>
            <a:fillRect/>
          </a:stretch>
        </xdr:blipFill>
        <xdr:spPr bwMode="auto">
          <a:xfrm>
            <a:off x="171450" y="3742148"/>
            <a:ext cx="5924550" cy="2058578"/>
          </a:xfrm>
          <a:prstGeom prst="rect">
            <a:avLst/>
          </a:prstGeom>
          <a:noFill/>
          <a:ln w="9525">
            <a:noFill/>
            <a:miter lim="800000"/>
            <a:headEnd/>
            <a:tailEnd/>
          </a:ln>
        </xdr:spPr>
      </xdr:pic>
      <xdr:sp macro="" textlink="">
        <xdr:nvSpPr>
          <xdr:cNvPr id="29" name="8-Point Star 51"/>
          <xdr:cNvSpPr/>
        </xdr:nvSpPr>
        <xdr:spPr>
          <a:xfrm>
            <a:off x="2914514" y="4114800"/>
            <a:ext cx="432000" cy="4320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56</a:t>
            </a:r>
          </a:p>
        </xdr:txBody>
      </xdr:sp>
      <xdr:sp macro="" textlink="">
        <xdr:nvSpPr>
          <xdr:cNvPr id="30" name="8-Point Star 51"/>
          <xdr:cNvSpPr/>
        </xdr:nvSpPr>
        <xdr:spPr>
          <a:xfrm>
            <a:off x="4752975" y="5076825"/>
            <a:ext cx="432000" cy="4320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54</a:t>
            </a:r>
          </a:p>
        </xdr:txBody>
      </xdr:sp>
      <xdr:sp macro="" textlink="">
        <xdr:nvSpPr>
          <xdr:cNvPr id="31" name="8-Point Star 51"/>
          <xdr:cNvSpPr/>
        </xdr:nvSpPr>
        <xdr:spPr>
          <a:xfrm>
            <a:off x="1361939" y="3676650"/>
            <a:ext cx="470100" cy="4320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81</a:t>
            </a:r>
          </a:p>
        </xdr:txBody>
      </xdr:sp>
    </xdr:grpSp>
    <xdr:clientData/>
  </xdr:twoCellAnchor>
  <xdr:twoCellAnchor>
    <xdr:from>
      <xdr:col>5</xdr:col>
      <xdr:colOff>400050</xdr:colOff>
      <xdr:row>26</xdr:row>
      <xdr:rowOff>95250</xdr:rowOff>
    </xdr:from>
    <xdr:to>
      <xdr:col>7</xdr:col>
      <xdr:colOff>438150</xdr:colOff>
      <xdr:row>28</xdr:row>
      <xdr:rowOff>152400</xdr:rowOff>
    </xdr:to>
    <xdr:sp macro="" textlink="">
      <xdr:nvSpPr>
        <xdr:cNvPr id="32" name="15 Rectángulo redondeado"/>
        <xdr:cNvSpPr/>
      </xdr:nvSpPr>
      <xdr:spPr bwMode="auto">
        <a:xfrm>
          <a:off x="4486275" y="4010025"/>
          <a:ext cx="1371600" cy="361950"/>
        </a:xfrm>
        <a:prstGeom prst="roundRect">
          <a:avLst/>
        </a:prstGeom>
        <a:solidFill>
          <a:srgbClr val="632523"/>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ctr" rtl="1">
            <a:defRPr sz="1000"/>
          </a:pPr>
          <a:r>
            <a:rPr lang="es-ES" sz="900" b="1" i="0" strike="noStrike">
              <a:solidFill>
                <a:srgbClr val="FFFFFF"/>
              </a:solidFill>
              <a:latin typeface="Arial"/>
              <a:cs typeface="Arial"/>
            </a:rPr>
            <a:t>Cuba: 119 Huracanes</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0.0412</cdr:y>
    </cdr:from>
    <cdr:to>
      <cdr:x>0.21757</cdr:x>
      <cdr:y>0.94562</cdr:y>
    </cdr:to>
    <cdr:grpSp>
      <cdr:nvGrpSpPr>
        <cdr:cNvPr id="403457" name="21 Grupo"/>
        <cdr:cNvGrpSpPr>
          <a:grpSpLocks xmlns:a="http://schemas.openxmlformats.org/drawingml/2006/main"/>
        </cdr:cNvGrpSpPr>
      </cdr:nvGrpSpPr>
      <cdr:grpSpPr bwMode="auto">
        <a:xfrm xmlns:a="http://schemas.openxmlformats.org/drawingml/2006/main">
          <a:off x="0" y="43318"/>
          <a:ext cx="1253709" cy="950907"/>
          <a:chOff x="-299694" y="-376245"/>
          <a:chExt cx="1534225" cy="1731013"/>
        </a:xfrm>
      </cdr:grpSpPr>
      <cdr:sp macro="" textlink="">
        <cdr:nvSpPr>
          <cdr:cNvPr id="3" name="Rounded Rectangle 4"/>
          <cdr:cNvSpPr>
            <a:spLocks xmlns:a="http://schemas.openxmlformats.org/drawingml/2006/main" noChangeArrowheads="1"/>
          </cdr:cNvSpPr>
        </cdr:nvSpPr>
        <cdr:spPr bwMode="auto">
          <a:xfrm xmlns:a="http://schemas.openxmlformats.org/drawingml/2006/main">
            <a:off x="-299694" y="-376245"/>
            <a:ext cx="1534225" cy="370963"/>
          </a:xfrm>
          <a:prstGeom xmlns:a="http://schemas.openxmlformats.org/drawingml/2006/main" prst="roundRect">
            <a:avLst>
              <a:gd name="adj" fmla="val 16667"/>
            </a:avLst>
          </a:prstGeom>
          <a:solidFill xmlns:a="http://schemas.openxmlformats.org/drawingml/2006/main">
            <a:srgbClr val="632523"/>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FFFFFF"/>
                </a:solidFill>
                <a:latin typeface="Arial" pitchFamily="34" charset="0"/>
                <a:cs typeface="Arial" pitchFamily="34" charset="0"/>
              </a:rPr>
              <a:t>Cuba</a:t>
            </a:r>
            <a:r>
              <a:rPr lang="es-ES" sz="900" b="1" i="0" strike="noStrike">
                <a:solidFill>
                  <a:srgbClr val="FFFFFF"/>
                </a:solidFill>
                <a:latin typeface="Arial" pitchFamily="34" charset="0"/>
                <a:cs typeface="Arial" pitchFamily="34" charset="0"/>
              </a:rPr>
              <a:t> </a:t>
            </a:r>
          </a:p>
        </cdr:txBody>
      </cdr:sp>
      <cdr:grpSp>
        <cdr:nvGrpSpPr>
          <cdr:cNvPr id="403459" name="20 Grupo"/>
          <cdr:cNvGrpSpPr>
            <a:grpSpLocks xmlns:a="http://schemas.openxmlformats.org/drawingml/2006/main"/>
          </cdr:cNvGrpSpPr>
        </cdr:nvGrpSpPr>
        <cdr:grpSpPr bwMode="auto">
          <a:xfrm xmlns:a="http://schemas.openxmlformats.org/drawingml/2006/main">
            <a:off x="-299694" y="89660"/>
            <a:ext cx="1534225" cy="1265108"/>
            <a:chOff x="-237995" y="79034"/>
            <a:chExt cx="1218367" cy="1115168"/>
          </a:xfrm>
        </cdr:grpSpPr>
        <cdr:sp macro="" textlink="">
          <cdr:nvSpPr>
            <cdr:cNvPr id="5" name="Rounded Rectangle 7"/>
            <cdr:cNvSpPr>
              <a:spLocks xmlns:a="http://schemas.openxmlformats.org/drawingml/2006/main" noChangeArrowheads="1"/>
            </cdr:cNvSpPr>
          </cdr:nvSpPr>
          <cdr:spPr bwMode="auto">
            <a:xfrm xmlns:a="http://schemas.openxmlformats.org/drawingml/2006/main">
              <a:off x="-237995" y="79034"/>
              <a:ext cx="1218367" cy="326997"/>
            </a:xfrm>
            <a:prstGeom xmlns:a="http://schemas.openxmlformats.org/drawingml/2006/main" prst="roundRect">
              <a:avLst>
                <a:gd name="adj" fmla="val 16667"/>
              </a:avLst>
            </a:prstGeom>
            <a:solidFill xmlns:a="http://schemas.openxmlformats.org/drawingml/2006/main">
              <a:srgbClr val="8C646D"/>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FFFFFF"/>
                  </a:solidFill>
                  <a:latin typeface="Arial" pitchFamily="34" charset="0"/>
                  <a:cs typeface="Arial" pitchFamily="34" charset="0"/>
                </a:rPr>
                <a:t>Región Occidental</a:t>
              </a:r>
            </a:p>
          </cdr:txBody>
        </cdr:sp>
        <cdr:sp macro="" textlink="">
          <cdr:nvSpPr>
            <cdr:cNvPr id="6" name="Rounded Rectangle 5"/>
            <cdr:cNvSpPr>
              <a:spLocks xmlns:a="http://schemas.openxmlformats.org/drawingml/2006/main" noChangeArrowheads="1"/>
            </cdr:cNvSpPr>
          </cdr:nvSpPr>
          <cdr:spPr bwMode="auto">
            <a:xfrm xmlns:a="http://schemas.openxmlformats.org/drawingml/2006/main">
              <a:off x="-237995" y="468111"/>
              <a:ext cx="1218367" cy="326997"/>
            </a:xfrm>
            <a:prstGeom xmlns:a="http://schemas.openxmlformats.org/drawingml/2006/main" prst="roundRect">
              <a:avLst>
                <a:gd name="adj" fmla="val 16667"/>
              </a:avLst>
            </a:prstGeom>
            <a:solidFill xmlns:a="http://schemas.openxmlformats.org/drawingml/2006/main">
              <a:srgbClr val="BB9BA2"/>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000000"/>
                  </a:solidFill>
                  <a:latin typeface="Arial" pitchFamily="34" charset="0"/>
                  <a:cs typeface="Arial" pitchFamily="34" charset="0"/>
                </a:rPr>
                <a:t>Región Central</a:t>
              </a:r>
            </a:p>
          </cdr:txBody>
        </cdr:sp>
        <cdr:sp macro="" textlink="">
          <cdr:nvSpPr>
            <cdr:cNvPr id="7" name="Rounded Rectangle 6"/>
            <cdr:cNvSpPr>
              <a:spLocks xmlns:a="http://schemas.openxmlformats.org/drawingml/2006/main" noChangeArrowheads="1"/>
            </cdr:cNvSpPr>
          </cdr:nvSpPr>
          <cdr:spPr bwMode="auto">
            <a:xfrm xmlns:a="http://schemas.openxmlformats.org/drawingml/2006/main">
              <a:off x="-237995" y="867205"/>
              <a:ext cx="1218367" cy="326997"/>
            </a:xfrm>
            <a:prstGeom xmlns:a="http://schemas.openxmlformats.org/drawingml/2006/main" prst="roundRect">
              <a:avLst>
                <a:gd name="adj" fmla="val 16667"/>
              </a:avLst>
            </a:prstGeom>
            <a:solidFill xmlns:a="http://schemas.openxmlformats.org/drawingml/2006/main">
              <a:srgbClr val="EAD2D7"/>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000000"/>
                  </a:solidFill>
                  <a:latin typeface="Arial" pitchFamily="34" charset="0"/>
                  <a:cs typeface="Arial" pitchFamily="34" charset="0"/>
                </a:rPr>
                <a:t>Región Oriental</a:t>
              </a:r>
            </a:p>
          </cdr:txBody>
        </cdr:sp>
      </cdr:grpSp>
    </cdr:grp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0" y="0"/>
          <a:ext cx="1028700" cy="422275"/>
        </a:xfrm>
        <a:prstGeom prst="rect">
          <a:avLst/>
        </a:prstGeom>
        <a:noFill/>
      </xdr:spPr>
    </xdr:pic>
    <xdr:clientData/>
  </xdr:twoCellAnchor>
  <xdr:twoCellAnchor editAs="oneCell">
    <xdr:from>
      <xdr:col>0</xdr:col>
      <xdr:colOff>67310</xdr:colOff>
      <xdr:row>69</xdr:row>
      <xdr:rowOff>161925</xdr:rowOff>
    </xdr:from>
    <xdr:to>
      <xdr:col>0</xdr:col>
      <xdr:colOff>1096010</xdr:colOff>
      <xdr:row>72</xdr:row>
      <xdr:rowOff>139119</xdr:rowOff>
    </xdr:to>
    <xdr:pic>
      <xdr:nvPicPr>
        <xdr:cNvPr id="4"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7310" y="9749790"/>
          <a:ext cx="1028700" cy="42481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Evelyn\Escritorio\Salva%20Flash\Inversiones%20para%20el%20medio%20ambiente\Trabajo\Publicaciones%20312%20MB\Ingenie%20%20sus%20map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sers\niurkaa\Desktop\mis%20documentos\Trabajo\Publicaciones%20312%20MB\Ingenie%20%20sus%20mapa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sers\niurkaa\Desktop\DOCUME~1\willy\CONFIG~1\Temp\mis%20documentos\Trabajo\Publicaciones%20312%20MB\Ingenie%20%20sus%20mapa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eniffer\Desktop\Panorama%20Ambiental%202021%20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uana\Desktop\Panorama%20Ambiental%202020%20.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Libro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niurkaa\Desktop\Documents%20and%20Settings\Evelyn\Escritorio\Salva%20Flash\Inversiones%20para%20el%20medio%20ambiente\Trabajo\Publicaciones%20312%20MB\Ingenie%20%20sus%20mapa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Users\niurkaa\Desktop\Documents%20and%20Settings\Evelyn\Escritorio\Salva%20Flash\Inversiones%20para%20el%20medio%20ambiente\Trabajo\Publicaciones%20312%20MB\Ingenie%20%20sus%20mapa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willy.ONE.001\Configuraci&#243;n%20local\Archivos%20temporales%20de%20Internet\OLKB1\Office%202007%20ODM%20Meta%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niurkaa\Desktop\Documents%20and%20Settings\willy.ONE.001\Configuraci&#243;n%20local\Archivos%20temporales%20de%20Internet\OLKB1\Office%202007%20ODM%20Meta%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sers\niurkaa\Desktop\Documents%20and%20Settings\willy.ONE.001\Configuraci&#243;n%20local\Archivos%20temporales%20de%20Internet\OLKB1\Office%202007%20ODM%20Meta%2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sca\01publicaciones\OCTUBRE\AIOCT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mis%20documentos\Trabajo\Publicaciones%20312%20MB\Ingenie%20%20sus%20mapa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niurkaa\Desktop\mis%20documentos\Trabajo\Publicaciones%20312%20MB\Ingenie%20%20sus%20map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illa"/>
      <sheetName val="Indice"/>
      <sheetName val="1-2 (4)"/>
      <sheetName val="3 (5-6)"/>
      <sheetName val="4 (7)"/>
      <sheetName val="5 (8)"/>
      <sheetName val="6 (9)"/>
      <sheetName val="7-8-9 (10)"/>
      <sheetName val="10 (11-12) "/>
      <sheetName val="11 (13)"/>
      <sheetName val="12 (14)"/>
      <sheetName val="13 (15)"/>
      <sheetName val="14 (16)"/>
      <sheetName val="15 (17)"/>
      <sheetName val="16(18)"/>
      <sheetName val="Hoja1"/>
      <sheetName val="17 (19)"/>
      <sheetName val="18 (20)"/>
      <sheetName val="19 (21)"/>
      <sheetName val="20-21(22)"/>
      <sheetName val="22 (23)"/>
      <sheetName val="23 (24-25)"/>
      <sheetName val="24-25 (26)"/>
      <sheetName val="26-27 (27)"/>
      <sheetName val="28 (28)"/>
      <sheetName val="29 (29)"/>
      <sheetName val="30-34 (30)"/>
      <sheetName val="35-36 (31)"/>
      <sheetName val="37 (32)"/>
      <sheetName val="38 (33)"/>
      <sheetName val="39 (34) "/>
      <sheetName val="40 (35)"/>
      <sheetName val="41-42 (36)"/>
      <sheetName val="43 (37)"/>
      <sheetName val="44 (38)"/>
      <sheetName val="45-46 (39)"/>
      <sheetName val="47 (40)"/>
      <sheetName val="48 (41)"/>
      <sheetName val="49-50 (42)"/>
      <sheetName val="51 (43)"/>
      <sheetName val="52 (44)"/>
      <sheetName val="53-54 (45)"/>
      <sheetName val="(46)"/>
      <sheetName val="55-56 (47)"/>
      <sheetName val="57-58 (48)"/>
      <sheetName val="59 (49)"/>
      <sheetName val="60 (50)"/>
      <sheetName val="S3"/>
    </sheetNames>
    <sheetDataSet>
      <sheetData sheetId="0"/>
      <sheetData sheetId="1"/>
      <sheetData sheetId="2"/>
      <sheetData sheetId="3"/>
      <sheetData sheetId="4">
        <row r="36">
          <cell r="H36" t="str">
            <v>E</v>
          </cell>
          <cell r="I36" t="str">
            <v>F</v>
          </cell>
          <cell r="J36" t="str">
            <v>M</v>
          </cell>
          <cell r="K36" t="str">
            <v>A</v>
          </cell>
          <cell r="L36" t="str">
            <v>M</v>
          </cell>
          <cell r="M36" t="str">
            <v>J</v>
          </cell>
          <cell r="N36" t="str">
            <v>J</v>
          </cell>
          <cell r="O36" t="str">
            <v>A</v>
          </cell>
          <cell r="P36" t="str">
            <v>S</v>
          </cell>
          <cell r="Q36" t="str">
            <v>O</v>
          </cell>
          <cell r="R36" t="str">
            <v>N</v>
          </cell>
          <cell r="S36" t="str">
            <v>D</v>
          </cell>
        </row>
        <row r="37">
          <cell r="G37" t="str">
            <v>Lluvia media mensual año 2004 (Año más seco en el periodo  2000-2021)</v>
          </cell>
          <cell r="H37">
            <v>30.63</v>
          </cell>
          <cell r="I37">
            <v>28.1</v>
          </cell>
          <cell r="J37">
            <v>37.6</v>
          </cell>
          <cell r="K37">
            <v>43.97</v>
          </cell>
          <cell r="L37">
            <v>72.48</v>
          </cell>
          <cell r="M37">
            <v>119.79</v>
          </cell>
          <cell r="N37">
            <v>175.94</v>
          </cell>
          <cell r="O37">
            <v>154.36000000000001</v>
          </cell>
          <cell r="P37">
            <v>141.61000000000001</v>
          </cell>
          <cell r="Q37">
            <v>101.78</v>
          </cell>
          <cell r="R37">
            <v>20.51</v>
          </cell>
          <cell r="S37">
            <v>25.45</v>
          </cell>
        </row>
        <row r="38">
          <cell r="G38" t="str">
            <v>Lluvia media mensual año 2007 (Año más lluvioso en el periodo  2000-2021)</v>
          </cell>
          <cell r="H38">
            <v>26.827177407458024</v>
          </cell>
          <cell r="I38">
            <v>41.119891124423148</v>
          </cell>
          <cell r="J38">
            <v>85.280428940811674</v>
          </cell>
          <cell r="K38">
            <v>51.046732782409038</v>
          </cell>
          <cell r="L38">
            <v>266.85362288685894</v>
          </cell>
          <cell r="M38">
            <v>208.410838269539</v>
          </cell>
          <cell r="N38">
            <v>139.75966568953174</v>
          </cell>
          <cell r="O38">
            <v>185.08924463156524</v>
          </cell>
          <cell r="P38">
            <v>199.1112280314336</v>
          </cell>
          <cell r="Q38">
            <v>313.6133219902419</v>
          </cell>
          <cell r="R38">
            <v>72.906107204884279</v>
          </cell>
          <cell r="S38">
            <v>33.565229439666361</v>
          </cell>
        </row>
        <row r="39">
          <cell r="G39" t="str">
            <v>Lluvia media mensual año 2021</v>
          </cell>
          <cell r="H39">
            <v>46.8</v>
          </cell>
          <cell r="I39">
            <v>42.5</v>
          </cell>
          <cell r="J39">
            <v>59.3</v>
          </cell>
          <cell r="K39">
            <v>72.099999999999994</v>
          </cell>
          <cell r="L39">
            <v>170.9</v>
          </cell>
          <cell r="M39">
            <v>195.4</v>
          </cell>
          <cell r="N39">
            <v>134.5</v>
          </cell>
          <cell r="O39">
            <v>161.5</v>
          </cell>
          <cell r="P39">
            <v>186.5</v>
          </cell>
          <cell r="Q39">
            <v>154</v>
          </cell>
          <cell r="R39">
            <v>74.400000000000006</v>
          </cell>
          <cell r="S39">
            <v>38.799999999999997</v>
          </cell>
        </row>
        <row r="40">
          <cell r="G40" t="str">
            <v>Media Histórica</v>
          </cell>
          <cell r="H40">
            <v>46.5</v>
          </cell>
          <cell r="I40">
            <v>42.5</v>
          </cell>
          <cell r="J40">
            <v>59</v>
          </cell>
          <cell r="K40">
            <v>72</v>
          </cell>
          <cell r="L40">
            <v>170.6</v>
          </cell>
          <cell r="M40">
            <v>195</v>
          </cell>
          <cell r="N40">
            <v>134.30000000000001</v>
          </cell>
          <cell r="O40">
            <v>161</v>
          </cell>
          <cell r="P40">
            <v>186.4</v>
          </cell>
          <cell r="Q40">
            <v>154</v>
          </cell>
          <cell r="R40">
            <v>74.7</v>
          </cell>
          <cell r="S40">
            <v>39</v>
          </cell>
        </row>
      </sheetData>
      <sheetData sheetId="5"/>
      <sheetData sheetId="6">
        <row r="43">
          <cell r="J43" t="str">
            <v>Región Oriental</v>
          </cell>
          <cell r="K43" t="str">
            <v>Región Central</v>
          </cell>
          <cell r="L43" t="str">
            <v>Región Occidental</v>
          </cell>
          <cell r="M43" t="str">
            <v>Cuba</v>
          </cell>
        </row>
        <row r="44">
          <cell r="I44" t="str">
            <v>SS1 (119-153 km/hora)</v>
          </cell>
          <cell r="J44">
            <v>35</v>
          </cell>
          <cell r="K44">
            <v>32</v>
          </cell>
          <cell r="L44">
            <v>34</v>
          </cell>
          <cell r="M44">
            <v>53</v>
          </cell>
        </row>
        <row r="45">
          <cell r="I45" t="str">
            <v>SS2 (154-177 km/hora)</v>
          </cell>
          <cell r="J45">
            <v>11</v>
          </cell>
          <cell r="K45">
            <v>11</v>
          </cell>
          <cell r="L45">
            <v>24</v>
          </cell>
          <cell r="M45">
            <v>31</v>
          </cell>
        </row>
        <row r="46">
          <cell r="I46" t="str">
            <v>SS3 (178 - 208 km/hora)</v>
          </cell>
          <cell r="J46">
            <v>2</v>
          </cell>
          <cell r="K46">
            <v>9</v>
          </cell>
          <cell r="L46">
            <v>11</v>
          </cell>
          <cell r="M46">
            <v>16</v>
          </cell>
        </row>
        <row r="47">
          <cell r="I47" t="str">
            <v>SS4 ( 209-251 km/hora)</v>
          </cell>
          <cell r="J47">
            <v>3</v>
          </cell>
          <cell r="K47">
            <v>2</v>
          </cell>
          <cell r="L47">
            <v>11</v>
          </cell>
          <cell r="M47">
            <v>14</v>
          </cell>
        </row>
        <row r="48">
          <cell r="I48" t="str">
            <v>SS5 (≥252 km/hora)</v>
          </cell>
          <cell r="J48">
            <v>3</v>
          </cell>
          <cell r="K48">
            <v>2</v>
          </cell>
          <cell r="L48">
            <v>2</v>
          </cell>
          <cell r="M48">
            <v>5</v>
          </cell>
        </row>
      </sheetData>
      <sheetData sheetId="7"/>
      <sheetData sheetId="8"/>
      <sheetData sheetId="9"/>
      <sheetData sheetId="10"/>
      <sheetData sheetId="11"/>
      <sheetData sheetId="12"/>
      <sheetData sheetId="13"/>
      <sheetData sheetId="14"/>
      <sheetData sheetId="15"/>
      <sheetData sheetId="16"/>
      <sheetData sheetId="17">
        <row r="15">
          <cell r="L15">
            <v>1998</v>
          </cell>
          <cell r="X15">
            <v>2010</v>
          </cell>
          <cell r="Y15">
            <v>2011</v>
          </cell>
          <cell r="Z15">
            <v>2012</v>
          </cell>
          <cell r="AA15">
            <v>2013</v>
          </cell>
          <cell r="AB15">
            <v>2014</v>
          </cell>
          <cell r="AC15">
            <v>2015</v>
          </cell>
          <cell r="AD15">
            <v>2016</v>
          </cell>
          <cell r="AE15">
            <v>2017</v>
          </cell>
          <cell r="AF15">
            <v>2018</v>
          </cell>
          <cell r="AG15">
            <v>2019</v>
          </cell>
          <cell r="AH15">
            <v>2020</v>
          </cell>
          <cell r="AI15">
            <v>2021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3">
          <cell r="I43" t="str">
            <v>Acero</v>
          </cell>
        </row>
      </sheetData>
      <sheetData sheetId="37"/>
      <sheetData sheetId="38">
        <row r="50">
          <cell r="I50">
            <v>2010</v>
          </cell>
          <cell r="J50">
            <v>2011</v>
          </cell>
          <cell r="K50">
            <v>2012</v>
          </cell>
          <cell r="L50">
            <v>2013</v>
          </cell>
          <cell r="M50">
            <v>2014</v>
          </cell>
          <cell r="N50">
            <v>2015</v>
          </cell>
          <cell r="O50">
            <v>2016</v>
          </cell>
          <cell r="P50">
            <v>2017</v>
          </cell>
          <cell r="Q50">
            <v>2018</v>
          </cell>
          <cell r="R50">
            <v>2019</v>
          </cell>
          <cell r="S50">
            <v>2020</v>
          </cell>
          <cell r="T50">
            <v>2021</v>
          </cell>
        </row>
      </sheetData>
      <sheetData sheetId="39">
        <row r="13">
          <cell r="H13" t="str">
            <v>Total</v>
          </cell>
          <cell r="U13">
            <v>100</v>
          </cell>
        </row>
        <row r="15">
          <cell r="H15" t="str">
            <v xml:space="preserve">    Agricultura, ganadería, caza y silvicultura</v>
          </cell>
          <cell r="U15">
            <v>6.9629264783258442</v>
          </cell>
        </row>
        <row r="17">
          <cell r="H17" t="str">
            <v>Explotación de minas y canteras</v>
          </cell>
          <cell r="U17">
            <v>17.024237273753677</v>
          </cell>
        </row>
        <row r="19">
          <cell r="H19" t="str">
            <v>Industria azucarera</v>
          </cell>
          <cell r="U19">
            <v>0.22273675607323742</v>
          </cell>
        </row>
        <row r="21">
          <cell r="H21" t="str">
            <v>Industria manufacturada exc.Industria azucarera</v>
          </cell>
          <cell r="U21">
            <v>6.8435290614576871</v>
          </cell>
        </row>
        <row r="23">
          <cell r="H23" t="str">
            <v>Suministro de electricidad, gas y agua</v>
          </cell>
          <cell r="U23">
            <v>62.163167064832479</v>
          </cell>
        </row>
        <row r="25">
          <cell r="H25" t="str">
            <v>Construcción</v>
          </cell>
          <cell r="U25">
            <v>1.3216434211759578</v>
          </cell>
        </row>
        <row r="27">
          <cell r="H27" t="str">
            <v>Servicio empresarial, actividades inmobiliarias y de alquiler</v>
          </cell>
          <cell r="U27">
            <v>5.1538098856724313</v>
          </cell>
        </row>
        <row r="29">
          <cell r="H29" t="str">
            <v>Administración pública, defensa, seguridad social</v>
          </cell>
          <cell r="U29">
            <v>4.9568221482919936E-2</v>
          </cell>
        </row>
        <row r="31">
          <cell r="H31" t="str">
            <v>Otras actividades económicas</v>
          </cell>
          <cell r="U31">
            <v>0.25838183722576363</v>
          </cell>
        </row>
      </sheetData>
      <sheetData sheetId="40"/>
      <sheetData sheetId="41"/>
      <sheetData sheetId="42">
        <row r="10">
          <cell r="X10">
            <v>2015</v>
          </cell>
          <cell r="Y10">
            <v>2016</v>
          </cell>
          <cell r="Z10">
            <v>2017</v>
          </cell>
          <cell r="AA10">
            <v>2018</v>
          </cell>
          <cell r="AB10">
            <v>2019</v>
          </cell>
          <cell r="AC10">
            <v>2020</v>
          </cell>
          <cell r="AD10">
            <v>2021</v>
          </cell>
        </row>
        <row r="11">
          <cell r="K11" t="str">
            <v xml:space="preserve">Inversión ambiental </v>
          </cell>
          <cell r="X11">
            <v>534.82050000000004</v>
          </cell>
          <cell r="Y11">
            <v>623.29999999999995</v>
          </cell>
          <cell r="Z11">
            <v>642.5</v>
          </cell>
          <cell r="AA11">
            <v>628.12740000000008</v>
          </cell>
          <cell r="AB11">
            <v>587.14290000000005</v>
          </cell>
          <cell r="AC11">
            <v>574.63570000000004</v>
          </cell>
          <cell r="AD11">
            <v>2400.6605</v>
          </cell>
        </row>
        <row r="12">
          <cell r="K12" t="str">
            <v xml:space="preserve">Inversión en cuencas hidrográficas de interés nacional </v>
          </cell>
          <cell r="X12">
            <v>153.86799999999999</v>
          </cell>
          <cell r="Y12">
            <v>184.8</v>
          </cell>
          <cell r="Z12">
            <v>138.4</v>
          </cell>
          <cell r="AA12">
            <v>140.6155</v>
          </cell>
          <cell r="AB12">
            <v>137.91290000000001</v>
          </cell>
          <cell r="AC12">
            <v>114.8032</v>
          </cell>
          <cell r="AD12">
            <v>512.69460000000004</v>
          </cell>
        </row>
        <row r="13">
          <cell r="K13" t="str">
            <v>Inversión en cuencas/inversión medio ambiental</v>
          </cell>
          <cell r="X13">
            <v>0.28770026579011088</v>
          </cell>
          <cell r="Y13">
            <v>0.29648644312530087</v>
          </cell>
          <cell r="Z13">
            <v>0.21540856031128405</v>
          </cell>
          <cell r="AA13">
            <v>0.22386461727350213</v>
          </cell>
          <cell r="AB13">
            <v>0.23488813370646225</v>
          </cell>
          <cell r="AC13">
            <v>0.19978431552373094</v>
          </cell>
          <cell r="AD13">
            <v>0.21356397541426622</v>
          </cell>
        </row>
        <row r="16">
          <cell r="X16">
            <v>2015</v>
          </cell>
          <cell r="Y16">
            <v>2016</v>
          </cell>
          <cell r="Z16">
            <v>2017</v>
          </cell>
          <cell r="AA16">
            <v>2018</v>
          </cell>
          <cell r="AB16">
            <v>2019</v>
          </cell>
          <cell r="AC16">
            <v>2020</v>
          </cell>
          <cell r="AD16">
            <v>2021</v>
          </cell>
        </row>
        <row r="17">
          <cell r="K17" t="str">
            <v xml:space="preserve">Inversión ambiental </v>
          </cell>
          <cell r="N17">
            <v>215.8176</v>
          </cell>
          <cell r="O17">
            <v>232.66029999999998</v>
          </cell>
          <cell r="P17">
            <v>278.31799999999998</v>
          </cell>
          <cell r="Q17">
            <v>335.63249999999999</v>
          </cell>
          <cell r="R17">
            <v>316.49529999999999</v>
          </cell>
          <cell r="S17">
            <v>399.24</v>
          </cell>
          <cell r="T17">
            <v>452.40480000000002</v>
          </cell>
          <cell r="U17">
            <v>488.45260000000002</v>
          </cell>
          <cell r="V17">
            <v>517.26699999999994</v>
          </cell>
          <cell r="X17">
            <v>534.82050000000004</v>
          </cell>
          <cell r="Y17">
            <v>623.29999999999995</v>
          </cell>
          <cell r="Z17">
            <v>642.5</v>
          </cell>
          <cell r="AA17">
            <v>628.12740000000008</v>
          </cell>
          <cell r="AB17">
            <v>587.14290000000005</v>
          </cell>
          <cell r="AC17">
            <v>574.63570000000004</v>
          </cell>
          <cell r="AD17">
            <v>2400.6605</v>
          </cell>
        </row>
        <row r="18">
          <cell r="K18" t="str">
            <v xml:space="preserve">Inversión en bahías </v>
          </cell>
          <cell r="X18">
            <v>19.786999999999999</v>
          </cell>
          <cell r="Y18">
            <v>39.200000000000003</v>
          </cell>
          <cell r="Z18">
            <v>28.1</v>
          </cell>
          <cell r="AA18">
            <v>25.029700000000002</v>
          </cell>
          <cell r="AB18">
            <v>49.790199999999999</v>
          </cell>
          <cell r="AC18">
            <v>29.319299999999998</v>
          </cell>
          <cell r="AD18">
            <v>213.34120000000001</v>
          </cell>
        </row>
        <row r="19">
          <cell r="K19" t="str">
            <v xml:space="preserve">Inversión en bahías/inversión medio ambiental </v>
          </cell>
          <cell r="X19">
            <v>3.699745989542285E-2</v>
          </cell>
          <cell r="Y19">
            <v>6.2891063693245638E-2</v>
          </cell>
          <cell r="Z19">
            <v>4.3735408560311287E-2</v>
          </cell>
          <cell r="AA19">
            <v>3.984812635143762E-2</v>
          </cell>
          <cell r="AB19">
            <v>8.4800821060767306E-2</v>
          </cell>
          <cell r="AC19">
            <v>5.1022412982694942E-2</v>
          </cell>
          <cell r="AD19">
            <v>8.8867709532439096E-2</v>
          </cell>
        </row>
      </sheetData>
      <sheetData sheetId="43"/>
      <sheetData sheetId="44"/>
      <sheetData sheetId="45"/>
      <sheetData sheetId="46"/>
      <sheetData sheetId="4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illa"/>
      <sheetName val="Indice"/>
      <sheetName val="1-2 (4)"/>
      <sheetName val="3 (5-6)"/>
      <sheetName val="4 (7)"/>
      <sheetName val="5 (8)"/>
      <sheetName val="6 (9)"/>
      <sheetName val="7-8-9 (10)"/>
      <sheetName val="10 (11-12) "/>
      <sheetName val="11 (13)"/>
      <sheetName val="12 (14)"/>
      <sheetName val="13 (15)"/>
      <sheetName val="14 (16)"/>
      <sheetName val="15 (17)"/>
      <sheetName val="16(18)"/>
      <sheetName val="17 (19)"/>
      <sheetName val="18 (20)"/>
      <sheetName val="19 (21)"/>
      <sheetName val="20-21(22)"/>
      <sheetName val="22 (23)"/>
      <sheetName val="23 (24-25)"/>
      <sheetName val="24-25 (26)"/>
      <sheetName val="26-27 (27)"/>
      <sheetName val="28 (28)"/>
      <sheetName val="29 (29)"/>
      <sheetName val="30-34 (30)"/>
      <sheetName val="35-36 (31)"/>
      <sheetName val="37 (32)"/>
      <sheetName val="38 (33)"/>
      <sheetName val="39 (34) "/>
      <sheetName val="40 (35)"/>
      <sheetName val="41-42 (36)"/>
      <sheetName val="43 (37)"/>
      <sheetName val="44 (38)"/>
      <sheetName val="45-46 (39)"/>
      <sheetName val="47 (40)"/>
      <sheetName val="48 (41)"/>
      <sheetName val="49-50 (42)"/>
      <sheetName val="51 (43)"/>
      <sheetName val="52 (44)"/>
      <sheetName val="53-54 (45)"/>
      <sheetName val="(46)"/>
      <sheetName val="55-56 (47)"/>
      <sheetName val="57-58 (48)"/>
      <sheetName val="59 (49)"/>
      <sheetName val="60 (50)"/>
      <sheetName val="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3">
          <cell r="P43">
            <v>2011</v>
          </cell>
          <cell r="Q43">
            <v>2012</v>
          </cell>
          <cell r="R43">
            <v>2013</v>
          </cell>
          <cell r="S43">
            <v>2014</v>
          </cell>
          <cell r="T43">
            <v>2015</v>
          </cell>
          <cell r="U43">
            <v>2016</v>
          </cell>
          <cell r="V43">
            <v>2017</v>
          </cell>
          <cell r="W43">
            <v>2018</v>
          </cell>
          <cell r="X43">
            <v>2019</v>
          </cell>
          <cell r="Y43">
            <v>2020</v>
          </cell>
          <cell r="Z43">
            <v>2021</v>
          </cell>
        </row>
        <row r="44">
          <cell r="H44" t="str">
            <v>Superficie boscosa (%)</v>
          </cell>
          <cell r="P44">
            <v>28</v>
          </cell>
          <cell r="Q44">
            <v>28.658953206066272</v>
          </cell>
          <cell r="R44">
            <v>28.9</v>
          </cell>
          <cell r="S44">
            <v>29.805348235382368</v>
          </cell>
          <cell r="T44">
            <v>30.585345499347916</v>
          </cell>
          <cell r="U44">
            <v>31.1</v>
          </cell>
          <cell r="V44">
            <v>31.232287470680809</v>
          </cell>
          <cell r="W44">
            <v>31.494549924016308</v>
          </cell>
          <cell r="X44">
            <v>31.66228344310537</v>
          </cell>
          <cell r="Y44">
            <v>31.8</v>
          </cell>
          <cell r="Z44">
            <v>31.9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5-36 (3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7 "/>
      <sheetName val="Meta 9 "/>
      <sheetName val="Indicador 26"/>
      <sheetName val="G2"/>
      <sheetName val="G4"/>
      <sheetName val="G5"/>
      <sheetName val="G6"/>
      <sheetName val="Meta 10"/>
      <sheetName val="G7"/>
      <sheetName val="Indicadores adicionales 10.3"/>
      <sheetName val="G8"/>
      <sheetName val="Meta 11"/>
      <sheetName val="G9"/>
      <sheetName val="G10"/>
      <sheetName val="G11"/>
      <sheetName val="R1"/>
      <sheetName val="R3"/>
      <sheetName val="R2"/>
      <sheetName val="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7 "/>
      <sheetName val="Meta 9 "/>
      <sheetName val="Indicador 26"/>
      <sheetName val="G2"/>
      <sheetName val="G4"/>
      <sheetName val="G5"/>
      <sheetName val="G6"/>
      <sheetName val="Meta 10"/>
      <sheetName val="G7"/>
      <sheetName val="Indicadores adicionales 10.3"/>
      <sheetName val="G8"/>
      <sheetName val="Meta 11"/>
      <sheetName val="G9"/>
      <sheetName val="G10"/>
      <sheetName val="G11"/>
      <sheetName val="R1"/>
      <sheetName val="R3"/>
      <sheetName val="R2"/>
      <sheetName val="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7 "/>
      <sheetName val="Meta 9 "/>
      <sheetName val="Indicador 26"/>
      <sheetName val="G2"/>
      <sheetName val="G4"/>
      <sheetName val="G5"/>
      <sheetName val="G6"/>
      <sheetName val="Meta 10"/>
      <sheetName val="G7"/>
      <sheetName val="Indicadores adicionales 10.3"/>
      <sheetName val="G8"/>
      <sheetName val="Meta 11"/>
      <sheetName val="G9"/>
      <sheetName val="G10"/>
      <sheetName val="G11"/>
      <sheetName val="R1"/>
      <sheetName val="R3"/>
      <sheetName val="R2"/>
      <sheetName val="G1"/>
    </sheetNames>
    <sheetDataSet>
      <sheetData sheetId="0"/>
      <sheetData sheetId="1"/>
      <sheetData sheetId="2"/>
      <sheetData sheetId="3"/>
      <sheetData sheetId="4"/>
      <sheetData sheetId="5"/>
      <sheetData sheetId="6"/>
      <sheetData sheetId="7"/>
      <sheetData sheetId="8"/>
      <sheetData sheetId="9">
        <row r="1">
          <cell r="A1" t="str">
            <v>Provincia</v>
          </cell>
          <cell r="B1" t="str">
            <v>MediaAnual</v>
          </cell>
          <cell r="C1" t="str">
            <v>Enero</v>
          </cell>
          <cell r="D1" t="str">
            <v>Febrero</v>
          </cell>
          <cell r="E1" t="str">
            <v>Marzo</v>
          </cell>
          <cell r="F1" t="str">
            <v>Abril</v>
          </cell>
          <cell r="G1" t="str">
            <v>Mayo</v>
          </cell>
          <cell r="H1" t="str">
            <v>Junio</v>
          </cell>
          <cell r="I1" t="str">
            <v>Julio</v>
          </cell>
          <cell r="J1" t="str">
            <v>Agosto</v>
          </cell>
          <cell r="K1" t="str">
            <v>Septiembre</v>
          </cell>
          <cell r="L1" t="str">
            <v>Octubre</v>
          </cell>
          <cell r="M1" t="str">
            <v>Noviembre</v>
          </cell>
          <cell r="N1" t="str">
            <v>Diciembre</v>
          </cell>
        </row>
        <row r="2">
          <cell r="A2" t="str">
            <v>Pinar del Río</v>
          </cell>
          <cell r="B2">
            <v>1498.9999961853027</v>
          </cell>
          <cell r="C2">
            <v>60.599998474121094</v>
          </cell>
          <cell r="D2">
            <v>51.799999237060547</v>
          </cell>
          <cell r="E2">
            <v>59.599998474121094</v>
          </cell>
          <cell r="F2">
            <v>74.400001525878906</v>
          </cell>
          <cell r="G2">
            <v>158.80000305175781</v>
          </cell>
          <cell r="H2">
            <v>224.10000610351562</v>
          </cell>
          <cell r="I2">
            <v>166.19999694824219</v>
          </cell>
          <cell r="J2">
            <v>194.39999389648437</v>
          </cell>
          <cell r="K2">
            <v>238.39999389648437</v>
          </cell>
          <cell r="L2">
            <v>150.5</v>
          </cell>
          <cell r="M2">
            <v>73.800003051757812</v>
          </cell>
          <cell r="N2">
            <v>46.400001525878906</v>
          </cell>
        </row>
        <row r="3">
          <cell r="A3" t="str">
            <v>La Habana</v>
          </cell>
          <cell r="B3">
            <v>1399.0000038146973</v>
          </cell>
          <cell r="C3">
            <v>54.400001525878906</v>
          </cell>
          <cell r="D3">
            <v>46.099998474121094</v>
          </cell>
          <cell r="E3">
            <v>57.099998474121094</v>
          </cell>
          <cell r="F3">
            <v>64.199996948242188</v>
          </cell>
          <cell r="G3">
            <v>143.60000610351562</v>
          </cell>
          <cell r="H3">
            <v>236.5</v>
          </cell>
          <cell r="I3">
            <v>167.39999389648437</v>
          </cell>
          <cell r="J3">
            <v>187.30000305175781</v>
          </cell>
          <cell r="K3">
            <v>217.30000305175781</v>
          </cell>
          <cell r="L3">
            <v>129.30000305175781</v>
          </cell>
          <cell r="M3">
            <v>57.799999237060547</v>
          </cell>
          <cell r="N3">
            <v>38</v>
          </cell>
        </row>
        <row r="4">
          <cell r="A4" t="str">
            <v>Ciudad de la Habana</v>
          </cell>
          <cell r="B4">
            <v>1328.9999885559082</v>
          </cell>
          <cell r="C4">
            <v>70.400001525878906</v>
          </cell>
          <cell r="D4">
            <v>60.200000762939453</v>
          </cell>
          <cell r="E4">
            <v>59.099998474121094</v>
          </cell>
          <cell r="F4">
            <v>62.5</v>
          </cell>
          <cell r="G4">
            <v>112</v>
          </cell>
          <cell r="H4">
            <v>207.89999389648437</v>
          </cell>
          <cell r="I4">
            <v>141.30000305175781</v>
          </cell>
          <cell r="J4">
            <v>158.39999389648437</v>
          </cell>
          <cell r="K4">
            <v>197.69999694824219</v>
          </cell>
          <cell r="L4">
            <v>141.5</v>
          </cell>
          <cell r="M4">
            <v>70.099998474121094</v>
          </cell>
          <cell r="N4">
            <v>47.900001525878906</v>
          </cell>
        </row>
        <row r="5">
          <cell r="A5" t="str">
            <v>Matanzas</v>
          </cell>
          <cell r="B5">
            <v>1408.0000038146973</v>
          </cell>
          <cell r="C5">
            <v>41.700000762939453</v>
          </cell>
          <cell r="D5">
            <v>38.799999237060547</v>
          </cell>
          <cell r="E5">
            <v>53.900001525878906</v>
          </cell>
          <cell r="F5">
            <v>64.900001525878906</v>
          </cell>
          <cell r="G5">
            <v>164.89999389648437</v>
          </cell>
          <cell r="H5">
            <v>237.60000610351562</v>
          </cell>
          <cell r="I5">
            <v>177.19999694824219</v>
          </cell>
          <cell r="J5">
            <v>199.19999694824219</v>
          </cell>
          <cell r="K5">
            <v>223.10000610351562</v>
          </cell>
          <cell r="L5">
            <v>134.5</v>
          </cell>
          <cell r="M5">
            <v>42.5</v>
          </cell>
          <cell r="N5">
            <v>29.700000762939453</v>
          </cell>
        </row>
        <row r="6">
          <cell r="A6" t="str">
            <v>Villa Clara</v>
          </cell>
          <cell r="B6">
            <v>1295.0000095367432</v>
          </cell>
          <cell r="C6">
            <v>40.400001525878906</v>
          </cell>
          <cell r="D6">
            <v>35.299999237060547</v>
          </cell>
          <cell r="E6">
            <v>57.299999237060547</v>
          </cell>
          <cell r="F6">
            <v>75.300003051757813</v>
          </cell>
          <cell r="G6">
            <v>159.10000610351562</v>
          </cell>
          <cell r="H6">
            <v>203</v>
          </cell>
          <cell r="I6">
            <v>143.60000610351562</v>
          </cell>
          <cell r="J6">
            <v>152</v>
          </cell>
          <cell r="K6">
            <v>179.69999694824219</v>
          </cell>
          <cell r="L6">
            <v>153.69999694824219</v>
          </cell>
          <cell r="M6">
            <v>63.700000762939453</v>
          </cell>
          <cell r="N6">
            <v>31.899999618530273</v>
          </cell>
        </row>
        <row r="7">
          <cell r="A7" t="str">
            <v>Cienfuegos</v>
          </cell>
          <cell r="B7">
            <v>1456.9999923706055</v>
          </cell>
          <cell r="C7">
            <v>44.900001525878906</v>
          </cell>
          <cell r="D7">
            <v>36.799999237060547</v>
          </cell>
          <cell r="E7">
            <v>59</v>
          </cell>
          <cell r="F7">
            <v>69.199996948242188</v>
          </cell>
          <cell r="G7">
            <v>173.89999389648437</v>
          </cell>
          <cell r="H7">
            <v>246.60000610351562</v>
          </cell>
          <cell r="I7">
            <v>177</v>
          </cell>
          <cell r="J7">
            <v>203.80000305175781</v>
          </cell>
          <cell r="K7">
            <v>218.39999389648437</v>
          </cell>
          <cell r="L7">
            <v>147.69999694824219</v>
          </cell>
          <cell r="M7">
            <v>54.900001525878906</v>
          </cell>
          <cell r="N7">
            <v>24.799999237060547</v>
          </cell>
        </row>
        <row r="8">
          <cell r="A8" t="str">
            <v>Sancti Spíritus</v>
          </cell>
          <cell r="B8">
            <v>1414.0000038146973</v>
          </cell>
          <cell r="C8">
            <v>39.299999237060547</v>
          </cell>
          <cell r="D8">
            <v>35.700000762939453</v>
          </cell>
          <cell r="E8">
            <v>52</v>
          </cell>
          <cell r="F8">
            <v>65.199996948242188</v>
          </cell>
          <cell r="G8">
            <v>176.19999694824219</v>
          </cell>
          <cell r="H8">
            <v>226.60000610351562</v>
          </cell>
          <cell r="I8">
            <v>160.10000610351562</v>
          </cell>
          <cell r="J8">
            <v>194.19999694824219</v>
          </cell>
          <cell r="K8">
            <v>211.30000305175781</v>
          </cell>
          <cell r="L8">
            <v>165.69999694824219</v>
          </cell>
          <cell r="M8">
            <v>62.5</v>
          </cell>
          <cell r="N8">
            <v>25.200000762939453</v>
          </cell>
        </row>
        <row r="9">
          <cell r="A9" t="str">
            <v>Ciego de Avila</v>
          </cell>
          <cell r="B9">
            <v>1188.9999828338623</v>
          </cell>
          <cell r="C9">
            <v>32.200000762939453</v>
          </cell>
          <cell r="D9">
            <v>28.799999237060547</v>
          </cell>
          <cell r="E9">
            <v>52.400001525878906</v>
          </cell>
          <cell r="F9">
            <v>53.599998474121094</v>
          </cell>
          <cell r="G9">
            <v>165.39999389648437</v>
          </cell>
          <cell r="H9">
            <v>191.19999694824219</v>
          </cell>
          <cell r="I9">
            <v>117.19999694824219</v>
          </cell>
          <cell r="J9">
            <v>143.60000610351562</v>
          </cell>
          <cell r="K9">
            <v>163.39999389648437</v>
          </cell>
          <cell r="L9">
            <v>149.89999389648437</v>
          </cell>
          <cell r="M9">
            <v>61.700000762939453</v>
          </cell>
          <cell r="N9">
            <v>29.600000381469727</v>
          </cell>
        </row>
        <row r="10">
          <cell r="A10" t="str">
            <v>Camagüey</v>
          </cell>
          <cell r="B10">
            <v>1283</v>
          </cell>
          <cell r="C10">
            <v>36.299999237060547</v>
          </cell>
          <cell r="D10">
            <v>36.200000762939453</v>
          </cell>
          <cell r="E10">
            <v>55.200000762939453</v>
          </cell>
          <cell r="F10">
            <v>64.800003051757812</v>
          </cell>
          <cell r="G10">
            <v>192.60000610351562</v>
          </cell>
          <cell r="H10">
            <v>199.60000610351562</v>
          </cell>
          <cell r="I10">
            <v>120.19999694824219</v>
          </cell>
          <cell r="J10">
            <v>158.39999389648437</v>
          </cell>
          <cell r="K10">
            <v>173.69999694824219</v>
          </cell>
          <cell r="L10">
            <v>152.5</v>
          </cell>
          <cell r="M10">
            <v>67.699996948242188</v>
          </cell>
          <cell r="N10">
            <v>25.799999237060547</v>
          </cell>
        </row>
        <row r="11">
          <cell r="A11" t="str">
            <v>Las Tunas</v>
          </cell>
          <cell r="B11">
            <v>1037.9999904632568</v>
          </cell>
          <cell r="C11">
            <v>30.299999237060547</v>
          </cell>
          <cell r="D11">
            <v>27.299999237060547</v>
          </cell>
          <cell r="E11">
            <v>51.299999237060547</v>
          </cell>
          <cell r="F11">
            <v>58.900001525878906</v>
          </cell>
          <cell r="G11">
            <v>145.69999694824219</v>
          </cell>
          <cell r="H11">
            <v>157</v>
          </cell>
          <cell r="I11">
            <v>95.099998474121094</v>
          </cell>
          <cell r="J11">
            <v>125</v>
          </cell>
          <cell r="K11">
            <v>140.30000305175781</v>
          </cell>
          <cell r="L11">
            <v>131.39999389648437</v>
          </cell>
          <cell r="M11">
            <v>54.599998474121094</v>
          </cell>
          <cell r="N11">
            <v>21.100000381469727</v>
          </cell>
        </row>
        <row r="12">
          <cell r="A12" t="str">
            <v>Holguín</v>
          </cell>
          <cell r="B12">
            <v>1252.9999885559082</v>
          </cell>
          <cell r="C12">
            <v>67.199996948242187</v>
          </cell>
          <cell r="D12">
            <v>57.299999237060547</v>
          </cell>
          <cell r="E12">
            <v>67.900001525878906</v>
          </cell>
          <cell r="F12">
            <v>80.599998474121094</v>
          </cell>
          <cell r="G12">
            <v>161.69999694824219</v>
          </cell>
          <cell r="H12">
            <v>142.69999694824219</v>
          </cell>
          <cell r="I12">
            <v>80.5</v>
          </cell>
          <cell r="J12">
            <v>106</v>
          </cell>
          <cell r="K12">
            <v>137.5</v>
          </cell>
          <cell r="L12">
            <v>165.19999694824219</v>
          </cell>
          <cell r="M12">
            <v>119.59999847412109</v>
          </cell>
          <cell r="N12">
            <v>66.800003051757813</v>
          </cell>
        </row>
        <row r="13">
          <cell r="A13" t="str">
            <v>Granma</v>
          </cell>
          <cell r="B13">
            <v>1288</v>
          </cell>
          <cell r="C13">
            <v>37.299999237060547</v>
          </cell>
          <cell r="D13">
            <v>40.5</v>
          </cell>
          <cell r="E13">
            <v>58.400001525878906</v>
          </cell>
          <cell r="F13">
            <v>85.300003051757813</v>
          </cell>
          <cell r="G13">
            <v>172</v>
          </cell>
          <cell r="H13">
            <v>168</v>
          </cell>
          <cell r="I13">
            <v>131.19999694824219</v>
          </cell>
          <cell r="J13">
            <v>156</v>
          </cell>
          <cell r="K13">
            <v>165.80000305175781</v>
          </cell>
          <cell r="L13">
            <v>166.39999389648437</v>
          </cell>
          <cell r="M13">
            <v>76.300003051757813</v>
          </cell>
          <cell r="N13">
            <v>30.799999237060547</v>
          </cell>
        </row>
        <row r="14">
          <cell r="A14" t="str">
            <v>Santiago de Cuba</v>
          </cell>
          <cell r="B14">
            <v>1352.9999961853027</v>
          </cell>
          <cell r="C14">
            <v>41.700000762939453</v>
          </cell>
          <cell r="D14">
            <v>44</v>
          </cell>
          <cell r="E14">
            <v>75</v>
          </cell>
          <cell r="F14">
            <v>94.099998474121094</v>
          </cell>
          <cell r="G14">
            <v>207.10000610351562</v>
          </cell>
          <cell r="H14">
            <v>154.89999389648437</v>
          </cell>
          <cell r="I14">
            <v>110.19999694824219</v>
          </cell>
          <cell r="J14">
            <v>138.30000305175781</v>
          </cell>
          <cell r="K14">
            <v>173.69999694824219</v>
          </cell>
          <cell r="L14">
            <v>178</v>
          </cell>
          <cell r="M14">
            <v>93</v>
          </cell>
          <cell r="N14">
            <v>43</v>
          </cell>
        </row>
        <row r="15">
          <cell r="A15" t="str">
            <v>Guantánamo</v>
          </cell>
          <cell r="B15">
            <v>1488</v>
          </cell>
          <cell r="C15">
            <v>81.400001525878906</v>
          </cell>
          <cell r="D15">
            <v>74.900001525878906</v>
          </cell>
          <cell r="E15">
            <v>87.300003051757813</v>
          </cell>
          <cell r="F15">
            <v>102.40000152587891</v>
          </cell>
          <cell r="G15">
            <v>209</v>
          </cell>
          <cell r="H15">
            <v>122.69999694824219</v>
          </cell>
          <cell r="I15">
            <v>88</v>
          </cell>
          <cell r="J15">
            <v>119.5</v>
          </cell>
          <cell r="K15">
            <v>153.80000305175781</v>
          </cell>
          <cell r="L15">
            <v>187.69999694824219</v>
          </cell>
          <cell r="M15">
            <v>163.89999389648437</v>
          </cell>
          <cell r="N15">
            <v>97.400001525878906</v>
          </cell>
        </row>
        <row r="16">
          <cell r="A16" t="str">
            <v>Isla de la Juventud</v>
          </cell>
          <cell r="B16">
            <v>1424.9999847412109</v>
          </cell>
          <cell r="C16">
            <v>60.599998474121094</v>
          </cell>
          <cell r="D16">
            <v>43.799999237060547</v>
          </cell>
          <cell r="E16">
            <v>42.200000762939453</v>
          </cell>
          <cell r="F16">
            <v>51.799999237060547</v>
          </cell>
          <cell r="G16">
            <v>148.5</v>
          </cell>
          <cell r="H16">
            <v>224.89999389648437</v>
          </cell>
          <cell r="I16">
            <v>161.5</v>
          </cell>
          <cell r="J16">
            <v>193.69999694824219</v>
          </cell>
          <cell r="K16">
            <v>235</v>
          </cell>
          <cell r="L16">
            <v>154.19999694824219</v>
          </cell>
          <cell r="M16">
            <v>57.299999237060547</v>
          </cell>
          <cell r="N16">
            <v>51.5</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I-1"/>
      <sheetName val="II-2"/>
      <sheetName val="II-3"/>
      <sheetName val="II-4"/>
      <sheetName val="II-5"/>
      <sheetName val="II-6"/>
      <sheetName val="II-7"/>
      <sheetName val="II-8"/>
      <sheetName val="II-9"/>
      <sheetName val="II-10"/>
      <sheetName val="II-11"/>
      <sheetName val="II-12"/>
      <sheetName val="II-13"/>
      <sheetName val="III-1"/>
      <sheetName val="III-2"/>
      <sheetName val="III-3"/>
      <sheetName val="III-4"/>
      <sheetName val="III-5"/>
      <sheetName val="III-6"/>
      <sheetName val="IV-1"/>
      <sheetName val="IV-2"/>
      <sheetName val="IV-3"/>
      <sheetName val="IV-4"/>
      <sheetName val="IV-5"/>
      <sheetName val="IV-6"/>
      <sheetName val="IV-7"/>
      <sheetName val="IV-8"/>
      <sheetName val="IV-9"/>
      <sheetName val="IV-10"/>
      <sheetName val="IV-11"/>
      <sheetName val="IV-12"/>
      <sheetName val="IV-13"/>
      <sheetName val="IV-14"/>
      <sheetName val="IV-15"/>
      <sheetName val="IV-16"/>
      <sheetName val="IV-17"/>
      <sheetName val="IV-18"/>
      <sheetName val="IV-19"/>
      <sheetName val="IV-20"/>
      <sheetName val="IV-21"/>
      <sheetName val="IV-22"/>
      <sheetName val="IV-23"/>
      <sheetName val="IV-24"/>
      <sheetName val="IV-25"/>
      <sheetName val="IV-26"/>
      <sheetName val="IV-27"/>
      <sheetName val="IV-28"/>
      <sheetName val="IV-29"/>
      <sheetName val="IV-30"/>
      <sheetName val="IV-31"/>
      <sheetName val="IV-32"/>
      <sheetName val="IV-33"/>
      <sheetName val="IV-34"/>
      <sheetName val="IV-35"/>
      <sheetName val="IV-36"/>
      <sheetName val="V-1"/>
      <sheetName val="V-2"/>
      <sheetName val="V-3"/>
      <sheetName val="V-4"/>
      <sheetName val="V-5"/>
      <sheetName val="V-6"/>
      <sheetName val="V-7"/>
      <sheetName val="V-8"/>
      <sheetName val="V-9"/>
      <sheetName val="V-10"/>
      <sheetName val="V-11"/>
      <sheetName val="V-12"/>
      <sheetName val="VI-1"/>
      <sheetName val="VI-2"/>
      <sheetName val="VI-3"/>
      <sheetName val="VI-4"/>
      <sheetName val="VI-5"/>
      <sheetName val="VI-6"/>
      <sheetName val="VI-7"/>
      <sheetName val="VI-8"/>
      <sheetName val="VI-9"/>
      <sheetName val="VI-10"/>
      <sheetName val="VI-11"/>
      <sheetName val="VI-12"/>
      <sheetName val="VI-13"/>
      <sheetName val="VI-14"/>
      <sheetName val="VI-15"/>
      <sheetName val=" VI-16"/>
      <sheetName val=" VI-17"/>
      <sheetName val="VI-18"/>
      <sheetName val=" VI-19"/>
      <sheetName val="VI-20"/>
      <sheetName val="VI-21"/>
      <sheetName val="VI-22"/>
      <sheetName val="VI-23"/>
      <sheetName val="VI-24"/>
      <sheetName val="VI-25"/>
      <sheetName val="VI-26"/>
      <sheetName val="VI-27"/>
      <sheetName val="VI-28"/>
      <sheetName val="VI-29"/>
      <sheetName val="VI-30"/>
      <sheetName val="VI-31"/>
      <sheetName val="VI-32"/>
      <sheetName val="VI-33 "/>
      <sheetName val="VII-1"/>
      <sheetName val="VII-2"/>
      <sheetName val="VII-3 "/>
      <sheetName val="VII-4"/>
      <sheetName val="VII-5"/>
      <sheetName val="VII-6"/>
      <sheetName val="VII-7"/>
      <sheetName val="VII-8"/>
      <sheetName val="VII-9"/>
      <sheetName val="VII-10"/>
      <sheetName val="VII-11"/>
      <sheetName val="VII-12"/>
      <sheetName val="VII-13"/>
      <sheetName val="VII-14"/>
      <sheetName val="VII-15"/>
      <sheetName val="VII-16"/>
      <sheetName val="VII-17"/>
      <sheetName val="VII-18"/>
      <sheetName val="VII-19"/>
      <sheetName val="VIII-1"/>
      <sheetName val="VIII-2"/>
      <sheetName val="VIII-3"/>
      <sheetName val="VIII-4"/>
      <sheetName val="VIII-5"/>
      <sheetName val="VIII-6"/>
      <sheetName val="VIII-7"/>
      <sheetName val="VIII-8"/>
      <sheetName val="VIII-9"/>
      <sheetName val="VIII-10"/>
      <sheetName val="VIII-11"/>
      <sheetName val="VIII-12"/>
      <sheetName val="VIII-13"/>
      <sheetName val="VIII-14"/>
      <sheetName val="VIII-15"/>
      <sheetName val="IX-1 "/>
      <sheetName val="IX-2"/>
      <sheetName val="IX-3"/>
      <sheetName val="IX-4"/>
      <sheetName val="IX-5"/>
      <sheetName val="IX-6"/>
      <sheetName val="IX-7"/>
      <sheetName val="IX-8"/>
      <sheetName val="IX-9"/>
      <sheetName val="IX-10"/>
      <sheetName val="IX-11"/>
      <sheetName val="IX-12"/>
      <sheetName val="IX-13"/>
      <sheetName val="IX-14"/>
      <sheetName val="IX-15"/>
      <sheetName val="IX-16"/>
      <sheetName val="IX-17"/>
      <sheetName val="IX-18"/>
      <sheetName val="IX-19"/>
      <sheetName val="IX-20"/>
      <sheetName val="IX-21"/>
      <sheetName val="IX-22"/>
      <sheetName val="IX-23"/>
      <sheetName val="IX-24"/>
      <sheetName val="IX-25"/>
      <sheetName val="X-1"/>
      <sheetName val="X-2"/>
      <sheetName val="X-3"/>
      <sheetName val="X-4"/>
      <sheetName val="X-5"/>
      <sheetName val="X-6"/>
      <sheetName val="X-7"/>
      <sheetName val="X-8"/>
      <sheetName val="X-9"/>
      <sheetName val="X-10"/>
      <sheetName val="X-11"/>
      <sheetName val="X-12"/>
      <sheetName val="VI-33 (base)"/>
      <sheetName val="BASE AGRO 6 A 14"/>
      <sheetName val="VII-15 (base)"/>
      <sheetName val="graficos de comext"/>
      <sheetName val="export 1989-97"/>
      <sheetName val="import 1989-97"/>
      <sheetName val="VI-4-1996"/>
      <sheetName val="BASE COMEXT POR PAISES"/>
      <sheetName val="IX-12 (1990-91)"/>
      <sheetName val="X-8 (1997)"/>
      <sheetName val="X-9 (1997)"/>
      <sheetName val="Gráfico1"/>
      <sheetName val="VII-10 (old)"/>
      <sheetName val="OLD V-5"/>
      <sheetName val="OLD VII-4"/>
      <sheetName val="OLD VII-5"/>
      <sheetName val="OLD VII-6"/>
      <sheetName val="OLD VII-9"/>
      <sheetName val="OLD IX-1"/>
    </sheetNames>
    <sheetDataSet>
      <sheetData sheetId="0" refreshError="1"/>
      <sheetData sheetId="1" refreshError="1"/>
      <sheetData sheetId="2" refreshError="1"/>
      <sheetData sheetId="3" refreshError="1"/>
      <sheetData sheetId="4" refreshError="1"/>
      <sheetData sheetId="5" refreshError="1">
        <row r="38">
          <cell r="A38" t="str">
            <v>b/ Obtenido a partir del Ingreso nacional disponible (cf. Cuadro R.6), salvo en 1985-1988 que es suma de PIB según ONE más Ajuste VAB Propiedad de</v>
          </cell>
        </row>
        <row r="39">
          <cell r="A39" t="str">
            <v>Vivienda, más Ajuste VAB Economía no registrada.</v>
          </cell>
        </row>
        <row r="40">
          <cell r="A40" t="str">
            <v>c/ Valor Agregado Bruto (VAB), estimado en 95% del Valor Bruto de Producción (VBP) correspondiente.</v>
          </cell>
        </row>
        <row r="41">
          <cell r="A41" t="str">
            <v>d/ Cálculo residual, salvo en 1985/88 que es igual al Consumo Intermedio de Propiedad de Vivienda.</v>
          </cell>
        </row>
        <row r="42">
          <cell r="A42" t="str">
            <v>e/ Valor Bruto de Producción (VBP), estimado en 10% del Ingreso monetario de la población.</v>
          </cell>
        </row>
        <row r="43">
          <cell r="A43" t="str">
            <v>f/ Consumo no registrado (cf. Cuadro R.6 ) menos la partida "Discrepancia". Incluye Otras Discrepancias.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7"/>
  <sheetViews>
    <sheetView showGridLines="0" view="pageBreakPreview" zoomScale="96" zoomScaleNormal="100" zoomScaleSheetLayoutView="96" workbookViewId="0">
      <selection activeCell="G35" sqref="G35"/>
    </sheetView>
  </sheetViews>
  <sheetFormatPr baseColWidth="10" defaultColWidth="11.42578125" defaultRowHeight="15" customHeight="1"/>
  <cols>
    <col min="1" max="1" width="22.7109375" style="1720" customWidth="1"/>
    <col min="2" max="3" width="11.7109375" style="1994" customWidth="1"/>
    <col min="4" max="4" width="11.7109375" style="1995" customWidth="1"/>
    <col min="5" max="5" width="11.7109375" style="1720" customWidth="1"/>
    <col min="6" max="6" width="13" style="1720" customWidth="1"/>
    <col min="7" max="7" width="14.42578125" style="1720" customWidth="1"/>
    <col min="8" max="10" width="11.42578125" style="1720"/>
    <col min="11" max="11" width="11.85546875" style="1720" customWidth="1"/>
    <col min="12" max="16384" width="11.42578125" style="1720"/>
  </cols>
  <sheetData>
    <row r="1" spans="1:10" s="1628" customFormat="1" ht="30" customHeight="1">
      <c r="A1" s="1959"/>
      <c r="D1" s="1960"/>
      <c r="E1" s="1960"/>
      <c r="F1" s="1960"/>
      <c r="G1" s="899" t="s">
        <v>1477</v>
      </c>
    </row>
    <row r="2" spans="1:10" s="1628" customFormat="1" ht="5.0999999999999996" customHeight="1">
      <c r="A2" s="2205"/>
      <c r="B2" s="2205"/>
      <c r="C2" s="2205"/>
      <c r="D2" s="2206"/>
      <c r="E2" s="2206"/>
      <c r="F2" s="2206"/>
      <c r="G2" s="2206"/>
      <c r="H2" s="1961"/>
    </row>
    <row r="3" spans="1:10" s="1629" customFormat="1" ht="5.0999999999999996" customHeight="1">
      <c r="I3" s="1628"/>
      <c r="J3" s="1628"/>
    </row>
    <row r="4" spans="1:10" s="1954" customFormat="1" ht="14.25" customHeight="1">
      <c r="A4" s="1998" t="s">
        <v>19</v>
      </c>
      <c r="B4" s="1994"/>
      <c r="C4" s="2126"/>
      <c r="D4" s="2127"/>
      <c r="E4" s="2128"/>
      <c r="I4" s="1628"/>
      <c r="J4" s="1628"/>
    </row>
    <row r="5" spans="1:10" s="2124" customFormat="1" ht="9.9499999999999993" customHeight="1">
      <c r="B5" s="2129"/>
      <c r="C5" s="2129"/>
      <c r="D5" s="2130"/>
      <c r="I5" s="1960"/>
      <c r="J5" s="1960"/>
    </row>
    <row r="6" spans="1:10" s="2124" customFormat="1" ht="5.25" customHeight="1">
      <c r="A6" s="2131"/>
      <c r="B6" s="2129"/>
      <c r="C6" s="2129"/>
      <c r="D6" s="2130"/>
      <c r="I6" s="1960"/>
      <c r="J6" s="1960"/>
    </row>
    <row r="7" spans="1:10" ht="5.25" customHeight="1">
      <c r="A7" s="1781"/>
      <c r="B7" s="1720"/>
      <c r="C7" s="1720"/>
      <c r="D7" s="2132"/>
      <c r="G7" s="2133"/>
      <c r="I7" s="1960"/>
      <c r="J7" s="1960"/>
    </row>
    <row r="8" spans="1:10" ht="15" customHeight="1">
      <c r="A8" s="2188" t="s">
        <v>20</v>
      </c>
      <c r="B8" s="2189" t="s">
        <v>21</v>
      </c>
      <c r="C8" s="2190"/>
      <c r="D8" s="2191" t="s">
        <v>22</v>
      </c>
      <c r="E8" s="2192" t="s">
        <v>23</v>
      </c>
      <c r="F8" s="2190"/>
      <c r="G8" s="2193" t="s">
        <v>24</v>
      </c>
    </row>
    <row r="9" spans="1:10" ht="5.25" customHeight="1">
      <c r="A9" s="1781"/>
      <c r="B9" s="1720"/>
      <c r="C9" s="1720"/>
      <c r="D9" s="2132"/>
      <c r="E9" s="1827"/>
      <c r="F9" s="1827"/>
      <c r="G9" s="1827"/>
    </row>
    <row r="10" spans="1:10" ht="15" customHeight="1">
      <c r="A10" s="2188" t="s">
        <v>25</v>
      </c>
      <c r="B10" s="2194"/>
      <c r="C10" s="2194"/>
      <c r="D10" s="2195"/>
      <c r="E10" s="2196"/>
      <c r="F10" s="2194"/>
      <c r="G10" s="2196"/>
    </row>
    <row r="11" spans="1:10" ht="15" customHeight="1">
      <c r="A11" s="2132" t="s">
        <v>26</v>
      </c>
      <c r="B11" s="2134" t="s">
        <v>27</v>
      </c>
      <c r="C11" s="1720"/>
      <c r="D11" s="1827" t="s">
        <v>28</v>
      </c>
      <c r="E11" s="1827" t="s">
        <v>1514</v>
      </c>
      <c r="G11" s="1827" t="s">
        <v>1505</v>
      </c>
    </row>
    <row r="12" spans="1:10" ht="15" customHeight="1">
      <c r="A12" s="2132" t="s">
        <v>29</v>
      </c>
      <c r="B12" s="2134" t="s">
        <v>30</v>
      </c>
      <c r="C12" s="1720"/>
      <c r="D12" s="1827" t="s">
        <v>31</v>
      </c>
      <c r="E12" s="1827" t="s">
        <v>1515</v>
      </c>
      <c r="G12" s="1827" t="s">
        <v>1506</v>
      </c>
    </row>
    <row r="13" spans="1:10" ht="15" customHeight="1">
      <c r="A13" s="2132" t="s">
        <v>0</v>
      </c>
      <c r="B13" s="2134" t="s">
        <v>32</v>
      </c>
      <c r="C13" s="1720"/>
      <c r="D13" s="1827" t="s">
        <v>33</v>
      </c>
      <c r="E13" s="1827" t="s">
        <v>1516</v>
      </c>
      <c r="G13" s="1827" t="s">
        <v>1507</v>
      </c>
    </row>
    <row r="14" spans="1:10" ht="15" customHeight="1">
      <c r="A14" s="2132" t="s">
        <v>34</v>
      </c>
      <c r="B14" s="2134" t="s">
        <v>35</v>
      </c>
      <c r="C14" s="1720"/>
      <c r="D14" s="1827" t="s">
        <v>36</v>
      </c>
      <c r="E14" s="1827" t="s">
        <v>1517</v>
      </c>
      <c r="G14" s="1827" t="s">
        <v>1508</v>
      </c>
    </row>
    <row r="15" spans="1:10" ht="15" customHeight="1">
      <c r="A15" s="2188" t="s">
        <v>37</v>
      </c>
      <c r="B15" s="2197"/>
      <c r="C15" s="2194"/>
      <c r="D15" s="2196" t="s">
        <v>38</v>
      </c>
      <c r="E15" s="2196"/>
      <c r="F15" s="2194"/>
      <c r="G15" s="2196"/>
    </row>
    <row r="16" spans="1:10" ht="15" customHeight="1">
      <c r="A16" s="2132" t="s">
        <v>26</v>
      </c>
      <c r="B16" s="2134" t="s">
        <v>39</v>
      </c>
      <c r="C16" s="1720"/>
      <c r="D16" s="1827" t="s">
        <v>28</v>
      </c>
      <c r="E16" s="1827" t="s">
        <v>1518</v>
      </c>
      <c r="G16" s="1827" t="s">
        <v>1509</v>
      </c>
    </row>
    <row r="17" spans="1:11" ht="15" customHeight="1">
      <c r="A17" s="2188" t="s">
        <v>40</v>
      </c>
      <c r="B17" s="2197"/>
      <c r="C17" s="2194"/>
      <c r="D17" s="2196" t="s">
        <v>38</v>
      </c>
      <c r="E17" s="2194"/>
      <c r="F17" s="2194"/>
      <c r="G17" s="2194"/>
    </row>
    <row r="18" spans="1:11" ht="15" customHeight="1">
      <c r="A18" s="2132" t="s">
        <v>26</v>
      </c>
      <c r="B18" s="2134" t="s">
        <v>41</v>
      </c>
      <c r="C18" s="1720"/>
      <c r="D18" s="1827" t="s">
        <v>42</v>
      </c>
      <c r="E18" s="1827" t="s">
        <v>1519</v>
      </c>
      <c r="G18" s="1827" t="s">
        <v>1510</v>
      </c>
    </row>
    <row r="19" spans="1:11" ht="15" customHeight="1">
      <c r="A19" s="2132" t="s">
        <v>29</v>
      </c>
      <c r="B19" s="2134" t="s">
        <v>43</v>
      </c>
      <c r="C19" s="1720"/>
      <c r="D19" s="1827" t="s">
        <v>42</v>
      </c>
      <c r="E19" s="1827" t="s">
        <v>1520</v>
      </c>
      <c r="G19" s="1827" t="s">
        <v>1511</v>
      </c>
      <c r="K19" s="1720" t="s">
        <v>44</v>
      </c>
    </row>
    <row r="20" spans="1:11" ht="15" customHeight="1">
      <c r="A20" s="2132" t="s">
        <v>45</v>
      </c>
      <c r="B20" s="2134" t="s">
        <v>46</v>
      </c>
      <c r="C20" s="1720"/>
      <c r="D20" s="1827" t="s">
        <v>42</v>
      </c>
      <c r="E20" s="1827" t="s">
        <v>1521</v>
      </c>
      <c r="G20" s="1827" t="s">
        <v>1512</v>
      </c>
    </row>
    <row r="21" spans="1:11" ht="15" customHeight="1">
      <c r="A21" s="2132" t="s">
        <v>34</v>
      </c>
      <c r="B21" s="2134" t="s">
        <v>47</v>
      </c>
      <c r="C21" s="1720"/>
      <c r="D21" s="1827" t="s">
        <v>42</v>
      </c>
      <c r="E21" s="1827" t="s">
        <v>1522</v>
      </c>
      <c r="G21" s="1827" t="s">
        <v>1513</v>
      </c>
    </row>
    <row r="22" spans="1:11" ht="5.0999999999999996" customHeight="1">
      <c r="A22" s="2207"/>
      <c r="B22" s="2208"/>
      <c r="C22" s="2208"/>
      <c r="D22" s="2209"/>
      <c r="E22" s="2210"/>
      <c r="F22" s="2210"/>
      <c r="G22" s="1753"/>
    </row>
    <row r="23" spans="1:11" ht="5.0999999999999996" customHeight="1">
      <c r="A23" s="1781"/>
      <c r="B23" s="1720"/>
      <c r="C23" s="1720"/>
      <c r="D23" s="2132"/>
      <c r="G23" s="2124"/>
    </row>
    <row r="24" spans="1:11" ht="14.25" customHeight="1">
      <c r="A24" s="2132" t="s">
        <v>48</v>
      </c>
      <c r="B24" s="2135"/>
      <c r="C24" s="2135"/>
      <c r="D24" s="2136"/>
      <c r="E24" s="2137"/>
      <c r="F24" s="2137"/>
    </row>
    <row r="25" spans="1:11" ht="14.25" customHeight="1">
      <c r="A25" s="2132" t="s">
        <v>49</v>
      </c>
      <c r="B25" s="2135"/>
      <c r="C25" s="2135"/>
      <c r="D25" s="2136"/>
      <c r="E25" s="2137"/>
      <c r="F25" s="2137"/>
    </row>
    <row r="26" spans="1:11" ht="14.25" customHeight="1">
      <c r="A26" s="2132" t="s">
        <v>50</v>
      </c>
      <c r="B26" s="499"/>
      <c r="C26" s="499"/>
      <c r="D26" s="499"/>
      <c r="E26" s="499"/>
      <c r="F26" s="499"/>
    </row>
    <row r="27" spans="1:11" s="2125" customFormat="1" ht="14.25" customHeight="1">
      <c r="B27" s="2138"/>
      <c r="C27" s="2138"/>
      <c r="D27" s="2138"/>
      <c r="E27" s="2139"/>
      <c r="F27" s="2140"/>
    </row>
    <row r="28" spans="1:11" s="1957" customFormat="1" ht="14.25" customHeight="1">
      <c r="A28" s="1998" t="s">
        <v>1502</v>
      </c>
      <c r="B28" s="2141"/>
      <c r="C28" s="2141"/>
      <c r="D28" s="2141"/>
      <c r="E28" s="2142"/>
      <c r="F28" s="2143"/>
    </row>
    <row r="29" spans="1:11" s="1958" customFormat="1" ht="9.9499999999999993" customHeight="1">
      <c r="A29" s="2144"/>
      <c r="B29" s="2145"/>
      <c r="C29" s="2145"/>
      <c r="D29" s="2145"/>
      <c r="E29" s="2146"/>
      <c r="F29" s="2147"/>
      <c r="G29" s="2148"/>
    </row>
    <row r="30" spans="1:11" s="1958" customFormat="1" ht="14.25" customHeight="1">
      <c r="A30" s="2198"/>
      <c r="B30" s="2982" t="s">
        <v>51</v>
      </c>
      <c r="C30" s="2983"/>
      <c r="D30" s="2983"/>
      <c r="E30" s="2199" t="s">
        <v>52</v>
      </c>
      <c r="F30" s="2199" t="s">
        <v>53</v>
      </c>
      <c r="G30" s="2199" t="s">
        <v>54</v>
      </c>
    </row>
    <row r="31" spans="1:11" s="1958" customFormat="1" ht="14.25" customHeight="1">
      <c r="A31" s="2200"/>
      <c r="B31" s="2201"/>
      <c r="C31" s="2199" t="s">
        <v>55</v>
      </c>
      <c r="D31" s="2202" t="s">
        <v>56</v>
      </c>
      <c r="E31" s="2199" t="s">
        <v>57</v>
      </c>
      <c r="F31" s="2199" t="s">
        <v>58</v>
      </c>
      <c r="G31" s="2199" t="s">
        <v>59</v>
      </c>
    </row>
    <row r="32" spans="1:11" s="1958" customFormat="1" ht="14.25" customHeight="1">
      <c r="A32" s="2203" t="s">
        <v>20</v>
      </c>
      <c r="B32" s="2199" t="s">
        <v>60</v>
      </c>
      <c r="C32" s="2199" t="s">
        <v>61</v>
      </c>
      <c r="D32" s="2204" t="s">
        <v>62</v>
      </c>
      <c r="E32" s="2199" t="s">
        <v>63</v>
      </c>
      <c r="F32" s="2199" t="s">
        <v>64</v>
      </c>
      <c r="G32" s="2199" t="s">
        <v>65</v>
      </c>
    </row>
    <row r="33" spans="1:12" s="1958" customFormat="1" ht="5.0999999999999996" customHeight="1">
      <c r="A33" s="2151"/>
      <c r="B33" s="2152"/>
      <c r="C33" s="2152"/>
      <c r="D33" s="2152"/>
      <c r="E33" s="2152"/>
      <c r="F33" s="2153"/>
      <c r="G33" s="2153"/>
    </row>
    <row r="34" spans="1:12" s="1958" customFormat="1" ht="15" customHeight="1">
      <c r="A34" s="2154" t="s">
        <v>66</v>
      </c>
      <c r="B34" s="2155">
        <f>SUM(B35:B50)</f>
        <v>109884.01000000001</v>
      </c>
      <c r="C34" s="2155">
        <f>SUM(C35:C50)</f>
        <v>3126.4139999999998</v>
      </c>
      <c r="D34" s="2155">
        <f>SUM(D35:D51)</f>
        <v>106757.59599999999</v>
      </c>
      <c r="E34" s="2156">
        <f>SUM(E35:E50)</f>
        <v>11113215</v>
      </c>
      <c r="F34" s="2157">
        <f>E34/B34</f>
        <v>101.13587045103286</v>
      </c>
      <c r="G34" s="2157">
        <v>77.102703629884203</v>
      </c>
      <c r="H34" s="161"/>
      <c r="K34" s="2170"/>
      <c r="L34" s="2171"/>
    </row>
    <row r="35" spans="1:12" s="1958" customFormat="1" ht="15" customHeight="1">
      <c r="A35" s="2158" t="s">
        <v>36</v>
      </c>
      <c r="B35" s="2159">
        <v>8883.74</v>
      </c>
      <c r="C35" s="2159">
        <v>68.47</v>
      </c>
      <c r="D35" s="2159">
        <v>8815.27</v>
      </c>
      <c r="E35" s="2160">
        <v>578609</v>
      </c>
      <c r="F35" s="2161">
        <f t="shared" ref="F35:F50" si="0">E35/B35</f>
        <v>65.131239770637137</v>
      </c>
      <c r="G35" s="2161">
        <v>65.312493032174629</v>
      </c>
      <c r="H35" s="161"/>
      <c r="K35" s="2170"/>
      <c r="L35" s="2171"/>
    </row>
    <row r="36" spans="1:12" s="1958" customFormat="1" ht="15" customHeight="1">
      <c r="A36" s="2158" t="s">
        <v>67</v>
      </c>
      <c r="B36" s="2159">
        <v>4003.24</v>
      </c>
      <c r="C36" s="2159">
        <v>1.52</v>
      </c>
      <c r="D36" s="2159">
        <v>4001.72</v>
      </c>
      <c r="E36" s="2160">
        <v>511773</v>
      </c>
      <c r="F36" s="2161">
        <f t="shared" si="0"/>
        <v>127.83969984312708</v>
      </c>
      <c r="G36" s="2161">
        <v>69.015149747633814</v>
      </c>
      <c r="H36" s="161"/>
      <c r="K36" s="2170"/>
      <c r="L36" s="2171"/>
    </row>
    <row r="37" spans="1:12" s="1958" customFormat="1" ht="15" customHeight="1">
      <c r="A37" s="2162" t="s">
        <v>68</v>
      </c>
      <c r="B37" s="2159">
        <v>728.25999999999988</v>
      </c>
      <c r="C37" s="2159" t="s">
        <v>42</v>
      </c>
      <c r="D37" s="2159">
        <v>728.25999999999988</v>
      </c>
      <c r="E37" s="2160">
        <v>2129561</v>
      </c>
      <c r="F37" s="2945">
        <f t="shared" si="0"/>
        <v>2924.1768049872303</v>
      </c>
      <c r="G37" s="2161">
        <v>100</v>
      </c>
      <c r="H37" s="161"/>
      <c r="K37" s="2170"/>
      <c r="L37" s="2171"/>
    </row>
    <row r="38" spans="1:12" s="1958" customFormat="1" ht="15" customHeight="1">
      <c r="A38" s="2162" t="s">
        <v>69</v>
      </c>
      <c r="B38" s="2159">
        <v>3743.81</v>
      </c>
      <c r="C38" s="2163">
        <v>43.1</v>
      </c>
      <c r="D38" s="2159">
        <v>3700.71</v>
      </c>
      <c r="E38" s="2160">
        <v>381900</v>
      </c>
      <c r="F38" s="2161">
        <f t="shared" si="0"/>
        <v>102.00838183561666</v>
      </c>
      <c r="G38" s="2161">
        <v>72.33037365793507</v>
      </c>
      <c r="H38" s="161"/>
      <c r="K38" s="2170"/>
      <c r="L38" s="2171"/>
    </row>
    <row r="39" spans="1:12" s="1958" customFormat="1" ht="15" customHeight="1">
      <c r="A39" s="2162" t="s">
        <v>28</v>
      </c>
      <c r="B39" s="2159">
        <v>11791.820000000002</v>
      </c>
      <c r="C39" s="2159">
        <v>217.04</v>
      </c>
      <c r="D39" s="2159">
        <v>11574.78</v>
      </c>
      <c r="E39" s="2160">
        <v>711068</v>
      </c>
      <c r="F39" s="2161">
        <f t="shared" si="0"/>
        <v>60.301802435925914</v>
      </c>
      <c r="G39" s="2161">
        <v>83.470795175340626</v>
      </c>
      <c r="H39" s="161"/>
      <c r="K39" s="2170"/>
      <c r="L39" s="2171"/>
    </row>
    <row r="40" spans="1:12" s="1958" customFormat="1" ht="15" customHeight="1">
      <c r="A40" s="2162" t="s">
        <v>70</v>
      </c>
      <c r="B40" s="2159">
        <v>8411.81</v>
      </c>
      <c r="C40" s="2159">
        <v>492.43</v>
      </c>
      <c r="D40" s="2159">
        <v>7919.3799999999992</v>
      </c>
      <c r="E40" s="2160">
        <v>766925</v>
      </c>
      <c r="F40" s="2161">
        <f t="shared" si="0"/>
        <v>91.172411169534271</v>
      </c>
      <c r="G40" s="2161">
        <v>77.980779031107318</v>
      </c>
      <c r="H40" s="161"/>
      <c r="K40" s="2170"/>
      <c r="L40" s="2171"/>
    </row>
    <row r="41" spans="1:12" s="1958" customFormat="1" ht="15" customHeight="1">
      <c r="A41" s="2162" t="s">
        <v>71</v>
      </c>
      <c r="B41" s="2159">
        <v>4188.6099999999997</v>
      </c>
      <c r="C41" s="2159">
        <v>0.7</v>
      </c>
      <c r="D41" s="2159">
        <v>4187.91</v>
      </c>
      <c r="E41" s="2160">
        <v>402855</v>
      </c>
      <c r="F41" s="2161">
        <f t="shared" si="0"/>
        <v>96.17868457555133</v>
      </c>
      <c r="G41" s="2161">
        <v>82.455371648565887</v>
      </c>
      <c r="H41" s="161"/>
      <c r="K41" s="2170"/>
      <c r="L41" s="2171"/>
    </row>
    <row r="42" spans="1:12" s="1958" customFormat="1" ht="15" customHeight="1">
      <c r="A42" s="2162" t="s">
        <v>72</v>
      </c>
      <c r="B42" s="2159">
        <v>6777.2800000000007</v>
      </c>
      <c r="C42" s="2159">
        <v>12.16</v>
      </c>
      <c r="D42" s="2159">
        <v>6765.1200000000008</v>
      </c>
      <c r="E42" s="2160">
        <v>460850</v>
      </c>
      <c r="F42" s="2161">
        <f t="shared" si="0"/>
        <v>67.999256338826186</v>
      </c>
      <c r="G42" s="2161">
        <v>72.745793844482193</v>
      </c>
      <c r="H42" s="161"/>
      <c r="K42" s="2170"/>
      <c r="L42" s="2171"/>
    </row>
    <row r="43" spans="1:12" s="1958" customFormat="1" ht="15" customHeight="1">
      <c r="A43" s="2162" t="s">
        <v>73</v>
      </c>
      <c r="B43" s="2159">
        <v>6971.6399999999994</v>
      </c>
      <c r="C43" s="2159">
        <v>776.74</v>
      </c>
      <c r="D43" s="2159">
        <v>6194.9</v>
      </c>
      <c r="E43" s="2160">
        <v>430725</v>
      </c>
      <c r="F43" s="2161">
        <f t="shared" si="0"/>
        <v>61.782450040449596</v>
      </c>
      <c r="G43" s="2161">
        <v>73.785852441618459</v>
      </c>
      <c r="H43" s="161"/>
      <c r="K43" s="2170"/>
      <c r="L43" s="2171"/>
    </row>
    <row r="44" spans="1:12" s="1958" customFormat="1" ht="15" customHeight="1">
      <c r="A44" s="2162" t="s">
        <v>74</v>
      </c>
      <c r="B44" s="2159">
        <v>15386.16</v>
      </c>
      <c r="C44" s="2159">
        <v>1233.96</v>
      </c>
      <c r="D44" s="2159">
        <v>14152.2</v>
      </c>
      <c r="E44" s="2160">
        <v>758856</v>
      </c>
      <c r="F44" s="2161">
        <f t="shared" si="0"/>
        <v>49.320688202904428</v>
      </c>
      <c r="G44" s="2161">
        <v>78.700243257369436</v>
      </c>
      <c r="H44" s="161"/>
      <c r="K44" s="2170"/>
      <c r="L44" s="2171"/>
    </row>
    <row r="45" spans="1:12" s="1958" customFormat="1" ht="15" customHeight="1">
      <c r="A45" s="2162" t="s">
        <v>75</v>
      </c>
      <c r="B45" s="2159">
        <v>6592.66</v>
      </c>
      <c r="C45" s="2159">
        <v>8.93</v>
      </c>
      <c r="D45" s="2159">
        <v>6583.73</v>
      </c>
      <c r="E45" s="2160">
        <v>530486</v>
      </c>
      <c r="F45" s="2161">
        <f t="shared" si="0"/>
        <v>80.46615478426007</v>
      </c>
      <c r="G45" s="2161">
        <v>67.66555893958261</v>
      </c>
      <c r="H45" s="161"/>
      <c r="K45" s="2170"/>
      <c r="L45" s="2171"/>
    </row>
    <row r="46" spans="1:12" s="1958" customFormat="1" ht="15" customHeight="1">
      <c r="A46" s="2162" t="s">
        <v>76</v>
      </c>
      <c r="B46" s="2159">
        <v>9215.7199999999993</v>
      </c>
      <c r="C46" s="2159">
        <v>48.099999999999994</v>
      </c>
      <c r="D46" s="2159">
        <v>9167.619999999999</v>
      </c>
      <c r="E46" s="2160">
        <v>1012768</v>
      </c>
      <c r="F46" s="2161">
        <f t="shared" si="0"/>
        <v>109.89569995616188</v>
      </c>
      <c r="G46" s="2161">
        <v>67.208109703394015</v>
      </c>
      <c r="H46" s="161"/>
      <c r="K46" s="2170"/>
      <c r="L46" s="2171"/>
    </row>
    <row r="47" spans="1:12" s="1958" customFormat="1" ht="15" customHeight="1">
      <c r="A47" s="2162" t="s">
        <v>31</v>
      </c>
      <c r="B47" s="2159">
        <v>8374.24</v>
      </c>
      <c r="C47" s="2159">
        <v>6.3439999999999994</v>
      </c>
      <c r="D47" s="2159">
        <v>8367.8960000000006</v>
      </c>
      <c r="E47" s="2160">
        <v>810138</v>
      </c>
      <c r="F47" s="2161">
        <f t="shared" si="0"/>
        <v>96.741674468369666</v>
      </c>
      <c r="G47" s="2161">
        <v>61.285971607910852</v>
      </c>
      <c r="H47" s="161"/>
      <c r="K47" s="2170"/>
      <c r="L47" s="2171"/>
    </row>
    <row r="48" spans="1:12" s="1958" customFormat="1" ht="15" customHeight="1">
      <c r="A48" s="2162" t="s">
        <v>77</v>
      </c>
      <c r="B48" s="2159">
        <v>6227.78</v>
      </c>
      <c r="C48" s="2159">
        <v>0.15</v>
      </c>
      <c r="D48" s="2159">
        <v>6227.63</v>
      </c>
      <c r="E48" s="2160">
        <v>1040897</v>
      </c>
      <c r="F48" s="2161">
        <f t="shared" si="0"/>
        <v>167.1377280507661</v>
      </c>
      <c r="G48" s="2161">
        <v>70.877106742244635</v>
      </c>
      <c r="H48" s="161"/>
      <c r="K48" s="2170"/>
      <c r="L48" s="2171"/>
    </row>
    <row r="49" spans="1:12" s="1958" customFormat="1" ht="15" customHeight="1">
      <c r="A49" s="2162" t="s">
        <v>33</v>
      </c>
      <c r="B49" s="2159">
        <v>6167.9700000000012</v>
      </c>
      <c r="C49" s="2159">
        <v>1.65</v>
      </c>
      <c r="D49" s="2159">
        <v>6166.3200000000015</v>
      </c>
      <c r="E49" s="2160">
        <v>502226</v>
      </c>
      <c r="F49" s="2161">
        <f t="shared" si="0"/>
        <v>81.424844803071338</v>
      </c>
      <c r="G49" s="2161">
        <v>63.617915926630616</v>
      </c>
      <c r="H49" s="161"/>
      <c r="K49" s="2170"/>
      <c r="L49" s="2171"/>
    </row>
    <row r="50" spans="1:12" s="1958" customFormat="1" ht="15" customHeight="1">
      <c r="A50" s="2162" t="s">
        <v>78</v>
      </c>
      <c r="B50" s="2159">
        <v>2419.27</v>
      </c>
      <c r="C50" s="2163">
        <v>215.12</v>
      </c>
      <c r="D50" s="2163">
        <v>2204.15</v>
      </c>
      <c r="E50" s="2160">
        <v>83578</v>
      </c>
      <c r="F50" s="2161">
        <f t="shared" si="0"/>
        <v>34.546784773919406</v>
      </c>
      <c r="G50" s="2161">
        <v>81.852316890881909</v>
      </c>
      <c r="H50" s="161"/>
      <c r="K50" s="2170"/>
      <c r="L50" s="2171"/>
    </row>
    <row r="51" spans="1:12" s="1958" customFormat="1" ht="5.0999999999999996" customHeight="1">
      <c r="A51" s="2211"/>
      <c r="B51" s="2212"/>
      <c r="C51" s="2213"/>
      <c r="D51" s="2213"/>
      <c r="E51" s="2214"/>
      <c r="F51" s="2215"/>
      <c r="G51" s="2215"/>
    </row>
    <row r="52" spans="1:12" s="1958" customFormat="1" ht="5.0999999999999996" customHeight="1">
      <c r="A52" s="2149"/>
      <c r="B52" s="2164"/>
      <c r="C52" s="2165"/>
      <c r="D52" s="2165"/>
      <c r="E52" s="2166"/>
      <c r="F52" s="2167"/>
      <c r="G52" s="2167"/>
    </row>
    <row r="53" spans="1:12" s="1958" customFormat="1" ht="14.25" customHeight="1">
      <c r="A53" s="2168" t="s">
        <v>79</v>
      </c>
      <c r="B53" s="2145"/>
      <c r="C53" s="2145"/>
      <c r="D53" s="2145"/>
      <c r="E53" s="2145"/>
      <c r="F53" s="2146"/>
    </row>
    <row r="54" spans="1:12" s="1958" customFormat="1" ht="12" customHeight="1">
      <c r="A54" s="2150"/>
      <c r="B54" s="2150"/>
      <c r="C54" s="2150"/>
      <c r="D54" s="2169"/>
      <c r="E54" s="2169"/>
      <c r="F54" s="2169"/>
    </row>
    <row r="55" spans="1:12" s="1958" customFormat="1" ht="14.25">
      <c r="A55" s="2150"/>
      <c r="B55" s="2150"/>
      <c r="C55" s="2150"/>
      <c r="D55" s="2169"/>
      <c r="E55" s="2169"/>
      <c r="F55" s="2169"/>
    </row>
    <row r="56" spans="1:12" s="1958" customFormat="1" ht="14.25">
      <c r="A56" s="2150"/>
      <c r="B56" s="2150"/>
      <c r="C56" s="2150"/>
      <c r="D56" s="2169"/>
      <c r="E56" s="2169"/>
      <c r="F56" s="2169"/>
    </row>
    <row r="57" spans="1:12" s="1958" customFormat="1" ht="14.25">
      <c r="D57" s="2148"/>
      <c r="E57" s="2148"/>
      <c r="F57" s="2148"/>
      <c r="G57" s="2148"/>
    </row>
  </sheetData>
  <mergeCells count="1">
    <mergeCell ref="B30:D30"/>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S51"/>
  <sheetViews>
    <sheetView showGridLines="0" view="pageBreakPreview" topLeftCell="A25" zoomScaleNormal="100" zoomScaleSheetLayoutView="100" workbookViewId="0">
      <selection activeCell="G35" sqref="G35"/>
    </sheetView>
  </sheetViews>
  <sheetFormatPr baseColWidth="10" defaultColWidth="12.5703125" defaultRowHeight="16.5" customHeight="1"/>
  <cols>
    <col min="1" max="1" width="18.5703125" style="1560" customWidth="1"/>
    <col min="2" max="2" width="5.140625" style="1560" customWidth="1"/>
    <col min="3" max="3" width="9.140625" style="1560" customWidth="1"/>
    <col min="4" max="5" width="8.7109375" style="1560" customWidth="1"/>
    <col min="6" max="6" width="2.7109375" style="1560" customWidth="1"/>
    <col min="7" max="7" width="1.5703125" style="1560" customWidth="1"/>
    <col min="8" max="8" width="7.85546875" style="1560" customWidth="1"/>
    <col min="9" max="9" width="11.85546875" style="1560" customWidth="1"/>
    <col min="10" max="10" width="1.42578125" style="1560" customWidth="1"/>
    <col min="11" max="11" width="7.85546875" style="1560" customWidth="1"/>
    <col min="12" max="12" width="11.7109375" style="1560" customWidth="1"/>
    <col min="13" max="16384" width="12.5703125" style="1560"/>
  </cols>
  <sheetData>
    <row r="1" spans="1:14" s="1401" customFormat="1" ht="33" customHeight="1">
      <c r="E1" s="3009" t="s">
        <v>1477</v>
      </c>
      <c r="F1" s="3009"/>
      <c r="G1" s="3009"/>
      <c r="H1" s="3009"/>
      <c r="I1" s="3009"/>
      <c r="J1" s="3009"/>
      <c r="K1" s="3009"/>
      <c r="L1" s="3009"/>
    </row>
    <row r="2" spans="1:14" s="1401" customFormat="1" ht="5.0999999999999996" customHeight="1">
      <c r="A2" s="1407"/>
      <c r="B2" s="1407"/>
      <c r="C2" s="1407"/>
      <c r="D2" s="1407"/>
      <c r="E2" s="1407"/>
      <c r="F2" s="1407"/>
      <c r="G2" s="1407"/>
      <c r="H2" s="1407"/>
      <c r="I2" s="1407"/>
      <c r="J2" s="1407"/>
      <c r="K2" s="1407"/>
      <c r="L2" s="1407"/>
    </row>
    <row r="3" spans="1:14" s="1552" customFormat="1" ht="14.25" customHeight="1">
      <c r="A3" s="1561" t="s">
        <v>335</v>
      </c>
      <c r="B3" s="1562"/>
      <c r="C3" s="1562"/>
      <c r="D3" s="1562"/>
      <c r="E3" s="1553"/>
    </row>
    <row r="4" spans="1:14" s="1553" customFormat="1" ht="12" customHeight="1">
      <c r="A4" s="1563"/>
      <c r="B4" s="1562"/>
      <c r="C4" s="1562"/>
      <c r="D4" s="1562"/>
    </row>
    <row r="5" spans="1:14" s="1554" customFormat="1" ht="14.25" customHeight="1">
      <c r="B5" s="1564"/>
      <c r="C5" s="1564"/>
      <c r="D5" s="1564"/>
      <c r="I5" s="1574"/>
      <c r="J5" s="1574"/>
      <c r="K5" s="1574"/>
      <c r="L5" s="1574" t="s">
        <v>336</v>
      </c>
    </row>
    <row r="6" spans="1:14" s="1554" customFormat="1" ht="12" customHeight="1">
      <c r="A6" s="1565"/>
      <c r="B6" s="1565"/>
      <c r="C6" s="1565"/>
      <c r="D6" s="3010">
        <v>1959</v>
      </c>
      <c r="E6" s="3010"/>
      <c r="F6" s="1565"/>
      <c r="G6" s="1565"/>
      <c r="H6" s="3010">
        <v>2020</v>
      </c>
      <c r="I6" s="3010"/>
      <c r="J6" s="1565"/>
      <c r="K6" s="3010">
        <v>2021</v>
      </c>
      <c r="L6" s="3010"/>
    </row>
    <row r="7" spans="1:14" s="1555" customFormat="1" ht="24.75" customHeight="1">
      <c r="A7" s="1144" t="s">
        <v>169</v>
      </c>
      <c r="B7" s="1566"/>
      <c r="C7" s="1566"/>
      <c r="D7" s="1567" t="s">
        <v>337</v>
      </c>
      <c r="E7" s="1567" t="s">
        <v>338</v>
      </c>
      <c r="F7" s="1568"/>
      <c r="G7" s="1568"/>
      <c r="H7" s="1569" t="s">
        <v>337</v>
      </c>
      <c r="I7" s="1569" t="s">
        <v>338</v>
      </c>
      <c r="J7" s="1568"/>
      <c r="K7" s="1569" t="s">
        <v>337</v>
      </c>
      <c r="L7" s="1567" t="s">
        <v>338</v>
      </c>
    </row>
    <row r="8" spans="1:14" s="1555" customFormat="1" ht="3" customHeight="1">
      <c r="E8" s="1570"/>
      <c r="F8" s="1570"/>
      <c r="G8" s="1570"/>
      <c r="H8" s="1570"/>
      <c r="I8" s="1570"/>
      <c r="J8" s="1570"/>
      <c r="K8" s="1570"/>
      <c r="L8" s="1570"/>
    </row>
    <row r="9" spans="1:14" s="1556" customFormat="1" ht="15" customHeight="1">
      <c r="A9" s="1565" t="s">
        <v>91</v>
      </c>
      <c r="B9" s="1565"/>
      <c r="C9" s="1565"/>
      <c r="D9" s="1565">
        <f>SUM(D10:D25)</f>
        <v>8</v>
      </c>
      <c r="E9" s="1571">
        <f>SUM(E10:E25)</f>
        <v>41.7</v>
      </c>
      <c r="F9" s="1572"/>
      <c r="G9" s="1572"/>
      <c r="H9" s="1573">
        <f>SUM(H10:H25)</f>
        <v>242</v>
      </c>
      <c r="I9" s="1572">
        <f>SUM(I10:I25)</f>
        <v>9148.6</v>
      </c>
      <c r="J9" s="1572"/>
      <c r="K9" s="1573">
        <f>SUM(K10:K25)</f>
        <v>242</v>
      </c>
      <c r="L9" s="1572">
        <f>SUM(L10:L25)</f>
        <v>9149.6559999999972</v>
      </c>
    </row>
    <row r="10" spans="1:14" s="1554" customFormat="1" ht="13.5" customHeight="1">
      <c r="A10" s="1554" t="s">
        <v>0</v>
      </c>
      <c r="D10" s="2689" t="s">
        <v>42</v>
      </c>
      <c r="E10" s="2690" t="s">
        <v>42</v>
      </c>
      <c r="F10" s="2186"/>
      <c r="G10" s="2186"/>
      <c r="H10" s="2691">
        <v>24</v>
      </c>
      <c r="I10" s="2692">
        <v>779.8</v>
      </c>
      <c r="J10" s="2186"/>
      <c r="K10" s="2827">
        <v>24</v>
      </c>
      <c r="L10" s="1153">
        <v>779.83199999999999</v>
      </c>
      <c r="M10" s="1589"/>
      <c r="N10" s="1590"/>
    </row>
    <row r="11" spans="1:14" s="1554" customFormat="1" ht="13.5" customHeight="1">
      <c r="A11" s="1575" t="s">
        <v>339</v>
      </c>
      <c r="D11" s="2689" t="s">
        <v>340</v>
      </c>
      <c r="E11" s="2689" t="s">
        <v>340</v>
      </c>
      <c r="F11" s="2186"/>
      <c r="G11" s="2186"/>
      <c r="H11" s="2691">
        <v>14</v>
      </c>
      <c r="I11" s="2692">
        <v>269.8</v>
      </c>
      <c r="J11" s="2186"/>
      <c r="K11" s="1554">
        <v>14</v>
      </c>
      <c r="L11" s="1167">
        <v>269.774</v>
      </c>
      <c r="M11" s="1589"/>
      <c r="N11" s="1590"/>
    </row>
    <row r="12" spans="1:14" s="1554" customFormat="1" ht="13.5" customHeight="1">
      <c r="A12" s="1554" t="s">
        <v>341</v>
      </c>
      <c r="D12" s="2689" t="s">
        <v>42</v>
      </c>
      <c r="E12" s="2690" t="s">
        <v>42</v>
      </c>
      <c r="F12" s="2186"/>
      <c r="G12" s="2186"/>
      <c r="H12" s="2691">
        <v>15</v>
      </c>
      <c r="I12" s="2692">
        <v>157.30000000000001</v>
      </c>
      <c r="J12" s="2186"/>
      <c r="K12" s="1554">
        <v>15</v>
      </c>
      <c r="L12" s="1167">
        <v>157.25299999999999</v>
      </c>
      <c r="N12" s="1590"/>
    </row>
    <row r="13" spans="1:14" s="1554" customFormat="1" ht="13.5" customHeight="1">
      <c r="A13" s="1575" t="s">
        <v>342</v>
      </c>
      <c r="D13" s="2689" t="s">
        <v>340</v>
      </c>
      <c r="E13" s="2689" t="s">
        <v>340</v>
      </c>
      <c r="F13" s="2186"/>
      <c r="G13" s="2186"/>
      <c r="H13" s="2691">
        <v>8</v>
      </c>
      <c r="I13" s="2692">
        <v>293.7</v>
      </c>
      <c r="J13" s="2186"/>
      <c r="K13" s="1554">
        <v>8</v>
      </c>
      <c r="L13" s="1167">
        <v>293.7</v>
      </c>
      <c r="N13" s="1590"/>
    </row>
    <row r="14" spans="1:14" s="1554" customFormat="1" ht="13.5" customHeight="1">
      <c r="A14" s="1554" t="s">
        <v>343</v>
      </c>
      <c r="D14" s="2689" t="s">
        <v>42</v>
      </c>
      <c r="E14" s="2690" t="s">
        <v>42</v>
      </c>
      <c r="F14" s="2186"/>
      <c r="G14" s="2186"/>
      <c r="H14" s="2691">
        <v>9</v>
      </c>
      <c r="I14" s="2692">
        <v>183.5</v>
      </c>
      <c r="J14" s="2186"/>
      <c r="K14" s="1554">
        <v>9</v>
      </c>
      <c r="L14" s="1167">
        <v>183.54</v>
      </c>
      <c r="N14" s="1590"/>
    </row>
    <row r="15" spans="1:14" s="1554" customFormat="1" ht="13.5" customHeight="1">
      <c r="A15" s="1554" t="s">
        <v>344</v>
      </c>
      <c r="D15" s="2691">
        <v>1</v>
      </c>
      <c r="E15" s="2690">
        <v>6</v>
      </c>
      <c r="F15" s="2186"/>
      <c r="G15" s="2186"/>
      <c r="H15" s="2691">
        <v>12</v>
      </c>
      <c r="I15" s="2692">
        <v>1012.3</v>
      </c>
      <c r="J15" s="2186"/>
      <c r="K15" s="1554">
        <v>12</v>
      </c>
      <c r="L15" s="1167">
        <v>1012.331</v>
      </c>
      <c r="N15" s="1590"/>
    </row>
    <row r="16" spans="1:14" s="1554" customFormat="1" ht="13.5" customHeight="1">
      <c r="A16" s="1554" t="s">
        <v>345</v>
      </c>
      <c r="D16" s="2689" t="s">
        <v>42</v>
      </c>
      <c r="E16" s="2690" t="s">
        <v>42</v>
      </c>
      <c r="F16" s="2186"/>
      <c r="G16" s="2186"/>
      <c r="H16" s="2691">
        <v>6</v>
      </c>
      <c r="I16" s="2692">
        <v>326.8</v>
      </c>
      <c r="J16" s="2186"/>
      <c r="K16" s="1554">
        <v>6</v>
      </c>
      <c r="L16" s="1167">
        <v>326.8</v>
      </c>
      <c r="N16" s="1590"/>
    </row>
    <row r="17" spans="1:14" s="1554" customFormat="1" ht="13.5" customHeight="1">
      <c r="A17" s="1554" t="s">
        <v>346</v>
      </c>
      <c r="D17" s="2689" t="s">
        <v>42</v>
      </c>
      <c r="E17" s="2690" t="s">
        <v>42</v>
      </c>
      <c r="F17" s="2186"/>
      <c r="G17" s="2186"/>
      <c r="H17" s="2691">
        <v>9</v>
      </c>
      <c r="I17" s="2692">
        <v>1292.8</v>
      </c>
      <c r="J17" s="2186"/>
      <c r="K17" s="1554">
        <v>9</v>
      </c>
      <c r="L17" s="1167">
        <v>1292.7860000000001</v>
      </c>
      <c r="N17" s="1590"/>
    </row>
    <row r="18" spans="1:14" s="1554" customFormat="1" ht="13.5" customHeight="1">
      <c r="A18" s="1554" t="s">
        <v>347</v>
      </c>
      <c r="D18" s="2689" t="s">
        <v>42</v>
      </c>
      <c r="E18" s="2690" t="s">
        <v>42</v>
      </c>
      <c r="F18" s="2186"/>
      <c r="G18" s="2186"/>
      <c r="H18" s="2691">
        <v>6</v>
      </c>
      <c r="I18" s="2692">
        <v>149.1</v>
      </c>
      <c r="J18" s="2186"/>
      <c r="K18" s="1554">
        <v>6</v>
      </c>
      <c r="L18" s="1167">
        <v>149.13999999999999</v>
      </c>
      <c r="N18" s="1590"/>
    </row>
    <row r="19" spans="1:14" s="1556" customFormat="1" ht="13.5" customHeight="1">
      <c r="A19" s="1554" t="s">
        <v>348</v>
      </c>
      <c r="D19" s="2691">
        <v>5</v>
      </c>
      <c r="E19" s="2690">
        <v>25.4</v>
      </c>
      <c r="F19" s="2186"/>
      <c r="G19" s="2186"/>
      <c r="H19" s="2691">
        <v>53</v>
      </c>
      <c r="I19" s="2692">
        <v>1208.8</v>
      </c>
      <c r="J19" s="2186"/>
      <c r="K19" s="1554">
        <v>53</v>
      </c>
      <c r="L19" s="1167">
        <v>1208.8330000000001</v>
      </c>
      <c r="N19" s="1590"/>
    </row>
    <row r="20" spans="1:14" s="1554" customFormat="1" ht="13.5" customHeight="1">
      <c r="A20" s="1554" t="s">
        <v>349</v>
      </c>
      <c r="D20" s="2689" t="s">
        <v>42</v>
      </c>
      <c r="E20" s="2690" t="s">
        <v>42</v>
      </c>
      <c r="F20" s="2186"/>
      <c r="G20" s="2186"/>
      <c r="H20" s="2691">
        <v>23</v>
      </c>
      <c r="I20" s="2692">
        <v>350.9</v>
      </c>
      <c r="J20" s="2186"/>
      <c r="K20" s="1554">
        <v>23</v>
      </c>
      <c r="L20" s="1167">
        <v>350.91199999999998</v>
      </c>
      <c r="N20" s="1590"/>
    </row>
    <row r="21" spans="1:14" s="1554" customFormat="1" ht="13.5" customHeight="1">
      <c r="A21" s="1554" t="s">
        <v>350</v>
      </c>
      <c r="D21" s="2691">
        <v>1</v>
      </c>
      <c r="E21" s="2690">
        <v>5.7</v>
      </c>
      <c r="F21" s="2186"/>
      <c r="G21" s="2186"/>
      <c r="H21" s="2691">
        <v>21</v>
      </c>
      <c r="I21" s="2692">
        <v>918.6</v>
      </c>
      <c r="J21" s="2186"/>
      <c r="K21" s="1554">
        <v>21</v>
      </c>
      <c r="L21" s="1167">
        <v>919.46699999999998</v>
      </c>
      <c r="N21" s="1590"/>
    </row>
    <row r="22" spans="1:14" s="1554" customFormat="1" ht="13.5" customHeight="1">
      <c r="A22" s="1554" t="s">
        <v>351</v>
      </c>
      <c r="D22" s="2689" t="s">
        <v>42</v>
      </c>
      <c r="E22" s="2690" t="s">
        <v>42</v>
      </c>
      <c r="F22" s="2186"/>
      <c r="G22" s="2897"/>
      <c r="H22" s="2691">
        <v>11</v>
      </c>
      <c r="I22" s="2692">
        <v>940.6</v>
      </c>
      <c r="J22" s="2186"/>
      <c r="K22" s="1554">
        <v>11</v>
      </c>
      <c r="L22" s="1167">
        <v>940.62</v>
      </c>
      <c r="N22" s="1590"/>
    </row>
    <row r="23" spans="1:14" s="1554" customFormat="1" ht="13.5" customHeight="1">
      <c r="A23" s="1554" t="s">
        <v>352</v>
      </c>
      <c r="D23" s="2691">
        <v>1</v>
      </c>
      <c r="E23" s="2690">
        <v>4.5999999999999996</v>
      </c>
      <c r="F23" s="2186"/>
      <c r="G23" s="2186"/>
      <c r="H23" s="2691">
        <v>11</v>
      </c>
      <c r="I23" s="2692">
        <v>690.3</v>
      </c>
      <c r="J23" s="2186"/>
      <c r="K23" s="1554">
        <v>11</v>
      </c>
      <c r="L23" s="1167">
        <v>690.30799999999999</v>
      </c>
      <c r="N23" s="1590"/>
    </row>
    <row r="24" spans="1:14" s="1556" customFormat="1" ht="13.5" customHeight="1">
      <c r="A24" s="1554" t="s">
        <v>353</v>
      </c>
      <c r="D24" s="2689" t="s">
        <v>42</v>
      </c>
      <c r="E24" s="2690" t="s">
        <v>42</v>
      </c>
      <c r="F24" s="2186"/>
      <c r="G24" s="2186"/>
      <c r="H24" s="2691">
        <v>6</v>
      </c>
      <c r="I24" s="2692">
        <v>344.4</v>
      </c>
      <c r="J24" s="2186"/>
      <c r="K24" s="1554">
        <v>6</v>
      </c>
      <c r="L24" s="1167">
        <v>344.4</v>
      </c>
      <c r="N24" s="1590"/>
    </row>
    <row r="25" spans="1:14" s="1554" customFormat="1" ht="13.5" customHeight="1">
      <c r="A25" s="1554" t="s">
        <v>354</v>
      </c>
      <c r="D25" s="2689" t="s">
        <v>42</v>
      </c>
      <c r="E25" s="2690" t="s">
        <v>42</v>
      </c>
      <c r="F25" s="2186"/>
      <c r="G25" s="2186"/>
      <c r="H25" s="2691">
        <v>14</v>
      </c>
      <c r="I25" s="2692">
        <v>229.9</v>
      </c>
      <c r="J25" s="2186"/>
      <c r="K25" s="1554">
        <v>14</v>
      </c>
      <c r="L25" s="1167">
        <v>229.96</v>
      </c>
      <c r="N25" s="1590"/>
    </row>
    <row r="26" spans="1:14" s="1554" customFormat="1" ht="3" customHeight="1">
      <c r="B26" s="1240"/>
      <c r="C26" s="1240"/>
      <c r="D26" s="1240"/>
      <c r="E26" s="1240"/>
      <c r="F26" s="1240"/>
      <c r="G26" s="1240"/>
      <c r="H26" s="1240"/>
      <c r="I26" s="1240"/>
      <c r="J26" s="1240"/>
      <c r="K26" s="1554">
        <v>14</v>
      </c>
      <c r="L26" s="1167">
        <v>229.96</v>
      </c>
    </row>
    <row r="27" spans="1:14" s="1554" customFormat="1" ht="3" customHeight="1">
      <c r="A27" s="1576"/>
      <c r="B27" s="1248"/>
      <c r="C27" s="1248"/>
      <c r="D27" s="1248"/>
      <c r="E27" s="1248"/>
      <c r="F27" s="1248"/>
      <c r="G27" s="1248"/>
      <c r="H27" s="1248"/>
      <c r="I27" s="1248"/>
      <c r="J27" s="1248"/>
      <c r="K27" s="1248"/>
      <c r="L27" s="1248"/>
    </row>
    <row r="28" spans="1:14" s="1554" customFormat="1" ht="13.5" customHeight="1">
      <c r="A28" s="1575" t="s">
        <v>173</v>
      </c>
      <c r="B28" s="1564"/>
      <c r="C28" s="1564"/>
      <c r="D28" s="1564"/>
    </row>
    <row r="29" spans="1:14" s="1553" customFormat="1" ht="5.0999999999999996" customHeight="1">
      <c r="A29" s="1577"/>
      <c r="B29" s="1577"/>
      <c r="C29" s="1577"/>
      <c r="D29" s="1577"/>
    </row>
    <row r="30" spans="1:14" s="1557" customFormat="1" ht="13.5" customHeight="1">
      <c r="A30" s="3011" t="s">
        <v>355</v>
      </c>
      <c r="B30" s="3011"/>
      <c r="C30" s="3011"/>
      <c r="D30" s="3011"/>
      <c r="E30" s="3011"/>
      <c r="F30" s="3011"/>
      <c r="G30" s="3011"/>
      <c r="H30" s="3011"/>
      <c r="I30" s="3011"/>
      <c r="J30" s="3011"/>
      <c r="K30" s="3011"/>
      <c r="L30" s="3011"/>
    </row>
    <row r="31" spans="1:14" s="1558" customFormat="1" ht="5.25" customHeight="1"/>
    <row r="32" spans="1:14" s="1558" customFormat="1" ht="5.25" customHeight="1">
      <c r="A32" s="1554"/>
      <c r="B32" s="1554"/>
      <c r="C32" s="1554"/>
      <c r="D32" s="1554"/>
      <c r="E32" s="1554"/>
      <c r="F32" s="1554"/>
      <c r="G32" s="1554"/>
      <c r="H32" s="1554"/>
      <c r="I32" s="1554"/>
      <c r="J32" s="1554"/>
      <c r="K32" s="1554"/>
      <c r="L32" s="1554"/>
    </row>
    <row r="33" spans="1:12" s="1559" customFormat="1" ht="13.5" customHeight="1">
      <c r="A33" s="1554"/>
      <c r="B33" s="1574"/>
      <c r="C33" s="1574"/>
      <c r="D33" s="1574"/>
      <c r="E33" s="1574"/>
      <c r="F33" s="1578"/>
      <c r="G33" s="1578"/>
      <c r="H33" s="3015"/>
      <c r="I33" s="3015"/>
      <c r="J33" s="1586"/>
      <c r="K33" s="3015"/>
      <c r="L33" s="3015"/>
    </row>
    <row r="34" spans="1:12" s="1559" customFormat="1" ht="24.75" customHeight="1">
      <c r="A34" s="1554"/>
      <c r="B34" s="1579"/>
      <c r="C34" s="1580"/>
      <c r="D34" s="1556"/>
      <c r="E34" s="1580"/>
      <c r="F34" s="1556"/>
      <c r="G34" s="1556"/>
      <c r="H34" s="1581"/>
      <c r="I34" s="1581"/>
      <c r="J34" s="1574"/>
      <c r="K34" s="1581"/>
      <c r="L34" s="1591"/>
    </row>
    <row r="35" spans="1:12" s="1559" customFormat="1" ht="5.25" customHeight="1">
      <c r="A35" s="1554"/>
      <c r="B35" s="1579"/>
      <c r="C35" s="1579"/>
      <c r="D35" s="1579"/>
      <c r="E35" s="1579"/>
      <c r="F35" s="1579"/>
      <c r="G35" s="1579"/>
      <c r="H35" s="1579"/>
      <c r="I35" s="1592"/>
      <c r="J35" s="1574"/>
      <c r="K35" s="1592"/>
      <c r="L35" s="1591"/>
    </row>
    <row r="36" spans="1:12" s="1559" customFormat="1" ht="5.25" customHeight="1">
      <c r="A36" s="1554"/>
      <c r="B36" s="1579"/>
      <c r="C36" s="1582"/>
      <c r="D36" s="1582"/>
      <c r="E36" s="1582"/>
      <c r="F36" s="1582"/>
      <c r="G36" s="1582"/>
      <c r="H36" s="1582"/>
      <c r="I36" s="1592"/>
      <c r="J36" s="1574"/>
      <c r="K36" s="1592"/>
      <c r="L36" s="1591"/>
    </row>
    <row r="37" spans="1:12" s="1559" customFormat="1" ht="19.5" customHeight="1">
      <c r="A37" s="1554"/>
      <c r="B37" s="1579"/>
      <c r="C37" s="1582"/>
      <c r="D37" s="1582"/>
      <c r="E37" s="1582"/>
      <c r="F37" s="2916"/>
      <c r="G37" s="1582"/>
      <c r="H37" s="1582"/>
      <c r="I37" s="1592"/>
      <c r="J37" s="1574"/>
      <c r="K37" s="1592"/>
      <c r="L37" s="1591"/>
    </row>
    <row r="38" spans="1:12" s="1553" customFormat="1" ht="26.25" customHeight="1">
      <c r="A38" s="1583" t="s">
        <v>356</v>
      </c>
      <c r="B38" s="1575">
        <v>1960</v>
      </c>
      <c r="C38" s="1580" t="s">
        <v>70</v>
      </c>
      <c r="D38" s="1554"/>
      <c r="E38" s="3013" t="s">
        <v>357</v>
      </c>
      <c r="F38" s="3013"/>
      <c r="G38" s="1554"/>
      <c r="H38" s="1240">
        <v>292</v>
      </c>
      <c r="I38" s="1593">
        <v>7</v>
      </c>
      <c r="J38" s="1240"/>
      <c r="K38" s="1594">
        <v>46.5</v>
      </c>
      <c r="L38" s="1593">
        <v>0.47</v>
      </c>
    </row>
    <row r="39" spans="1:12" s="1553" customFormat="1" ht="26.25" customHeight="1">
      <c r="A39" s="1583" t="s">
        <v>358</v>
      </c>
      <c r="B39" s="1575">
        <v>1972</v>
      </c>
      <c r="C39" s="1580" t="s">
        <v>70</v>
      </c>
      <c r="D39" s="1554"/>
      <c r="E39" s="3013" t="s">
        <v>359</v>
      </c>
      <c r="F39" s="3013"/>
      <c r="G39" s="1554"/>
      <c r="H39" s="1240">
        <v>352.4</v>
      </c>
      <c r="I39" s="1593">
        <v>14</v>
      </c>
      <c r="J39" s="1240"/>
      <c r="K39" s="1594">
        <v>24.5</v>
      </c>
      <c r="L39" s="1593">
        <v>1.6</v>
      </c>
    </row>
    <row r="40" spans="1:12" s="1553" customFormat="1" ht="16.5" customHeight="1">
      <c r="A40" s="1583" t="s">
        <v>360</v>
      </c>
      <c r="B40" s="1575">
        <v>1972</v>
      </c>
      <c r="C40" s="1580" t="s">
        <v>123</v>
      </c>
      <c r="D40" s="1554"/>
      <c r="E40" s="1584" t="s">
        <v>266</v>
      </c>
      <c r="F40" s="1554"/>
      <c r="G40" s="1554"/>
      <c r="H40" s="1240">
        <v>1020</v>
      </c>
      <c r="I40" s="1593">
        <v>90</v>
      </c>
      <c r="J40" s="1240"/>
      <c r="K40" s="1594">
        <v>38.5</v>
      </c>
      <c r="L40" s="1593">
        <v>3.3</v>
      </c>
    </row>
    <row r="41" spans="1:12" s="1553" customFormat="1" ht="16.5" customHeight="1">
      <c r="A41" s="1583" t="s">
        <v>361</v>
      </c>
      <c r="B41" s="1575">
        <v>1970</v>
      </c>
      <c r="C41" s="1580" t="s">
        <v>74</v>
      </c>
      <c r="D41" s="1554"/>
      <c r="E41" s="1584" t="s">
        <v>266</v>
      </c>
      <c r="F41" s="1554"/>
      <c r="G41" s="1554"/>
      <c r="H41" s="1240">
        <v>200</v>
      </c>
      <c r="I41" s="1593">
        <v>3</v>
      </c>
      <c r="J41" s="1240"/>
      <c r="K41" s="1594">
        <v>27</v>
      </c>
      <c r="L41" s="1593">
        <v>4.82</v>
      </c>
    </row>
    <row r="42" spans="1:12" s="1553" customFormat="1" ht="16.5" customHeight="1">
      <c r="A42" s="1583" t="s">
        <v>362</v>
      </c>
      <c r="B42" s="1575">
        <v>1991</v>
      </c>
      <c r="C42" s="1580" t="s">
        <v>31</v>
      </c>
      <c r="D42" s="1554"/>
      <c r="E42" s="1584" t="s">
        <v>266</v>
      </c>
      <c r="F42" s="1554"/>
      <c r="G42" s="1554"/>
      <c r="H42" s="1240">
        <v>330</v>
      </c>
      <c r="I42" s="1593">
        <v>9</v>
      </c>
      <c r="J42" s="1240"/>
      <c r="K42" s="1594">
        <v>30</v>
      </c>
      <c r="L42" s="1593">
        <v>3.7</v>
      </c>
    </row>
    <row r="43" spans="1:12" s="1553" customFormat="1" ht="24" customHeight="1">
      <c r="A43" s="1585" t="s">
        <v>363</v>
      </c>
      <c r="B43" s="1575">
        <v>1967</v>
      </c>
      <c r="C43" s="3012" t="s">
        <v>77</v>
      </c>
      <c r="D43" s="3012"/>
      <c r="E43" s="3013" t="s">
        <v>359</v>
      </c>
      <c r="F43" s="3013"/>
      <c r="G43" s="1554"/>
      <c r="H43" s="1240">
        <v>244.6</v>
      </c>
      <c r="I43" s="1593">
        <v>30</v>
      </c>
      <c r="J43" s="1240"/>
      <c r="K43" s="1594">
        <v>52</v>
      </c>
      <c r="L43" s="1593">
        <v>0.85</v>
      </c>
    </row>
    <row r="44" spans="1:12" s="1559" customFormat="1" ht="15.75" customHeight="1">
      <c r="A44" s="1585" t="s">
        <v>364</v>
      </c>
      <c r="B44" s="1575">
        <v>1980</v>
      </c>
      <c r="C44" s="3012" t="s">
        <v>77</v>
      </c>
      <c r="D44" s="3012"/>
      <c r="E44" s="1584" t="s">
        <v>266</v>
      </c>
      <c r="F44" s="1556"/>
      <c r="G44" s="1556"/>
      <c r="H44" s="1240">
        <v>250</v>
      </c>
      <c r="I44" s="1593">
        <v>41</v>
      </c>
      <c r="J44" s="1240"/>
      <c r="K44" s="1594">
        <v>35</v>
      </c>
      <c r="L44" s="1593">
        <v>0.88</v>
      </c>
    </row>
    <row r="45" spans="1:12" s="1553" customFormat="1" ht="15.75" customHeight="1">
      <c r="A45" s="1583" t="s">
        <v>365</v>
      </c>
      <c r="B45" s="1575">
        <v>1988</v>
      </c>
      <c r="C45" s="1580" t="s">
        <v>137</v>
      </c>
      <c r="D45" s="1554"/>
      <c r="E45" s="1584" t="s">
        <v>366</v>
      </c>
      <c r="F45" s="1554"/>
      <c r="G45" s="1554"/>
      <c r="H45" s="1240">
        <v>141</v>
      </c>
      <c r="I45" s="1593">
        <v>20</v>
      </c>
      <c r="J45" s="1240"/>
      <c r="K45" s="1594">
        <v>75.5</v>
      </c>
      <c r="L45" s="1593">
        <v>0.23</v>
      </c>
    </row>
    <row r="46" spans="1:12" s="1553" customFormat="1" ht="24" customHeight="1">
      <c r="A46" s="1583" t="s">
        <v>367</v>
      </c>
      <c r="B46" s="1575">
        <v>2011</v>
      </c>
      <c r="C46" s="1580" t="s">
        <v>137</v>
      </c>
      <c r="E46" s="3013" t="s">
        <v>359</v>
      </c>
      <c r="F46" s="3013"/>
      <c r="H46" s="1241">
        <v>353.54</v>
      </c>
      <c r="I46" s="1595">
        <v>4.55</v>
      </c>
      <c r="J46" s="1554"/>
      <c r="K46" s="1596">
        <v>79.2</v>
      </c>
      <c r="L46" s="1595">
        <v>0.53</v>
      </c>
    </row>
    <row r="47" spans="1:12" s="1553" customFormat="1" ht="5.25" customHeight="1">
      <c r="A47" s="1554"/>
      <c r="B47" s="1586"/>
      <c r="C47" s="1586"/>
      <c r="D47" s="1586"/>
      <c r="E47" s="1583"/>
      <c r="F47" s="1587"/>
      <c r="G47" s="1587"/>
      <c r="H47" s="1240"/>
      <c r="I47" s="1240"/>
      <c r="J47" s="1240"/>
      <c r="K47" s="1240"/>
      <c r="L47" s="1240"/>
    </row>
    <row r="48" spans="1:12" s="1553" customFormat="1" ht="5.25" customHeight="1">
      <c r="A48" s="1554"/>
      <c r="B48" s="1586"/>
      <c r="C48" s="1586"/>
      <c r="D48" s="1586"/>
      <c r="E48" s="1583"/>
      <c r="F48" s="1587"/>
      <c r="G48" s="1587"/>
      <c r="H48" s="1240"/>
      <c r="I48" s="1240"/>
      <c r="J48" s="1240"/>
      <c r="K48" s="1240"/>
      <c r="L48" s="1240"/>
    </row>
    <row r="49" spans="1:253" s="1553" customFormat="1" ht="13.5" customHeight="1">
      <c r="A49" s="1588" t="s">
        <v>368</v>
      </c>
      <c r="B49" s="1556"/>
      <c r="C49" s="1556"/>
      <c r="D49" s="1556"/>
      <c r="E49" s="1556"/>
      <c r="F49" s="1554"/>
      <c r="G49" s="1554"/>
      <c r="H49" s="1556"/>
      <c r="I49" s="1556"/>
      <c r="J49" s="1556"/>
      <c r="K49" s="1556"/>
      <c r="L49" s="1556"/>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c r="AN49" s="1559"/>
      <c r="AO49" s="1559"/>
      <c r="AP49" s="1559"/>
      <c r="AQ49" s="1559"/>
      <c r="AR49" s="1559"/>
      <c r="AS49" s="1559"/>
      <c r="AT49" s="1559"/>
      <c r="AU49" s="1559"/>
      <c r="AV49" s="1559"/>
      <c r="AW49" s="1559"/>
      <c r="AX49" s="1559"/>
      <c r="AY49" s="1559"/>
      <c r="AZ49" s="1559"/>
      <c r="BA49" s="1559"/>
      <c r="BB49" s="1559"/>
      <c r="BC49" s="1559"/>
      <c r="BD49" s="1559"/>
      <c r="BE49" s="1559"/>
      <c r="BF49" s="1559"/>
      <c r="BG49" s="1559"/>
      <c r="BH49" s="1559"/>
      <c r="BI49" s="1559"/>
      <c r="BJ49" s="1559"/>
      <c r="BK49" s="1559"/>
      <c r="BL49" s="1559"/>
      <c r="BM49" s="1559"/>
      <c r="BN49" s="1559"/>
      <c r="BO49" s="1559"/>
      <c r="BP49" s="1559"/>
      <c r="BQ49" s="1559"/>
      <c r="BR49" s="1559"/>
      <c r="BS49" s="1559"/>
      <c r="BT49" s="1559"/>
      <c r="BU49" s="1559"/>
      <c r="BV49" s="1559"/>
      <c r="BW49" s="1559"/>
      <c r="BX49" s="1559"/>
      <c r="BY49" s="1559"/>
      <c r="BZ49" s="1559"/>
      <c r="CA49" s="1559"/>
      <c r="CB49" s="1559"/>
      <c r="CC49" s="1559"/>
      <c r="CD49" s="1559"/>
      <c r="CE49" s="1559"/>
      <c r="CF49" s="1559"/>
      <c r="CG49" s="1559"/>
      <c r="CH49" s="1559"/>
      <c r="CI49" s="1559"/>
      <c r="CJ49" s="1559"/>
      <c r="CK49" s="1559"/>
      <c r="CL49" s="1559"/>
      <c r="CM49" s="1559"/>
      <c r="CN49" s="1559"/>
      <c r="CO49" s="1559"/>
      <c r="CP49" s="1559"/>
      <c r="CQ49" s="1559"/>
      <c r="CR49" s="1559"/>
      <c r="CS49" s="1559"/>
      <c r="CT49" s="1559"/>
      <c r="CU49" s="1559"/>
      <c r="CV49" s="1559"/>
      <c r="CW49" s="1559"/>
      <c r="CX49" s="1559"/>
      <c r="CY49" s="1559"/>
      <c r="CZ49" s="1559"/>
      <c r="DA49" s="1559"/>
      <c r="DB49" s="1559"/>
      <c r="DC49" s="1559"/>
      <c r="DD49" s="1559"/>
      <c r="DE49" s="1559"/>
      <c r="DF49" s="1559"/>
      <c r="DG49" s="1559"/>
      <c r="DH49" s="1559"/>
      <c r="DI49" s="1559"/>
      <c r="DJ49" s="1559"/>
      <c r="DK49" s="1559"/>
      <c r="DL49" s="1559"/>
      <c r="DM49" s="1559"/>
      <c r="DN49" s="1559"/>
      <c r="DO49" s="1559"/>
      <c r="DP49" s="1559"/>
      <c r="DQ49" s="1559"/>
      <c r="DR49" s="1559"/>
      <c r="DS49" s="1559"/>
      <c r="DT49" s="1559"/>
      <c r="DU49" s="1559"/>
      <c r="DV49" s="1559"/>
      <c r="DW49" s="1559"/>
      <c r="DX49" s="1559"/>
      <c r="DY49" s="1559"/>
      <c r="DZ49" s="1559"/>
      <c r="EA49" s="1559"/>
      <c r="EB49" s="1559"/>
      <c r="EC49" s="1559"/>
      <c r="ED49" s="1559"/>
      <c r="EE49" s="1559"/>
      <c r="EF49" s="1559"/>
      <c r="EG49" s="1559"/>
      <c r="EH49" s="1559"/>
      <c r="EI49" s="1559"/>
      <c r="EJ49" s="1559"/>
      <c r="EK49" s="1559"/>
      <c r="EL49" s="1559"/>
      <c r="EM49" s="1559"/>
      <c r="EN49" s="1559"/>
      <c r="EO49" s="1559"/>
      <c r="EP49" s="1559"/>
      <c r="EQ49" s="1559"/>
      <c r="ER49" s="1559"/>
      <c r="ES49" s="1559"/>
      <c r="ET49" s="1559"/>
      <c r="EU49" s="1559"/>
      <c r="EV49" s="1559"/>
      <c r="EW49" s="1559"/>
      <c r="EX49" s="1559"/>
      <c r="EY49" s="1559"/>
      <c r="EZ49" s="1559"/>
      <c r="FA49" s="1559"/>
      <c r="FB49" s="1559"/>
      <c r="FC49" s="1559"/>
      <c r="FD49" s="1559"/>
      <c r="FE49" s="1559"/>
      <c r="FF49" s="1559"/>
      <c r="FG49" s="1559"/>
      <c r="FH49" s="1559"/>
      <c r="FI49" s="1559"/>
      <c r="FJ49" s="1559"/>
      <c r="FK49" s="1559"/>
      <c r="FL49" s="1559"/>
      <c r="FM49" s="1559"/>
      <c r="FN49" s="1559"/>
      <c r="FO49" s="1559"/>
      <c r="FP49" s="1559"/>
      <c r="FQ49" s="1559"/>
      <c r="FR49" s="1559"/>
      <c r="FS49" s="1559"/>
      <c r="FT49" s="1559"/>
      <c r="FU49" s="1559"/>
      <c r="FV49" s="1559"/>
      <c r="FW49" s="1559"/>
      <c r="FX49" s="1559"/>
      <c r="FY49" s="1559"/>
      <c r="FZ49" s="1559"/>
      <c r="GA49" s="1559"/>
      <c r="GB49" s="1559"/>
      <c r="GC49" s="1559"/>
      <c r="GD49" s="1559"/>
      <c r="GE49" s="1559"/>
      <c r="GF49" s="1559"/>
      <c r="GG49" s="1559"/>
      <c r="GH49" s="1559"/>
      <c r="GI49" s="1559"/>
      <c r="GJ49" s="1559"/>
      <c r="GK49" s="1559"/>
      <c r="GL49" s="1559"/>
      <c r="GM49" s="1559"/>
      <c r="GN49" s="1559"/>
      <c r="GO49" s="1559"/>
      <c r="GP49" s="1559"/>
      <c r="GQ49" s="1559"/>
      <c r="GR49" s="1559"/>
      <c r="GS49" s="1559"/>
      <c r="GT49" s="1559"/>
      <c r="GU49" s="1559"/>
      <c r="GV49" s="1559"/>
      <c r="GW49" s="1559"/>
      <c r="GX49" s="1559"/>
      <c r="GY49" s="1559"/>
      <c r="GZ49" s="1559"/>
      <c r="HA49" s="1559"/>
      <c r="HB49" s="1559"/>
      <c r="HC49" s="1559"/>
      <c r="HD49" s="1559"/>
      <c r="HE49" s="1559"/>
      <c r="HF49" s="1559"/>
      <c r="HG49" s="1559"/>
      <c r="HH49" s="1559"/>
      <c r="HI49" s="1559"/>
      <c r="HJ49" s="1559"/>
      <c r="HK49" s="1559"/>
      <c r="HL49" s="1559"/>
      <c r="HM49" s="1559"/>
      <c r="HN49" s="1559"/>
      <c r="HO49" s="1559"/>
      <c r="HP49" s="1559"/>
      <c r="HQ49" s="1559"/>
      <c r="HR49" s="1559"/>
      <c r="HS49" s="1559"/>
      <c r="HT49" s="1559"/>
      <c r="HU49" s="1559"/>
      <c r="HV49" s="1559"/>
      <c r="HW49" s="1559"/>
      <c r="HX49" s="1559"/>
      <c r="HY49" s="1559"/>
      <c r="HZ49" s="1559"/>
      <c r="IA49" s="1559"/>
      <c r="IB49" s="1559"/>
      <c r="IC49" s="1559"/>
      <c r="ID49" s="1559"/>
      <c r="IE49" s="1559"/>
      <c r="IF49" s="1559"/>
      <c r="IG49" s="1559"/>
      <c r="IH49" s="1559"/>
      <c r="II49" s="1559"/>
      <c r="IJ49" s="1559"/>
      <c r="IK49" s="1559"/>
      <c r="IL49" s="1559"/>
      <c r="IM49" s="1559"/>
      <c r="IN49" s="1559"/>
      <c r="IO49" s="1559"/>
      <c r="IP49" s="1559"/>
      <c r="IQ49" s="1559"/>
      <c r="IR49" s="1559"/>
      <c r="IS49" s="1559"/>
    </row>
    <row r="50" spans="1:253" s="1553" customFormat="1" ht="13.5" customHeight="1">
      <c r="A50" s="1588" t="s">
        <v>369</v>
      </c>
      <c r="B50" s="1556"/>
      <c r="C50" s="1556"/>
      <c r="D50" s="1556"/>
      <c r="E50" s="1556"/>
      <c r="F50" s="1554"/>
      <c r="G50" s="1554"/>
      <c r="H50" s="1556"/>
      <c r="I50" s="1556"/>
      <c r="J50" s="1556"/>
      <c r="K50" s="1556"/>
      <c r="L50" s="1556"/>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c r="AN50" s="1559"/>
      <c r="AO50" s="1559"/>
      <c r="AP50" s="1559"/>
      <c r="AQ50" s="1559"/>
      <c r="AR50" s="1559"/>
      <c r="AS50" s="1559"/>
      <c r="AT50" s="1559"/>
      <c r="AU50" s="1559"/>
      <c r="AV50" s="1559"/>
      <c r="AW50" s="1559"/>
      <c r="AX50" s="1559"/>
      <c r="AY50" s="1559"/>
      <c r="AZ50" s="1559"/>
      <c r="BA50" s="1559"/>
      <c r="BB50" s="1559"/>
      <c r="BC50" s="1559"/>
      <c r="BD50" s="1559"/>
      <c r="BE50" s="1559"/>
      <c r="BF50" s="1559"/>
      <c r="BG50" s="1559"/>
      <c r="BH50" s="1559"/>
      <c r="BI50" s="1559"/>
      <c r="BJ50" s="1559"/>
      <c r="BK50" s="1559"/>
      <c r="BL50" s="1559"/>
      <c r="BM50" s="1559"/>
      <c r="BN50" s="1559"/>
      <c r="BO50" s="1559"/>
      <c r="BP50" s="1559"/>
      <c r="BQ50" s="1559"/>
      <c r="BR50" s="1559"/>
      <c r="BS50" s="1559"/>
      <c r="BT50" s="1559"/>
      <c r="BU50" s="1559"/>
      <c r="BV50" s="1559"/>
      <c r="BW50" s="1559"/>
      <c r="BX50" s="1559"/>
      <c r="BY50" s="1559"/>
      <c r="BZ50" s="1559"/>
      <c r="CA50" s="1559"/>
      <c r="CB50" s="1559"/>
      <c r="CC50" s="1559"/>
      <c r="CD50" s="1559"/>
      <c r="CE50" s="1559"/>
      <c r="CF50" s="1559"/>
      <c r="CG50" s="1559"/>
      <c r="CH50" s="1559"/>
      <c r="CI50" s="1559"/>
      <c r="CJ50" s="1559"/>
      <c r="CK50" s="1559"/>
      <c r="CL50" s="1559"/>
      <c r="CM50" s="1559"/>
      <c r="CN50" s="1559"/>
      <c r="CO50" s="1559"/>
      <c r="CP50" s="1559"/>
      <c r="CQ50" s="1559"/>
      <c r="CR50" s="1559"/>
      <c r="CS50" s="1559"/>
      <c r="CT50" s="1559"/>
      <c r="CU50" s="1559"/>
      <c r="CV50" s="1559"/>
      <c r="CW50" s="1559"/>
      <c r="CX50" s="1559"/>
      <c r="CY50" s="1559"/>
      <c r="CZ50" s="1559"/>
      <c r="DA50" s="1559"/>
      <c r="DB50" s="1559"/>
      <c r="DC50" s="1559"/>
      <c r="DD50" s="1559"/>
      <c r="DE50" s="1559"/>
      <c r="DF50" s="1559"/>
      <c r="DG50" s="1559"/>
      <c r="DH50" s="1559"/>
      <c r="DI50" s="1559"/>
      <c r="DJ50" s="1559"/>
      <c r="DK50" s="1559"/>
      <c r="DL50" s="1559"/>
      <c r="DM50" s="1559"/>
      <c r="DN50" s="1559"/>
      <c r="DO50" s="1559"/>
      <c r="DP50" s="1559"/>
      <c r="DQ50" s="1559"/>
      <c r="DR50" s="1559"/>
      <c r="DS50" s="1559"/>
      <c r="DT50" s="1559"/>
      <c r="DU50" s="1559"/>
      <c r="DV50" s="1559"/>
      <c r="DW50" s="1559"/>
      <c r="DX50" s="1559"/>
      <c r="DY50" s="1559"/>
      <c r="DZ50" s="1559"/>
      <c r="EA50" s="1559"/>
      <c r="EB50" s="1559"/>
      <c r="EC50" s="1559"/>
      <c r="ED50" s="1559"/>
      <c r="EE50" s="1559"/>
      <c r="EF50" s="1559"/>
      <c r="EG50" s="1559"/>
      <c r="EH50" s="1559"/>
      <c r="EI50" s="1559"/>
      <c r="EJ50" s="1559"/>
      <c r="EK50" s="1559"/>
      <c r="EL50" s="1559"/>
      <c r="EM50" s="1559"/>
      <c r="EN50" s="1559"/>
      <c r="EO50" s="1559"/>
      <c r="EP50" s="1559"/>
      <c r="EQ50" s="1559"/>
      <c r="ER50" s="1559"/>
      <c r="ES50" s="1559"/>
      <c r="ET50" s="1559"/>
      <c r="EU50" s="1559"/>
      <c r="EV50" s="1559"/>
      <c r="EW50" s="1559"/>
      <c r="EX50" s="1559"/>
      <c r="EY50" s="1559"/>
      <c r="EZ50" s="1559"/>
      <c r="FA50" s="1559"/>
      <c r="FB50" s="1559"/>
      <c r="FC50" s="1559"/>
      <c r="FD50" s="1559"/>
      <c r="FE50" s="1559"/>
      <c r="FF50" s="1559"/>
      <c r="FG50" s="1559"/>
      <c r="FH50" s="1559"/>
      <c r="FI50" s="1559"/>
      <c r="FJ50" s="1559"/>
      <c r="FK50" s="1559"/>
      <c r="FL50" s="1559"/>
      <c r="FM50" s="1559"/>
      <c r="FN50" s="1559"/>
      <c r="FO50" s="1559"/>
      <c r="FP50" s="1559"/>
      <c r="FQ50" s="1559"/>
      <c r="FR50" s="1559"/>
      <c r="FS50" s="1559"/>
      <c r="FT50" s="1559"/>
      <c r="FU50" s="1559"/>
      <c r="FV50" s="1559"/>
      <c r="FW50" s="1559"/>
      <c r="FX50" s="1559"/>
      <c r="FY50" s="1559"/>
      <c r="FZ50" s="1559"/>
      <c r="GA50" s="1559"/>
      <c r="GB50" s="1559"/>
      <c r="GC50" s="1559"/>
      <c r="GD50" s="1559"/>
      <c r="GE50" s="1559"/>
      <c r="GF50" s="1559"/>
      <c r="GG50" s="1559"/>
      <c r="GH50" s="1559"/>
      <c r="GI50" s="1559"/>
      <c r="GJ50" s="1559"/>
      <c r="GK50" s="1559"/>
      <c r="GL50" s="1559"/>
      <c r="GM50" s="1559"/>
      <c r="GN50" s="1559"/>
      <c r="GO50" s="1559"/>
      <c r="GP50" s="1559"/>
      <c r="GQ50" s="1559"/>
      <c r="GR50" s="1559"/>
      <c r="GS50" s="1559"/>
      <c r="GT50" s="1559"/>
      <c r="GU50" s="1559"/>
      <c r="GV50" s="1559"/>
      <c r="GW50" s="1559"/>
      <c r="GX50" s="1559"/>
      <c r="GY50" s="1559"/>
      <c r="GZ50" s="1559"/>
      <c r="HA50" s="1559"/>
      <c r="HB50" s="1559"/>
      <c r="HC50" s="1559"/>
      <c r="HD50" s="1559"/>
      <c r="HE50" s="1559"/>
      <c r="HF50" s="1559"/>
      <c r="HG50" s="1559"/>
      <c r="HH50" s="1559"/>
      <c r="HI50" s="1559"/>
      <c r="HJ50" s="1559"/>
      <c r="HK50" s="1559"/>
      <c r="HL50" s="1559"/>
      <c r="HM50" s="1559"/>
      <c r="HN50" s="1559"/>
      <c r="HO50" s="1559"/>
      <c r="HP50" s="1559"/>
      <c r="HQ50" s="1559"/>
      <c r="HR50" s="1559"/>
      <c r="HS50" s="1559"/>
      <c r="HT50" s="1559"/>
      <c r="HU50" s="1559"/>
      <c r="HV50" s="1559"/>
      <c r="HW50" s="1559"/>
      <c r="HX50" s="1559"/>
      <c r="HY50" s="1559"/>
      <c r="HZ50" s="1559"/>
      <c r="IA50" s="1559"/>
      <c r="IB50" s="1559"/>
      <c r="IC50" s="1559"/>
      <c r="ID50" s="1559"/>
      <c r="IE50" s="1559"/>
      <c r="IF50" s="1559"/>
      <c r="IG50" s="1559"/>
      <c r="IH50" s="1559"/>
      <c r="II50" s="1559"/>
      <c r="IJ50" s="1559"/>
      <c r="IK50" s="1559"/>
      <c r="IL50" s="1559"/>
      <c r="IM50" s="1559"/>
      <c r="IN50" s="1559"/>
      <c r="IO50" s="1559"/>
      <c r="IP50" s="1559"/>
      <c r="IQ50" s="1559"/>
      <c r="IR50" s="1559"/>
      <c r="IS50" s="1559"/>
    </row>
    <row r="51" spans="1:253" s="1553" customFormat="1" ht="13.5" customHeight="1">
      <c r="A51" s="3014" t="s">
        <v>173</v>
      </c>
      <c r="B51" s="3014"/>
      <c r="C51" s="3014"/>
      <c r="D51" s="3014"/>
      <c r="E51" s="3014"/>
      <c r="F51" s="3014"/>
      <c r="G51" s="1588"/>
      <c r="H51" s="1588"/>
      <c r="I51" s="1588"/>
      <c r="J51" s="1554"/>
      <c r="K51" s="1554"/>
      <c r="L51" s="1554"/>
    </row>
  </sheetData>
  <mergeCells count="14">
    <mergeCell ref="C44:D44"/>
    <mergeCell ref="E46:F46"/>
    <mergeCell ref="A51:F51"/>
    <mergeCell ref="H33:I33"/>
    <mergeCell ref="K33:L33"/>
    <mergeCell ref="E38:F38"/>
    <mergeCell ref="E39:F39"/>
    <mergeCell ref="C43:D43"/>
    <mergeCell ref="E43:F43"/>
    <mergeCell ref="E1:L1"/>
    <mergeCell ref="D6:E6"/>
    <mergeCell ref="H6:I6"/>
    <mergeCell ref="K6:L6"/>
    <mergeCell ref="A30:L30"/>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G64"/>
  <sheetViews>
    <sheetView showGridLines="0" view="pageBreakPreview" topLeftCell="A6" zoomScaleNormal="100" zoomScaleSheetLayoutView="100" workbookViewId="0">
      <selection activeCell="G35" sqref="G35"/>
    </sheetView>
  </sheetViews>
  <sheetFormatPr baseColWidth="10" defaultColWidth="12.5703125" defaultRowHeight="12"/>
  <cols>
    <col min="1" max="1" width="34.140625" style="810" customWidth="1"/>
    <col min="2" max="4" width="9.7109375" style="810" customWidth="1"/>
    <col min="5" max="5" width="3.7109375" style="810" customWidth="1"/>
    <col min="6" max="8" width="8.7109375" style="810" customWidth="1"/>
    <col min="9" max="9" width="7.7109375" style="810" customWidth="1"/>
    <col min="10" max="10" width="7.140625" style="810" customWidth="1"/>
    <col min="11" max="11" width="12.42578125" style="810" customWidth="1"/>
    <col min="12" max="12" width="26.7109375" style="810" customWidth="1"/>
    <col min="13" max="13" width="9.5703125" style="810" customWidth="1"/>
    <col min="14" max="15" width="7.5703125" style="810" customWidth="1"/>
    <col min="16" max="16" width="7.7109375" style="810" customWidth="1"/>
    <col min="17" max="17" width="10.7109375" style="810" customWidth="1"/>
    <col min="18" max="21" width="9.7109375" style="810" customWidth="1"/>
    <col min="22" max="22" width="18.28515625" style="810" customWidth="1"/>
    <col min="23" max="16384" width="12.5703125" style="810"/>
  </cols>
  <sheetData>
    <row r="1" spans="1:33" s="1480" customFormat="1" ht="30" customHeight="1">
      <c r="C1" s="1483"/>
      <c r="D1" s="1483"/>
      <c r="E1" s="1483"/>
      <c r="F1" s="1484"/>
      <c r="G1" s="1484"/>
      <c r="H1" s="723" t="s">
        <v>1477</v>
      </c>
      <c r="I1" s="1530"/>
    </row>
    <row r="2" spans="1:33" s="1480" customFormat="1" ht="5.0999999999999996" customHeight="1"/>
    <row r="3" spans="1:33" s="1480" customFormat="1" ht="5.0999999999999996" customHeight="1">
      <c r="A3" s="1485"/>
      <c r="B3" s="1485"/>
      <c r="C3" s="1485"/>
      <c r="D3" s="1485"/>
      <c r="E3" s="1485"/>
      <c r="F3" s="1485"/>
      <c r="G3" s="1485"/>
      <c r="H3" s="1485"/>
    </row>
    <row r="4" spans="1:33" s="1481" customFormat="1" ht="27" customHeight="1">
      <c r="A4" s="3021" t="s">
        <v>370</v>
      </c>
      <c r="B4" s="3021"/>
      <c r="C4" s="3021"/>
      <c r="D4" s="3021"/>
      <c r="E4" s="3021"/>
      <c r="F4" s="3021"/>
      <c r="G4" s="3021"/>
      <c r="H4" s="3021"/>
      <c r="V4" s="1541" t="s">
        <v>371</v>
      </c>
    </row>
    <row r="5" spans="1:33" ht="5.0999999999999996" customHeight="1">
      <c r="A5" s="1486"/>
      <c r="B5" s="1486"/>
      <c r="C5" s="1486"/>
      <c r="V5" s="1542"/>
    </row>
    <row r="6" spans="1:33" ht="12" customHeight="1">
      <c r="A6" s="809"/>
      <c r="B6" s="809"/>
      <c r="C6" s="809"/>
      <c r="D6" s="1487"/>
      <c r="E6" s="855"/>
      <c r="F6" s="855"/>
      <c r="G6" s="855"/>
      <c r="H6" s="1488" t="s">
        <v>372</v>
      </c>
      <c r="I6" s="1488"/>
      <c r="J6" s="1531"/>
      <c r="K6" s="855"/>
      <c r="L6" s="855"/>
      <c r="M6" s="855"/>
      <c r="N6" s="855"/>
      <c r="O6" s="855"/>
      <c r="P6" s="855"/>
      <c r="Q6" s="855"/>
      <c r="R6" s="857"/>
      <c r="S6" s="857"/>
      <c r="T6" s="857"/>
      <c r="U6" s="857"/>
      <c r="V6" s="857"/>
      <c r="Y6" s="810">
        <v>1998</v>
      </c>
      <c r="Z6" s="810">
        <v>1999</v>
      </c>
      <c r="AA6" s="810">
        <v>2000</v>
      </c>
      <c r="AB6" s="810">
        <v>2001</v>
      </c>
      <c r="AD6" s="810">
        <v>1998</v>
      </c>
      <c r="AE6" s="810">
        <v>1999</v>
      </c>
      <c r="AF6" s="810">
        <v>2000</v>
      </c>
      <c r="AG6" s="810">
        <v>2001</v>
      </c>
    </row>
    <row r="7" spans="1:33" ht="14.25" customHeight="1">
      <c r="A7" s="826"/>
      <c r="B7" s="3022">
        <v>2020</v>
      </c>
      <c r="C7" s="3022"/>
      <c r="D7" s="3022"/>
      <c r="E7" s="928"/>
      <c r="F7" s="3022">
        <v>2021</v>
      </c>
      <c r="G7" s="3022"/>
      <c r="H7" s="3022"/>
      <c r="I7" s="1491"/>
      <c r="J7" s="855"/>
      <c r="K7" s="855"/>
      <c r="L7" s="855"/>
      <c r="M7" s="855"/>
      <c r="N7" s="855"/>
      <c r="O7" s="855"/>
      <c r="P7" s="855"/>
      <c r="Q7" s="855"/>
      <c r="R7" s="857"/>
      <c r="S7" s="857"/>
      <c r="T7" s="857"/>
      <c r="U7" s="857"/>
      <c r="V7" s="857"/>
    </row>
    <row r="8" spans="1:33" ht="13.5" customHeight="1">
      <c r="A8" s="1489" t="s">
        <v>20</v>
      </c>
      <c r="B8" s="1490" t="s">
        <v>60</v>
      </c>
      <c r="C8" s="1490" t="s">
        <v>373</v>
      </c>
      <c r="D8" s="1490" t="s">
        <v>374</v>
      </c>
      <c r="E8" s="931"/>
      <c r="F8" s="1490" t="s">
        <v>60</v>
      </c>
      <c r="G8" s="1490" t="s">
        <v>373</v>
      </c>
      <c r="H8" s="1490" t="s">
        <v>374</v>
      </c>
      <c r="I8" s="1532"/>
      <c r="J8" s="1533"/>
      <c r="K8" s="1533"/>
      <c r="L8" s="1533"/>
      <c r="M8" s="1533"/>
      <c r="N8" s="1533"/>
      <c r="O8" s="1533"/>
      <c r="P8" s="1533"/>
      <c r="Q8" s="1533"/>
      <c r="R8" s="1543"/>
      <c r="S8" s="1517"/>
      <c r="T8" s="1517"/>
      <c r="U8" s="1517"/>
      <c r="V8" s="1517"/>
      <c r="X8" s="810" t="s">
        <v>374</v>
      </c>
      <c r="Y8" s="810">
        <v>85.2</v>
      </c>
      <c r="Z8" s="810">
        <v>86.3</v>
      </c>
      <c r="AA8" s="810">
        <v>81.900000000000006</v>
      </c>
      <c r="AB8" s="810">
        <v>85.3</v>
      </c>
      <c r="AD8" s="810">
        <v>87.1</v>
      </c>
      <c r="AE8" s="810">
        <v>82.4</v>
      </c>
      <c r="AF8" s="810">
        <v>83.7</v>
      </c>
      <c r="AG8" s="810">
        <v>83.9</v>
      </c>
    </row>
    <row r="9" spans="1:33" ht="6" customHeight="1">
      <c r="A9" s="809"/>
      <c r="B9" s="1491"/>
      <c r="C9" s="1491"/>
      <c r="D9" s="1491"/>
      <c r="E9" s="1491"/>
      <c r="F9" s="1491"/>
      <c r="G9" s="1491"/>
      <c r="H9" s="1491"/>
      <c r="I9" s="1491"/>
      <c r="J9" s="1517"/>
      <c r="K9" s="1517"/>
      <c r="L9" s="1517"/>
      <c r="M9" s="1517"/>
      <c r="N9" s="1517"/>
      <c r="O9" s="1517"/>
      <c r="P9" s="1517"/>
      <c r="Q9" s="1517"/>
      <c r="R9" s="1517"/>
      <c r="S9" s="1517"/>
      <c r="T9" s="1517"/>
      <c r="U9" s="1517"/>
      <c r="V9" s="1517"/>
    </row>
    <row r="10" spans="1:33" ht="22.9" customHeight="1">
      <c r="A10" s="1492" t="s">
        <v>375</v>
      </c>
      <c r="B10" s="1493">
        <f>SUM(B12:B14)</f>
        <v>97.7</v>
      </c>
      <c r="C10" s="1493">
        <f>SUM(C12:C14)</f>
        <v>99.2</v>
      </c>
      <c r="D10" s="1493">
        <f>SUM(D12:D14)</f>
        <v>92.899999999999991</v>
      </c>
      <c r="E10" s="1494"/>
      <c r="F10" s="1493">
        <f>SUM(F12:F14)</f>
        <v>98.600000000000009</v>
      </c>
      <c r="G10" s="1493">
        <f>SUM(G12:G14)</f>
        <v>99.899999999999991</v>
      </c>
      <c r="H10" s="1493">
        <f>SUM(H12:H14)</f>
        <v>94.2</v>
      </c>
      <c r="I10" s="1507"/>
      <c r="J10" s="1534"/>
      <c r="K10" s="1534"/>
      <c r="L10" s="1534"/>
      <c r="M10" s="1534"/>
      <c r="N10" s="1534"/>
      <c r="O10" s="1534"/>
      <c r="P10" s="1534"/>
      <c r="Q10" s="1544"/>
      <c r="R10" s="1544"/>
      <c r="S10" s="1517"/>
      <c r="T10" s="1517"/>
      <c r="U10" s="1517"/>
      <c r="V10" s="1517"/>
    </row>
    <row r="11" spans="1:33" ht="12.95" customHeight="1">
      <c r="A11" s="2469" t="s">
        <v>376</v>
      </c>
      <c r="B11" s="2693"/>
      <c r="C11" s="2693"/>
      <c r="D11" s="2693"/>
      <c r="E11" s="2694"/>
      <c r="F11" s="2693"/>
      <c r="G11" s="2693"/>
      <c r="H11" s="2693"/>
      <c r="I11" s="339"/>
      <c r="J11" s="1536"/>
      <c r="K11" s="1536"/>
      <c r="L11" s="1536"/>
      <c r="M11" s="1536"/>
      <c r="N11" s="1536"/>
      <c r="O11" s="1536"/>
      <c r="P11" s="1536"/>
      <c r="Q11" s="1536"/>
      <c r="R11" s="1537"/>
      <c r="S11" s="1537"/>
      <c r="T11" s="890"/>
      <c r="U11" s="855"/>
      <c r="V11" s="1517"/>
    </row>
    <row r="12" spans="1:33" ht="12" customHeight="1">
      <c r="A12" s="1498" t="s">
        <v>377</v>
      </c>
      <c r="B12" s="1499">
        <v>55.2</v>
      </c>
      <c r="C12" s="1499">
        <v>58.2</v>
      </c>
      <c r="D12" s="1499">
        <v>45.4</v>
      </c>
      <c r="E12" s="1500"/>
      <c r="F12" s="1499">
        <v>59.6</v>
      </c>
      <c r="G12" s="1499">
        <v>63</v>
      </c>
      <c r="H12" s="1499">
        <v>48.2</v>
      </c>
      <c r="I12" s="1500"/>
      <c r="J12" s="1537"/>
      <c r="K12" s="1537"/>
      <c r="L12" s="1537"/>
      <c r="M12" s="1537"/>
      <c r="N12" s="1537"/>
      <c r="O12" s="1537"/>
      <c r="P12" s="1537"/>
      <c r="Q12" s="1537"/>
      <c r="R12" s="1537"/>
      <c r="S12" s="1537"/>
      <c r="T12" s="1545"/>
      <c r="U12" s="1546"/>
      <c r="V12" s="1545"/>
    </row>
    <row r="13" spans="1:33" ht="12" customHeight="1">
      <c r="A13" s="1498" t="s">
        <v>378</v>
      </c>
      <c r="B13" s="338">
        <v>41.8</v>
      </c>
      <c r="C13" s="338">
        <v>40.5</v>
      </c>
      <c r="D13" s="338">
        <v>46.4</v>
      </c>
      <c r="E13" s="1501"/>
      <c r="F13" s="338">
        <v>36.799999999999997</v>
      </c>
      <c r="G13" s="338">
        <v>35.799999999999997</v>
      </c>
      <c r="H13" s="338">
        <v>40.200000000000003</v>
      </c>
      <c r="K13" s="1537"/>
      <c r="L13" s="1537"/>
      <c r="M13" s="1537"/>
      <c r="N13" s="1537"/>
      <c r="O13" s="1537"/>
      <c r="P13" s="1537"/>
      <c r="Q13" s="1537"/>
      <c r="R13" s="1537"/>
      <c r="S13" s="1537"/>
      <c r="T13" s="1545"/>
      <c r="U13" s="1546"/>
      <c r="V13" s="1545"/>
    </row>
    <row r="14" spans="1:33" ht="12" customHeight="1">
      <c r="A14" s="1498" t="s">
        <v>379</v>
      </c>
      <c r="B14" s="1499">
        <v>0.7</v>
      </c>
      <c r="C14" s="1499">
        <v>0.5</v>
      </c>
      <c r="D14" s="1499">
        <v>1.1000000000000001</v>
      </c>
      <c r="E14" s="1501"/>
      <c r="F14" s="1499">
        <v>2.2000000000000002</v>
      </c>
      <c r="G14" s="1499">
        <v>1.1000000000000001</v>
      </c>
      <c r="H14" s="1499">
        <v>5.8</v>
      </c>
      <c r="I14" s="1500"/>
      <c r="J14" s="1537"/>
      <c r="K14" s="1537"/>
      <c r="L14" s="1537"/>
      <c r="M14" s="1537"/>
      <c r="N14" s="1537"/>
      <c r="O14" s="1537"/>
      <c r="P14" s="1537"/>
      <c r="Q14" s="1537"/>
      <c r="R14" s="1537"/>
      <c r="S14" s="1537"/>
      <c r="T14" s="1545"/>
      <c r="U14" s="1546"/>
      <c r="V14" s="1545"/>
    </row>
    <row r="15" spans="1:33" ht="12" customHeight="1">
      <c r="A15" s="1492" t="s">
        <v>380</v>
      </c>
      <c r="B15" s="1502">
        <f>100-B10</f>
        <v>2.2999999999999972</v>
      </c>
      <c r="C15" s="1502">
        <f>100-C10</f>
        <v>0.79999999999999716</v>
      </c>
      <c r="D15" s="1502">
        <f>100-D10</f>
        <v>7.1000000000000085</v>
      </c>
      <c r="E15" s="1503"/>
      <c r="F15" s="1502">
        <v>1.3999999999999915</v>
      </c>
      <c r="G15" s="1502">
        <v>0.10000000000000853</v>
      </c>
      <c r="H15" s="1502">
        <v>5.7999999999999972</v>
      </c>
      <c r="I15" s="1507"/>
      <c r="J15" s="1537"/>
      <c r="K15" s="1537"/>
      <c r="L15" s="1537"/>
      <c r="M15" s="1537"/>
      <c r="N15" s="1537"/>
      <c r="O15" s="1537"/>
      <c r="P15" s="1537"/>
      <c r="Q15" s="1537"/>
      <c r="R15" s="1537"/>
      <c r="S15" s="1537"/>
      <c r="T15" s="1547"/>
      <c r="U15" s="1547"/>
      <c r="V15" s="1548"/>
    </row>
    <row r="16" spans="1:33" ht="3" customHeight="1">
      <c r="A16" s="1495"/>
      <c r="B16" s="1504"/>
      <c r="C16" s="1504"/>
      <c r="D16" s="1504"/>
      <c r="E16" s="1496"/>
      <c r="F16" s="1504"/>
      <c r="G16" s="1504"/>
      <c r="H16" s="1504"/>
      <c r="I16" s="1507"/>
      <c r="J16" s="1537"/>
      <c r="K16" s="1537"/>
      <c r="L16" s="1537"/>
      <c r="M16" s="1537"/>
      <c r="N16" s="1537"/>
      <c r="O16" s="1537"/>
      <c r="P16" s="1537"/>
      <c r="Q16" s="1537"/>
      <c r="R16" s="1537"/>
      <c r="S16" s="1537"/>
      <c r="T16" s="1547"/>
      <c r="U16" s="1547"/>
      <c r="V16" s="1548"/>
    </row>
    <row r="17" spans="1:23" ht="26.25" customHeight="1">
      <c r="A17" s="1492" t="s">
        <v>381</v>
      </c>
      <c r="B17" s="1503">
        <f>SUM(B19:B21)</f>
        <v>99.37</v>
      </c>
      <c r="C17" s="1503">
        <f>SUM(C19:C21)</f>
        <v>99.6</v>
      </c>
      <c r="D17" s="1503">
        <f>SUM(D19:D21)</f>
        <v>98.8</v>
      </c>
      <c r="E17" s="1505"/>
      <c r="F17" s="1503">
        <f>SUM(F19:F21)</f>
        <v>99.5</v>
      </c>
      <c r="G17" s="1503">
        <f>SUM(G19:G21)</f>
        <v>99.799999999999983</v>
      </c>
      <c r="H17" s="1503">
        <f>SUM(H19:H21)</f>
        <v>99</v>
      </c>
      <c r="I17" s="1507"/>
      <c r="J17" s="1537"/>
      <c r="K17" s="1537"/>
      <c r="L17" s="1537"/>
      <c r="M17" s="1537"/>
      <c r="N17" s="1537"/>
      <c r="O17" s="1537"/>
      <c r="P17" s="1537"/>
      <c r="Q17" s="1537"/>
      <c r="R17" s="1537"/>
      <c r="S17" s="1537"/>
      <c r="T17" s="1547"/>
      <c r="U17" s="1547"/>
      <c r="V17" s="1548"/>
    </row>
    <row r="18" spans="1:23" ht="12" customHeight="1">
      <c r="A18" s="2470" t="s">
        <v>376</v>
      </c>
      <c r="B18" s="1535"/>
      <c r="C18" s="1535"/>
      <c r="D18" s="1535"/>
      <c r="E18" s="1535"/>
      <c r="F18" s="1535"/>
      <c r="G18" s="1535"/>
      <c r="H18" s="1535"/>
      <c r="I18" s="1507"/>
      <c r="J18" s="2867"/>
      <c r="K18" s="1510"/>
      <c r="L18" s="1510"/>
      <c r="M18" s="324"/>
      <c r="N18" s="1538"/>
      <c r="O18" s="1510"/>
      <c r="P18" s="1510"/>
      <c r="Q18" s="1537"/>
      <c r="R18" s="1537"/>
      <c r="S18" s="1537"/>
      <c r="T18" s="1547"/>
      <c r="U18" s="1547"/>
      <c r="V18" s="1548"/>
    </row>
    <row r="19" spans="1:23" ht="12.75" customHeight="1">
      <c r="A19" s="1508" t="s">
        <v>382</v>
      </c>
      <c r="B19" s="339">
        <v>59</v>
      </c>
      <c r="C19" s="339">
        <v>54</v>
      </c>
      <c r="D19" s="339">
        <v>76</v>
      </c>
      <c r="E19" s="1509"/>
      <c r="F19" s="339">
        <v>61.4</v>
      </c>
      <c r="G19" s="339">
        <v>56.9</v>
      </c>
      <c r="H19" s="339">
        <v>76.599999999999994</v>
      </c>
      <c r="I19" s="339"/>
      <c r="J19" s="1537"/>
      <c r="K19" s="1537"/>
      <c r="L19" s="1537"/>
      <c r="M19" s="1537"/>
      <c r="N19" s="1537"/>
      <c r="O19" s="1537"/>
      <c r="P19" s="1537"/>
      <c r="Q19" s="1537"/>
      <c r="R19" s="1537"/>
      <c r="S19" s="1537"/>
      <c r="T19" s="1547"/>
      <c r="U19" s="1547"/>
      <c r="V19" s="1548"/>
    </row>
    <row r="20" spans="1:23" ht="12" customHeight="1">
      <c r="A20" s="1498" t="s">
        <v>383</v>
      </c>
      <c r="B20" s="1499">
        <v>40.369999999999997</v>
      </c>
      <c r="C20" s="1499">
        <v>45.6</v>
      </c>
      <c r="D20" s="1499">
        <v>22.8</v>
      </c>
      <c r="E20" s="1501"/>
      <c r="F20" s="1499">
        <v>38.1</v>
      </c>
      <c r="G20" s="1499">
        <v>42.8</v>
      </c>
      <c r="H20" s="1499">
        <v>22.4</v>
      </c>
      <c r="I20" s="324"/>
      <c r="J20" s="1501"/>
      <c r="K20" s="1537"/>
      <c r="L20" s="1537"/>
      <c r="M20" s="1537"/>
      <c r="N20" s="1537"/>
      <c r="O20" s="1537"/>
      <c r="P20" s="1537"/>
      <c r="Q20" s="1537"/>
      <c r="R20" s="1537"/>
      <c r="S20" s="1537"/>
      <c r="T20" s="1547"/>
      <c r="U20" s="1547"/>
      <c r="V20" s="1548"/>
    </row>
    <row r="21" spans="1:23" ht="12" customHeight="1">
      <c r="A21" s="1498" t="s">
        <v>384</v>
      </c>
      <c r="B21" s="1499">
        <v>0</v>
      </c>
      <c r="C21" s="1499">
        <v>0</v>
      </c>
      <c r="D21" s="1499">
        <v>0</v>
      </c>
      <c r="E21" s="1501"/>
      <c r="F21" s="1499">
        <v>0</v>
      </c>
      <c r="G21" s="1499">
        <v>0.1</v>
      </c>
      <c r="H21" s="1499">
        <v>0</v>
      </c>
      <c r="I21" s="324"/>
      <c r="J21" s="3018"/>
      <c r="K21" s="3018"/>
      <c r="L21" s="1537"/>
      <c r="M21" s="1537"/>
      <c r="N21" s="1537"/>
      <c r="O21" s="1537"/>
      <c r="P21" s="1537"/>
      <c r="Q21" s="1537"/>
      <c r="R21" s="1537"/>
      <c r="S21" s="1537"/>
      <c r="T21" s="1548"/>
      <c r="U21" s="1547"/>
      <c r="V21" s="1548"/>
    </row>
    <row r="22" spans="1:23" ht="12" customHeight="1">
      <c r="A22" s="3020" t="s">
        <v>385</v>
      </c>
      <c r="B22" s="1499">
        <f>100-B17</f>
        <v>0.62999999999999545</v>
      </c>
      <c r="C22" s="1499">
        <f>100-C17</f>
        <v>0.40000000000000568</v>
      </c>
      <c r="D22" s="1499">
        <f>100-D17</f>
        <v>1.2000000000000028</v>
      </c>
      <c r="E22" s="1501"/>
      <c r="F22" s="1499">
        <v>0.5</v>
      </c>
      <c r="G22" s="1499">
        <v>0.20000000000001705</v>
      </c>
      <c r="H22" s="1499">
        <v>1</v>
      </c>
      <c r="I22" s="324"/>
      <c r="J22" s="2868"/>
      <c r="K22" s="2868"/>
      <c r="L22" s="1537"/>
      <c r="M22" s="1537"/>
      <c r="N22" s="1537"/>
      <c r="O22" s="1537"/>
      <c r="P22" s="1537"/>
      <c r="Q22" s="1537"/>
      <c r="R22" s="1537"/>
      <c r="S22" s="1537"/>
      <c r="T22" s="1548"/>
      <c r="U22" s="1547"/>
      <c r="V22" s="1548"/>
    </row>
    <row r="23" spans="1:23" ht="12" customHeight="1">
      <c r="A23" s="3020"/>
      <c r="B23" s="1510"/>
      <c r="C23" s="1510"/>
      <c r="D23" s="1510"/>
      <c r="E23" s="1507"/>
      <c r="F23" s="1506"/>
      <c r="G23" s="2870"/>
      <c r="H23" s="1506"/>
      <c r="I23" s="1507"/>
      <c r="J23" s="1537"/>
      <c r="K23" s="2867"/>
      <c r="L23" s="2884" t="s">
        <v>1565</v>
      </c>
      <c r="M23" s="2884">
        <v>2021</v>
      </c>
      <c r="N23" s="1537"/>
      <c r="O23" s="1537"/>
      <c r="P23" s="1537"/>
      <c r="Q23" s="1537"/>
      <c r="R23" s="1537"/>
      <c r="S23" s="1537"/>
      <c r="T23" s="1548"/>
      <c r="U23" s="1547"/>
      <c r="V23" s="1549">
        <v>14</v>
      </c>
      <c r="W23" s="1549"/>
    </row>
    <row r="24" spans="1:23" ht="3" customHeight="1">
      <c r="A24" s="1511"/>
      <c r="B24" s="1511"/>
      <c r="C24" s="1511"/>
      <c r="D24" s="1511"/>
      <c r="E24" s="1512"/>
      <c r="F24" s="1512"/>
      <c r="G24" s="1512"/>
      <c r="H24" s="1512"/>
      <c r="I24" s="1512"/>
      <c r="J24" s="1537"/>
      <c r="K24" s="1537"/>
      <c r="L24" s="1537"/>
      <c r="M24" s="1537"/>
      <c r="N24" s="1537"/>
      <c r="O24" s="1537"/>
      <c r="P24" s="1537"/>
      <c r="Q24" s="1537"/>
      <c r="R24" s="1537"/>
      <c r="S24" s="1537"/>
      <c r="T24" s="1519"/>
      <c r="U24" s="1519"/>
      <c r="V24" s="1550"/>
      <c r="W24" s="1550"/>
    </row>
    <row r="25" spans="1:23" ht="6" customHeight="1">
      <c r="A25" s="1513"/>
      <c r="B25" s="1514"/>
      <c r="C25" s="1514"/>
      <c r="D25" s="1515"/>
      <c r="E25" s="1515"/>
      <c r="F25" s="1515"/>
      <c r="G25" s="1515"/>
      <c r="H25" s="1515"/>
      <c r="I25" s="1539"/>
      <c r="J25" s="1537"/>
      <c r="K25" s="1537"/>
      <c r="L25" s="1537"/>
      <c r="M25" s="1537"/>
      <c r="N25" s="1537"/>
      <c r="O25" s="1537"/>
      <c r="P25" s="1537"/>
      <c r="Q25" s="1537"/>
      <c r="R25" s="1537"/>
      <c r="S25" s="1537"/>
      <c r="T25" s="919"/>
      <c r="U25" s="919"/>
      <c r="V25" s="919"/>
      <c r="W25" s="919"/>
    </row>
    <row r="26" spans="1:23" ht="16.899999999999999" customHeight="1">
      <c r="A26" s="1516" t="s">
        <v>173</v>
      </c>
      <c r="B26" s="855"/>
      <c r="C26" s="1517"/>
      <c r="D26" s="1517"/>
      <c r="E26" s="1518"/>
      <c r="F26" s="1519"/>
      <c r="G26" s="1520" t="s">
        <v>386</v>
      </c>
      <c r="H26" s="822"/>
      <c r="I26" s="822"/>
      <c r="J26" s="2869"/>
      <c r="K26" s="2870"/>
      <c r="L26" s="843" t="s">
        <v>91</v>
      </c>
      <c r="M26" s="2866">
        <v>98.6</v>
      </c>
      <c r="N26" s="822"/>
      <c r="O26" s="822"/>
      <c r="P26" s="822"/>
      <c r="Q26" s="822"/>
      <c r="R26" s="822"/>
      <c r="S26" s="822"/>
      <c r="T26" s="1519" t="s">
        <v>387</v>
      </c>
      <c r="U26" s="1519"/>
      <c r="V26" s="1519" t="s">
        <v>387</v>
      </c>
      <c r="W26" s="1519"/>
    </row>
    <row r="27" spans="1:23" s="1482" customFormat="1" ht="15" customHeight="1">
      <c r="A27" s="3016"/>
      <c r="B27" s="3023"/>
      <c r="C27" s="3023"/>
      <c r="D27" s="3023"/>
      <c r="E27" s="3023"/>
      <c r="F27" s="3023"/>
      <c r="G27" s="3023"/>
      <c r="H27" s="3023"/>
      <c r="I27" s="1524"/>
      <c r="J27" s="2871"/>
      <c r="K27" s="2872"/>
      <c r="L27" s="843" t="s">
        <v>36</v>
      </c>
      <c r="M27" s="1542">
        <v>100</v>
      </c>
      <c r="N27" s="1540"/>
      <c r="O27" s="1540"/>
      <c r="P27" s="1540"/>
      <c r="Q27" s="1540"/>
      <c r="R27" s="1540"/>
      <c r="S27" s="1540"/>
      <c r="T27" s="1551"/>
      <c r="U27" s="1551"/>
      <c r="V27" s="1551"/>
      <c r="W27" s="1551"/>
    </row>
    <row r="28" spans="1:23" s="1482" customFormat="1" ht="15" customHeight="1">
      <c r="A28" s="3016" t="s">
        <v>1569</v>
      </c>
      <c r="B28" s="3016"/>
      <c r="C28" s="3016"/>
      <c r="D28" s="3016"/>
      <c r="E28" s="3016"/>
      <c r="F28" s="3016"/>
      <c r="G28" s="3016"/>
      <c r="H28" s="2888"/>
      <c r="I28" s="2888"/>
      <c r="J28" s="2871"/>
      <c r="K28" s="2872"/>
      <c r="L28" s="843"/>
      <c r="M28" s="1542"/>
      <c r="N28" s="1540"/>
      <c r="O28" s="1540"/>
      <c r="P28" s="1540"/>
      <c r="Q28" s="1540"/>
      <c r="R28" s="1540"/>
      <c r="S28" s="1540"/>
      <c r="T28" s="1551"/>
      <c r="U28" s="1551"/>
      <c r="V28" s="1551"/>
      <c r="W28" s="1551"/>
    </row>
    <row r="29" spans="1:23" s="1482" customFormat="1" ht="15" customHeight="1">
      <c r="A29" s="2887"/>
      <c r="B29" s="2888"/>
      <c r="C29" s="2888"/>
      <c r="D29" s="2888"/>
      <c r="E29" s="2888"/>
      <c r="F29" s="2888"/>
      <c r="G29" s="2888"/>
      <c r="H29" s="2888"/>
      <c r="I29" s="2888"/>
      <c r="J29" s="2871"/>
      <c r="K29" s="2872"/>
      <c r="L29" s="843"/>
      <c r="M29" s="1542"/>
      <c r="N29" s="1540"/>
      <c r="O29" s="1540"/>
      <c r="P29" s="1540"/>
      <c r="Q29" s="1540"/>
      <c r="R29" s="1540"/>
      <c r="S29" s="1540"/>
      <c r="T29" s="1551"/>
      <c r="U29" s="1551"/>
      <c r="V29" s="1551"/>
      <c r="W29" s="1551"/>
    </row>
    <row r="30" spans="1:23" ht="10.15" customHeight="1">
      <c r="A30" s="1525"/>
      <c r="B30" s="1525"/>
      <c r="C30" s="1525"/>
      <c r="D30" s="1525"/>
      <c r="E30" s="1526"/>
      <c r="F30" s="1526"/>
      <c r="G30" s="1526"/>
      <c r="H30" s="1526"/>
      <c r="I30" s="1526"/>
      <c r="J30" s="2873"/>
      <c r="K30" s="2872"/>
      <c r="L30" s="843" t="s">
        <v>67</v>
      </c>
      <c r="M30" s="2866">
        <v>100</v>
      </c>
      <c r="N30" s="822"/>
      <c r="O30" s="822"/>
      <c r="P30" s="822"/>
      <c r="Q30" s="822"/>
      <c r="R30" s="822"/>
      <c r="S30" s="822"/>
      <c r="T30" s="1544"/>
      <c r="U30" s="1544"/>
      <c r="V30" s="1544"/>
      <c r="W30" s="1544"/>
    </row>
    <row r="31" spans="1:23" ht="11.1" customHeight="1">
      <c r="A31" s="1521"/>
      <c r="B31" s="1522"/>
      <c r="C31" s="1522"/>
      <c r="D31" s="1523"/>
      <c r="E31" s="1527"/>
      <c r="F31" s="1527"/>
      <c r="G31" s="822"/>
      <c r="H31" s="822"/>
      <c r="I31" s="822"/>
      <c r="J31" s="2874"/>
      <c r="K31" s="2872"/>
      <c r="L31" s="843" t="s">
        <v>68</v>
      </c>
      <c r="M31" s="2866">
        <v>100</v>
      </c>
      <c r="N31" s="822"/>
      <c r="O31" s="822"/>
      <c r="P31" s="822"/>
      <c r="Q31" s="822"/>
      <c r="R31" s="822"/>
      <c r="S31" s="822"/>
      <c r="T31" s="857"/>
      <c r="U31" s="890"/>
      <c r="V31" s="857"/>
      <c r="W31" s="1517"/>
    </row>
    <row r="32" spans="1:23" ht="11.1" customHeight="1">
      <c r="A32" s="1521"/>
      <c r="B32" s="1522"/>
      <c r="C32" s="1522"/>
      <c r="D32" s="1523"/>
      <c r="E32" s="1497"/>
      <c r="F32" s="1497"/>
      <c r="H32" s="822"/>
      <c r="I32" s="822"/>
      <c r="J32" s="2873"/>
      <c r="K32" s="2872"/>
      <c r="L32" s="843" t="s">
        <v>69</v>
      </c>
      <c r="M32" s="2866">
        <v>100</v>
      </c>
      <c r="N32" s="822"/>
      <c r="O32" s="822"/>
      <c r="P32" s="822"/>
      <c r="Q32" s="822"/>
      <c r="R32" s="822"/>
      <c r="S32" s="822"/>
    </row>
    <row r="33" spans="1:18" ht="11.1" customHeight="1">
      <c r="A33" s="1521"/>
      <c r="B33" s="1522"/>
      <c r="C33" s="1522"/>
      <c r="D33" s="1523"/>
      <c r="E33" s="1497"/>
      <c r="F33" s="1497"/>
      <c r="G33" s="1497"/>
      <c r="H33" s="1497"/>
      <c r="I33" s="1497"/>
      <c r="J33" s="2873"/>
      <c r="K33" s="2872"/>
      <c r="L33" s="2881" t="s">
        <v>28</v>
      </c>
      <c r="M33" s="1497">
        <v>100</v>
      </c>
      <c r="N33" s="1497"/>
      <c r="O33" s="1497"/>
      <c r="P33" s="1497"/>
      <c r="Q33" s="1497"/>
      <c r="R33" s="1497"/>
    </row>
    <row r="34" spans="1:18" ht="11.1" customHeight="1">
      <c r="A34" s="1521"/>
      <c r="B34" s="1522"/>
      <c r="C34" s="1522"/>
      <c r="D34" s="1523"/>
      <c r="E34" s="1497"/>
      <c r="F34" s="1497"/>
      <c r="G34" s="1497"/>
      <c r="H34" s="1497"/>
      <c r="I34" s="1497"/>
      <c r="J34" s="2873"/>
      <c r="K34" s="2872"/>
      <c r="L34" s="2881" t="s">
        <v>70</v>
      </c>
      <c r="M34" s="1497">
        <v>100.00000000000001</v>
      </c>
      <c r="N34" s="1497"/>
      <c r="O34" s="1497"/>
      <c r="P34" s="1497"/>
      <c r="Q34" s="1497"/>
      <c r="R34" s="1497"/>
    </row>
    <row r="35" spans="1:18" ht="11.1" customHeight="1">
      <c r="A35" s="1521"/>
      <c r="B35" s="1522"/>
      <c r="C35" s="1522"/>
      <c r="D35" s="1523"/>
      <c r="E35" s="1497"/>
      <c r="F35" s="1497"/>
      <c r="G35" s="1497"/>
      <c r="H35" s="1497"/>
      <c r="I35" s="1497"/>
      <c r="J35" s="2873"/>
      <c r="K35" s="2872"/>
      <c r="L35" s="2881" t="s">
        <v>71</v>
      </c>
      <c r="M35" s="1497">
        <v>100</v>
      </c>
      <c r="N35" s="1497"/>
      <c r="O35" s="1497"/>
      <c r="P35" s="1497"/>
      <c r="Q35" s="1497"/>
      <c r="R35" s="1497"/>
    </row>
    <row r="36" spans="1:18" ht="11.1" customHeight="1">
      <c r="A36" s="1521"/>
      <c r="B36" s="1522"/>
      <c r="C36" s="1522"/>
      <c r="D36" s="1523"/>
      <c r="E36" s="1497"/>
      <c r="F36" s="1497"/>
      <c r="G36" s="1497"/>
      <c r="H36" s="1497"/>
      <c r="I36" s="1497"/>
      <c r="J36" s="2873"/>
      <c r="K36" s="2872"/>
      <c r="L36" s="2881" t="s">
        <v>123</v>
      </c>
      <c r="M36" s="1497">
        <v>100</v>
      </c>
      <c r="N36" s="1497"/>
      <c r="O36" s="1497"/>
      <c r="P36" s="1497"/>
      <c r="Q36" s="1497"/>
      <c r="R36" s="1497"/>
    </row>
    <row r="37" spans="1:18" ht="11.1" customHeight="1">
      <c r="A37" s="1521"/>
      <c r="B37" s="1522"/>
      <c r="C37" s="1522"/>
      <c r="D37" s="1523"/>
      <c r="E37" s="1497"/>
      <c r="F37" s="2694"/>
      <c r="G37" s="1497"/>
      <c r="H37" s="1497"/>
      <c r="I37" s="1497"/>
      <c r="J37" s="2873"/>
      <c r="K37" s="2872"/>
      <c r="L37" s="2881" t="s">
        <v>73</v>
      </c>
      <c r="M37" s="1497">
        <v>100</v>
      </c>
      <c r="N37" s="1497"/>
      <c r="O37" s="1497"/>
      <c r="P37" s="1497"/>
      <c r="Q37" s="1497"/>
      <c r="R37" s="1497"/>
    </row>
    <row r="38" spans="1:18" ht="11.1" customHeight="1">
      <c r="A38" s="1521"/>
      <c r="B38" s="1522"/>
      <c r="C38" s="1522"/>
      <c r="D38" s="1523"/>
      <c r="E38" s="1497"/>
      <c r="F38" s="1497"/>
      <c r="G38" s="1497"/>
      <c r="H38" s="1497"/>
      <c r="I38" s="1497"/>
      <c r="J38" s="2873"/>
      <c r="K38" s="2872"/>
      <c r="L38" s="2881" t="s">
        <v>74</v>
      </c>
      <c r="M38" s="1497">
        <v>100</v>
      </c>
      <c r="N38" s="1497"/>
      <c r="O38" s="1497"/>
      <c r="P38" s="1497"/>
      <c r="Q38" s="1497"/>
      <c r="R38" s="1497"/>
    </row>
    <row r="39" spans="1:18" ht="11.1" customHeight="1">
      <c r="A39" s="1521"/>
      <c r="B39" s="1522"/>
      <c r="C39" s="1522"/>
      <c r="D39" s="1523"/>
      <c r="E39" s="1497"/>
      <c r="F39" s="1512"/>
      <c r="G39" s="1497"/>
      <c r="H39" s="1497"/>
      <c r="I39" s="1497"/>
      <c r="J39" s="2873"/>
      <c r="K39" s="2872"/>
      <c r="L39" s="2881" t="s">
        <v>75</v>
      </c>
      <c r="M39" s="1497">
        <v>100</v>
      </c>
      <c r="N39" s="1497"/>
      <c r="O39" s="1497"/>
      <c r="P39" s="1497"/>
      <c r="Q39" s="1497"/>
      <c r="R39" s="1497"/>
    </row>
    <row r="40" spans="1:18" ht="11.1" customHeight="1">
      <c r="A40" s="1521"/>
      <c r="B40" s="1522"/>
      <c r="C40" s="1522"/>
      <c r="D40" s="1523"/>
      <c r="E40" s="1497"/>
      <c r="F40" s="1512"/>
      <c r="G40" s="1497"/>
      <c r="H40" s="1497"/>
      <c r="I40" s="1497"/>
      <c r="J40" s="2873"/>
      <c r="K40" s="2872"/>
      <c r="L40" s="2881" t="s">
        <v>137</v>
      </c>
      <c r="M40" s="1497">
        <v>100</v>
      </c>
      <c r="N40" s="1497"/>
      <c r="O40" s="1497"/>
      <c r="P40" s="1497"/>
      <c r="Q40" s="1497"/>
      <c r="R40" s="1497"/>
    </row>
    <row r="41" spans="1:18" ht="15" customHeight="1">
      <c r="A41" s="1521"/>
      <c r="B41" s="1522"/>
      <c r="C41" s="1522"/>
      <c r="D41" s="1523"/>
      <c r="E41" s="1509"/>
      <c r="F41" s="1509"/>
      <c r="G41" s="1509"/>
      <c r="H41" s="1509"/>
      <c r="I41" s="1509"/>
      <c r="J41" s="2873"/>
      <c r="K41" s="2875"/>
      <c r="L41" s="2882" t="s">
        <v>31</v>
      </c>
      <c r="M41" s="2883">
        <v>89.5</v>
      </c>
      <c r="N41" s="1509"/>
      <c r="O41" s="1509"/>
      <c r="P41" s="1509"/>
      <c r="Q41" s="1509"/>
      <c r="R41" s="1497"/>
    </row>
    <row r="42" spans="1:18" ht="9.9499999999999993" customHeight="1">
      <c r="A42" s="1521"/>
      <c r="B42" s="1522"/>
      <c r="C42" s="1522"/>
      <c r="D42" s="1523"/>
      <c r="E42" s="1509"/>
      <c r="F42" s="1509"/>
      <c r="G42" s="1509"/>
      <c r="H42" s="1509"/>
      <c r="I42" s="1509"/>
      <c r="J42" s="2873"/>
      <c r="K42" s="2875"/>
      <c r="L42" s="2882" t="s">
        <v>77</v>
      </c>
      <c r="M42" s="2883">
        <v>94.3</v>
      </c>
      <c r="N42" s="1509"/>
      <c r="O42" s="1509"/>
      <c r="P42" s="1509"/>
      <c r="Q42" s="1509"/>
      <c r="R42" s="1497"/>
    </row>
    <row r="43" spans="1:18" ht="15" customHeight="1">
      <c r="A43" s="1516"/>
      <c r="B43" s="1522"/>
      <c r="C43" s="1522"/>
      <c r="D43" s="1523"/>
      <c r="E43" s="1509"/>
      <c r="F43" s="1509"/>
      <c r="G43" s="1509"/>
      <c r="H43" s="1509"/>
      <c r="I43" s="1509"/>
      <c r="J43" s="2876"/>
      <c r="K43" s="2876"/>
      <c r="L43" s="2882" t="s">
        <v>33</v>
      </c>
      <c r="M43" s="2883">
        <v>97.4</v>
      </c>
      <c r="N43" s="1509"/>
      <c r="O43" s="1509"/>
      <c r="P43" s="1509"/>
      <c r="Q43" s="1509"/>
      <c r="R43" s="1509"/>
    </row>
    <row r="44" spans="1:18" ht="21" customHeight="1">
      <c r="A44" s="3016"/>
      <c r="B44" s="3017"/>
      <c r="C44" s="3017"/>
      <c r="D44" s="3017"/>
      <c r="E44" s="3017"/>
      <c r="F44" s="3017"/>
      <c r="G44" s="3017"/>
      <c r="H44" s="3017"/>
      <c r="I44" s="1528"/>
      <c r="J44" s="3018"/>
      <c r="K44" s="3018"/>
      <c r="L44" s="2882" t="s">
        <v>78</v>
      </c>
      <c r="M44" s="2883">
        <v>100</v>
      </c>
      <c r="N44" s="1509"/>
      <c r="O44" s="1509"/>
      <c r="P44" s="1509"/>
      <c r="Q44" s="1509"/>
      <c r="R44" s="1509"/>
    </row>
    <row r="45" spans="1:18" ht="11.1" customHeight="1">
      <c r="A45" s="1521"/>
      <c r="B45" s="1522"/>
      <c r="C45" s="1522"/>
      <c r="D45" s="1523"/>
      <c r="E45" s="1509"/>
      <c r="F45" s="1509"/>
      <c r="G45" s="1509"/>
      <c r="H45" s="1509"/>
      <c r="I45" s="1509"/>
      <c r="J45" s="2869"/>
      <c r="K45" s="2877"/>
      <c r="L45" s="3019"/>
      <c r="M45" s="3019"/>
      <c r="N45" s="3019"/>
      <c r="O45" s="3019"/>
      <c r="P45" s="1509"/>
      <c r="Q45" s="1509"/>
      <c r="R45" s="1509"/>
    </row>
    <row r="46" spans="1:18" ht="18" customHeight="1">
      <c r="B46" s="1522"/>
      <c r="C46" s="1522"/>
      <c r="D46" s="1523"/>
      <c r="E46" s="1529"/>
      <c r="F46" s="1529"/>
      <c r="G46" s="1529"/>
      <c r="H46" s="1529"/>
      <c r="I46" s="1529"/>
      <c r="J46" s="2873"/>
      <c r="K46" s="2878"/>
      <c r="L46" s="2885" t="s">
        <v>1566</v>
      </c>
      <c r="M46" s="2885">
        <v>2021</v>
      </c>
      <c r="N46" s="1529"/>
      <c r="O46" s="1529"/>
      <c r="P46" s="1529"/>
      <c r="Q46" s="1529"/>
      <c r="R46" s="1529"/>
    </row>
    <row r="47" spans="1:18" ht="11.1" customHeight="1">
      <c r="A47" s="1521"/>
      <c r="B47" s="1522"/>
      <c r="C47" s="1522"/>
      <c r="D47" s="1523"/>
      <c r="E47" s="1529"/>
      <c r="F47" s="1529"/>
      <c r="G47" s="1529"/>
      <c r="H47" s="1529"/>
      <c r="I47" s="1529"/>
      <c r="J47" s="2873"/>
      <c r="K47" s="2878"/>
      <c r="L47" s="1529"/>
      <c r="M47" s="1529"/>
      <c r="N47" s="1529"/>
      <c r="O47" s="1529"/>
      <c r="P47" s="1529"/>
      <c r="Q47" s="1529"/>
      <c r="R47" s="1529"/>
    </row>
    <row r="48" spans="1:18" ht="11.1" customHeight="1">
      <c r="A48" s="1521"/>
      <c r="B48" s="1522"/>
      <c r="C48" s="1522"/>
      <c r="D48" s="1523"/>
      <c r="E48" s="1529"/>
      <c r="F48" s="1529"/>
      <c r="G48" s="1529"/>
      <c r="H48" s="1529"/>
      <c r="I48" s="1529"/>
      <c r="J48" s="2873"/>
      <c r="K48" s="2878"/>
      <c r="L48" s="1529" t="s">
        <v>91</v>
      </c>
      <c r="M48" s="2064">
        <v>99.5</v>
      </c>
      <c r="N48" s="1529"/>
      <c r="O48" s="1529"/>
      <c r="P48" s="1529"/>
      <c r="Q48" s="1529"/>
      <c r="R48" s="1529"/>
    </row>
    <row r="49" spans="1:18" ht="11.1" customHeight="1">
      <c r="A49" s="1521"/>
      <c r="B49" s="1522"/>
      <c r="C49" s="1522"/>
      <c r="D49" s="1523"/>
      <c r="E49" s="1529"/>
      <c r="F49" s="1529"/>
      <c r="G49" s="1529"/>
      <c r="H49" s="1529"/>
      <c r="I49" s="1529"/>
      <c r="J49" s="2874"/>
      <c r="K49" s="2878"/>
      <c r="L49" s="1529" t="s">
        <v>36</v>
      </c>
      <c r="M49" s="2064">
        <v>100</v>
      </c>
      <c r="N49" s="1529"/>
      <c r="O49" s="1529"/>
      <c r="P49" s="1529"/>
      <c r="Q49" s="1529"/>
      <c r="R49" s="1529"/>
    </row>
    <row r="50" spans="1:18" ht="11.1" customHeight="1">
      <c r="A50" s="1521"/>
      <c r="B50" s="1522"/>
      <c r="C50" s="1522"/>
      <c r="D50" s="1523"/>
      <c r="E50" s="1529"/>
      <c r="F50" s="1529"/>
      <c r="G50" s="1529"/>
      <c r="H50" s="1529"/>
      <c r="I50" s="1529"/>
      <c r="J50" s="2873"/>
      <c r="K50" s="2878"/>
      <c r="L50" s="1529" t="s">
        <v>67</v>
      </c>
      <c r="M50" s="2064">
        <v>100</v>
      </c>
      <c r="N50" s="1529"/>
      <c r="O50" s="1529"/>
      <c r="P50" s="1529"/>
      <c r="Q50" s="1529"/>
      <c r="R50" s="1529"/>
    </row>
    <row r="51" spans="1:18" ht="11.1" customHeight="1">
      <c r="A51" s="1521"/>
      <c r="B51" s="1522"/>
      <c r="C51" s="1522"/>
      <c r="D51" s="1523"/>
      <c r="E51" s="1529"/>
      <c r="F51" s="1529"/>
      <c r="G51" s="1529"/>
      <c r="H51" s="1529"/>
      <c r="I51" s="1529"/>
      <c r="J51" s="2873"/>
      <c r="K51" s="2879"/>
      <c r="L51" s="1529" t="s">
        <v>68</v>
      </c>
      <c r="M51" s="2064">
        <v>100</v>
      </c>
      <c r="N51" s="1529"/>
      <c r="O51" s="1529"/>
      <c r="P51" s="1529"/>
      <c r="Q51" s="1529"/>
      <c r="R51" s="1529"/>
    </row>
    <row r="52" spans="1:18" ht="11.1" customHeight="1">
      <c r="A52" s="1521"/>
      <c r="B52" s="1522"/>
      <c r="C52" s="1522"/>
      <c r="D52" s="1523"/>
      <c r="E52" s="1529"/>
      <c r="F52" s="1529"/>
      <c r="G52" s="1529"/>
      <c r="H52" s="1529"/>
      <c r="I52" s="1529"/>
      <c r="J52" s="2873"/>
      <c r="K52" s="2879"/>
      <c r="L52" s="1529" t="s">
        <v>69</v>
      </c>
      <c r="M52" s="2064">
        <v>100</v>
      </c>
      <c r="N52" s="1529"/>
      <c r="O52" s="1529"/>
      <c r="P52" s="1529"/>
      <c r="Q52" s="1529"/>
      <c r="R52" s="1529"/>
    </row>
    <row r="53" spans="1:18" ht="11.1" customHeight="1">
      <c r="A53" s="1521"/>
      <c r="B53" s="1522"/>
      <c r="C53" s="1522"/>
      <c r="D53" s="1523"/>
      <c r="E53" s="1529"/>
      <c r="F53" s="1529"/>
      <c r="G53" s="1529"/>
      <c r="H53" s="1529"/>
      <c r="I53" s="1529"/>
      <c r="J53" s="2873"/>
      <c r="K53" s="2878"/>
      <c r="L53" s="1529" t="s">
        <v>28</v>
      </c>
      <c r="M53" s="2064">
        <v>100</v>
      </c>
      <c r="N53" s="1529"/>
      <c r="O53" s="1529"/>
      <c r="P53" s="1529"/>
      <c r="Q53" s="1529"/>
      <c r="R53" s="1529"/>
    </row>
    <row r="54" spans="1:18" ht="11.1" customHeight="1">
      <c r="A54" s="1521"/>
      <c r="B54" s="1522"/>
      <c r="C54" s="1522"/>
      <c r="D54" s="1523"/>
      <c r="E54" s="1529"/>
      <c r="F54" s="1529"/>
      <c r="G54" s="1529"/>
      <c r="H54" s="1529"/>
      <c r="I54" s="1529"/>
      <c r="J54" s="2873"/>
      <c r="K54" s="2878"/>
      <c r="L54" s="1529" t="s">
        <v>70</v>
      </c>
      <c r="M54" s="2064">
        <v>100</v>
      </c>
      <c r="N54" s="1529"/>
      <c r="O54" s="1529"/>
      <c r="P54" s="1529"/>
      <c r="Q54" s="1529"/>
      <c r="R54" s="1529"/>
    </row>
    <row r="55" spans="1:18" ht="11.1" customHeight="1">
      <c r="B55" s="1522"/>
      <c r="C55" s="1522"/>
      <c r="D55" s="1523"/>
      <c r="E55" s="1529"/>
      <c r="F55" s="1529"/>
      <c r="G55" s="1529"/>
      <c r="H55" s="1529"/>
      <c r="I55" s="1529"/>
      <c r="J55" s="2873"/>
      <c r="K55" s="2878"/>
      <c r="L55" s="1529" t="s">
        <v>71</v>
      </c>
      <c r="M55" s="2064">
        <v>100.00000000000001</v>
      </c>
      <c r="N55" s="1529"/>
      <c r="O55" s="1529"/>
      <c r="P55" s="1529"/>
      <c r="Q55" s="1529"/>
      <c r="R55" s="1529"/>
    </row>
    <row r="56" spans="1:18" ht="11.1" customHeight="1">
      <c r="B56" s="1522"/>
      <c r="C56" s="1522"/>
      <c r="D56" s="1523"/>
      <c r="J56" s="2873"/>
      <c r="K56" s="2878"/>
      <c r="L56" s="810" t="s">
        <v>123</v>
      </c>
      <c r="M56" s="2064">
        <v>100</v>
      </c>
    </row>
    <row r="57" spans="1:18" ht="17.25" customHeight="1">
      <c r="B57" s="1522"/>
      <c r="C57" s="1522"/>
      <c r="D57" s="1523"/>
      <c r="J57" s="2873"/>
      <c r="K57" s="2878"/>
      <c r="L57" s="810" t="s">
        <v>73</v>
      </c>
      <c r="M57" s="2064">
        <v>100</v>
      </c>
    </row>
    <row r="58" spans="1:18" ht="17.25" customHeight="1">
      <c r="A58" s="1516"/>
      <c r="B58" s="1526"/>
      <c r="C58" s="1526"/>
      <c r="D58" s="1526"/>
      <c r="E58" s="1526"/>
      <c r="F58" s="1526"/>
      <c r="G58" s="1526"/>
      <c r="H58" s="1526"/>
      <c r="J58" s="2873"/>
      <c r="K58" s="2880"/>
      <c r="L58" s="810" t="s">
        <v>74</v>
      </c>
      <c r="M58" s="2064">
        <v>100</v>
      </c>
    </row>
    <row r="59" spans="1:18" ht="15" customHeight="1">
      <c r="A59" s="1516" t="s">
        <v>1567</v>
      </c>
      <c r="B59" s="1526"/>
      <c r="C59" s="1526"/>
      <c r="D59" s="1526"/>
      <c r="E59" s="1526"/>
      <c r="F59" s="1526"/>
      <c r="G59" s="1526"/>
      <c r="H59" s="1526"/>
      <c r="J59" s="2873"/>
      <c r="K59" s="2880"/>
      <c r="L59" s="810" t="s">
        <v>137</v>
      </c>
      <c r="M59" s="2064">
        <v>100</v>
      </c>
    </row>
    <row r="60" spans="1:18" ht="15" customHeight="1">
      <c r="A60" s="810" t="s">
        <v>1568</v>
      </c>
      <c r="B60" s="1522"/>
      <c r="C60" s="1522"/>
      <c r="D60" s="1523"/>
      <c r="J60" s="2873"/>
      <c r="K60" s="2880"/>
      <c r="L60" s="810" t="s">
        <v>31</v>
      </c>
      <c r="M60" s="2064">
        <v>100</v>
      </c>
    </row>
    <row r="61" spans="1:18" ht="15" customHeight="1">
      <c r="A61" s="1521"/>
      <c r="B61" s="1522"/>
      <c r="C61" s="1522"/>
      <c r="D61" s="1523"/>
      <c r="J61" s="2873"/>
      <c r="K61" s="2880"/>
      <c r="L61" s="810" t="s">
        <v>77</v>
      </c>
      <c r="M61" s="2068">
        <v>94.984434675092743</v>
      </c>
    </row>
    <row r="62" spans="1:18">
      <c r="B62" s="1537"/>
      <c r="C62" s="1537"/>
      <c r="D62" s="1537"/>
      <c r="E62" s="1537"/>
      <c r="F62" s="1537"/>
      <c r="G62" s="1537"/>
      <c r="H62" s="1537"/>
      <c r="I62" s="1537"/>
      <c r="J62" s="1537"/>
      <c r="K62" s="1537"/>
      <c r="L62" s="810" t="s">
        <v>33</v>
      </c>
      <c r="M62" s="2064">
        <v>100</v>
      </c>
    </row>
    <row r="63" spans="1:18">
      <c r="B63" s="1537"/>
      <c r="C63" s="1537"/>
      <c r="D63" s="1537"/>
      <c r="E63" s="1537"/>
      <c r="F63" s="1537"/>
      <c r="G63" s="1537"/>
      <c r="H63" s="1537"/>
      <c r="I63" s="1537"/>
      <c r="J63" s="1537"/>
      <c r="K63" s="1537"/>
      <c r="L63" s="810" t="s">
        <v>78</v>
      </c>
      <c r="M63" s="2064">
        <v>100</v>
      </c>
    </row>
    <row r="64" spans="1:18">
      <c r="B64" s="1537"/>
      <c r="C64" s="1537"/>
      <c r="D64" s="1537"/>
      <c r="E64" s="1537"/>
      <c r="F64" s="1537"/>
      <c r="G64" s="1537"/>
      <c r="H64" s="1537"/>
      <c r="I64" s="1537"/>
      <c r="J64" s="1537"/>
      <c r="K64" s="1537"/>
    </row>
  </sheetData>
  <mergeCells count="10">
    <mergeCell ref="A44:H44"/>
    <mergeCell ref="J44:K44"/>
    <mergeCell ref="L45:O45"/>
    <mergeCell ref="A22:A23"/>
    <mergeCell ref="A4:H4"/>
    <mergeCell ref="B7:D7"/>
    <mergeCell ref="F7:H7"/>
    <mergeCell ref="J21:K21"/>
    <mergeCell ref="A27:H27"/>
    <mergeCell ref="A28:G28"/>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626"/>
  <sheetViews>
    <sheetView showGridLines="0" view="pageBreakPreview" topLeftCell="A4" zoomScaleNormal="100" zoomScaleSheetLayoutView="100" workbookViewId="0">
      <selection activeCell="G35" sqref="G35"/>
    </sheetView>
  </sheetViews>
  <sheetFormatPr baseColWidth="10" defaultColWidth="12.5703125" defaultRowHeight="16.5" customHeight="1"/>
  <cols>
    <col min="1" max="1" width="35.7109375" style="1448" customWidth="1"/>
    <col min="2" max="6" width="10.7109375" style="1448" customWidth="1"/>
    <col min="7" max="7" width="9.28515625" style="1448" customWidth="1"/>
    <col min="8" max="47" width="10.7109375" style="1448" customWidth="1"/>
    <col min="48" max="16384" width="12.5703125" style="1448"/>
  </cols>
  <sheetData>
    <row r="1" spans="1:14" s="1401" customFormat="1" ht="30" customHeight="1">
      <c r="C1" s="243"/>
      <c r="D1" s="899"/>
      <c r="E1" s="1402"/>
      <c r="F1" s="1402"/>
      <c r="G1" s="899" t="s">
        <v>1477</v>
      </c>
    </row>
    <row r="2" spans="1:14" s="1401" customFormat="1" ht="5.0999999999999996" customHeight="1">
      <c r="A2" s="1405"/>
      <c r="B2" s="1405"/>
      <c r="C2" s="1405"/>
      <c r="D2" s="1405"/>
      <c r="E2" s="1405"/>
      <c r="F2" s="1405"/>
      <c r="G2" s="1405"/>
    </row>
    <row r="3" spans="1:14" s="1401" customFormat="1" ht="5.0999999999999996" customHeight="1"/>
    <row r="4" spans="1:14" s="1446" customFormat="1" ht="15.95" customHeight="1">
      <c r="A4" s="3024" t="s">
        <v>388</v>
      </c>
      <c r="B4" s="3024"/>
      <c r="C4" s="1449"/>
      <c r="D4" s="1449"/>
      <c r="E4" s="1450"/>
      <c r="F4" s="1450"/>
      <c r="G4" s="1450"/>
    </row>
    <row r="5" spans="1:14" s="1447" customFormat="1" ht="17.25" customHeight="1">
      <c r="H5" s="1458"/>
      <c r="I5" s="1451"/>
      <c r="J5" s="1452"/>
      <c r="K5" s="1453"/>
      <c r="L5" s="1453"/>
    </row>
    <row r="6" spans="1:14" s="1447" customFormat="1" ht="15" customHeight="1">
      <c r="I6" s="1451"/>
      <c r="J6" s="1452"/>
      <c r="K6" s="1453"/>
      <c r="L6" s="1453"/>
      <c r="M6" s="1453"/>
      <c r="N6" s="1453"/>
    </row>
    <row r="7" spans="1:14" s="1447" customFormat="1" ht="15" customHeight="1">
      <c r="A7" s="1454" t="s">
        <v>389</v>
      </c>
      <c r="B7" s="1455"/>
      <c r="C7" s="2889">
        <v>2017</v>
      </c>
      <c r="D7" s="2889">
        <v>2018</v>
      </c>
      <c r="E7" s="2889">
        <v>2019</v>
      </c>
      <c r="F7" s="2889">
        <v>2020</v>
      </c>
      <c r="G7" s="2889">
        <v>2021</v>
      </c>
    </row>
    <row r="8" spans="1:14" s="1447" customFormat="1" ht="21.75" customHeight="1">
      <c r="A8" s="535" t="s">
        <v>390</v>
      </c>
      <c r="B8" s="1456" t="s">
        <v>391</v>
      </c>
      <c r="C8" s="1457">
        <v>23496</v>
      </c>
      <c r="D8" s="1457">
        <v>23752</v>
      </c>
      <c r="E8" s="1458">
        <v>24706</v>
      </c>
      <c r="F8" s="1458">
        <v>24706</v>
      </c>
      <c r="G8" s="1458">
        <v>24706</v>
      </c>
    </row>
    <row r="9" spans="1:14" s="1447" customFormat="1" ht="21.75" customHeight="1">
      <c r="A9" s="535" t="s">
        <v>392</v>
      </c>
      <c r="B9" s="1456" t="s">
        <v>393</v>
      </c>
      <c r="C9" s="1459">
        <v>2489</v>
      </c>
      <c r="D9" s="1459">
        <v>2493</v>
      </c>
      <c r="E9" s="1459">
        <v>2496</v>
      </c>
      <c r="F9" s="1458">
        <v>2496</v>
      </c>
      <c r="G9" s="1458">
        <v>2496</v>
      </c>
    </row>
    <row r="10" spans="1:14" s="1447" customFormat="1" ht="21.75" customHeight="1">
      <c r="A10" s="535" t="s">
        <v>394</v>
      </c>
      <c r="B10" s="1456" t="s">
        <v>393</v>
      </c>
      <c r="C10" s="1460">
        <v>81</v>
      </c>
      <c r="D10" s="1460">
        <v>82</v>
      </c>
      <c r="E10" s="1460">
        <v>84</v>
      </c>
      <c r="F10" s="1458">
        <v>87</v>
      </c>
      <c r="G10" s="1458">
        <v>87</v>
      </c>
    </row>
    <row r="11" spans="1:14" s="1447" customFormat="1" ht="21.75" customHeight="1">
      <c r="A11" s="535" t="s">
        <v>395</v>
      </c>
      <c r="B11" s="1456" t="s">
        <v>396</v>
      </c>
      <c r="C11" s="1461">
        <v>1605</v>
      </c>
      <c r="D11" s="1461">
        <v>1614</v>
      </c>
      <c r="E11" s="1461">
        <v>1587</v>
      </c>
      <c r="F11" s="1458">
        <v>1.538</v>
      </c>
      <c r="G11" s="1458">
        <v>1573.6</v>
      </c>
    </row>
    <row r="12" spans="1:14" s="1447" customFormat="1" ht="21.75" customHeight="1">
      <c r="A12" s="535" t="s">
        <v>397</v>
      </c>
      <c r="B12" s="1456" t="s">
        <v>396</v>
      </c>
      <c r="C12" s="1462">
        <v>1581</v>
      </c>
      <c r="D12" s="1461">
        <v>1602.7019999999998</v>
      </c>
      <c r="E12" s="1461">
        <v>1558</v>
      </c>
      <c r="F12" s="1458">
        <v>1.526</v>
      </c>
      <c r="G12" s="1458">
        <v>1561.3</v>
      </c>
    </row>
    <row r="13" spans="1:14" s="1447" customFormat="1" ht="21.75" customHeight="1">
      <c r="A13" s="535" t="s">
        <v>398</v>
      </c>
      <c r="B13" s="1456" t="s">
        <v>399</v>
      </c>
      <c r="C13" s="1463">
        <v>98.504672897196258</v>
      </c>
      <c r="D13" s="1464">
        <v>99.3</v>
      </c>
      <c r="E13" s="1464">
        <v>98.3</v>
      </c>
      <c r="F13" s="1464">
        <v>99.21976592977893</v>
      </c>
      <c r="G13" s="1464">
        <v>99.218352821555669</v>
      </c>
    </row>
    <row r="14" spans="1:14" s="1447" customFormat="1" ht="21.75" customHeight="1">
      <c r="A14" s="535" t="s">
        <v>400</v>
      </c>
      <c r="B14" s="1456" t="s">
        <v>393</v>
      </c>
      <c r="C14" s="1461">
        <v>2364</v>
      </c>
      <c r="D14" s="1461">
        <v>2415</v>
      </c>
      <c r="E14" s="1461">
        <v>2418</v>
      </c>
      <c r="F14" s="1458">
        <v>2418</v>
      </c>
      <c r="G14" s="1458">
        <v>2418</v>
      </c>
    </row>
    <row r="15" spans="1:14" s="1447" customFormat="1" ht="21.75" customHeight="1">
      <c r="A15" s="535" t="s">
        <v>401</v>
      </c>
      <c r="B15" s="1456" t="s">
        <v>393</v>
      </c>
      <c r="C15" s="1465">
        <v>154</v>
      </c>
      <c r="D15" s="1461">
        <v>155</v>
      </c>
      <c r="E15" s="1461">
        <v>156</v>
      </c>
      <c r="F15" s="1458">
        <v>156</v>
      </c>
      <c r="G15" s="1458">
        <v>156</v>
      </c>
    </row>
    <row r="16" spans="1:14" s="1447" customFormat="1" ht="21.75" customHeight="1">
      <c r="A16" s="535" t="s">
        <v>402</v>
      </c>
      <c r="B16" s="1456" t="s">
        <v>393</v>
      </c>
      <c r="C16" s="1461">
        <v>2210</v>
      </c>
      <c r="D16" s="1461">
        <v>2260</v>
      </c>
      <c r="E16" s="1461">
        <v>2262</v>
      </c>
      <c r="F16" s="1458">
        <v>2262</v>
      </c>
      <c r="G16" s="1458">
        <v>2262</v>
      </c>
    </row>
    <row r="17" spans="1:15" s="1447" customFormat="1" ht="21.75" customHeight="1">
      <c r="A17" s="535" t="s">
        <v>403</v>
      </c>
      <c r="B17" s="1456" t="s">
        <v>393</v>
      </c>
      <c r="C17" s="1466">
        <v>1</v>
      </c>
      <c r="D17" s="1458">
        <v>1</v>
      </c>
      <c r="E17" s="1458">
        <v>1</v>
      </c>
      <c r="F17" s="1458">
        <v>1</v>
      </c>
      <c r="G17" s="1458">
        <v>1</v>
      </c>
    </row>
    <row r="18" spans="1:15" s="1447" customFormat="1" ht="15" customHeight="1">
      <c r="A18" s="1467" t="s">
        <v>404</v>
      </c>
      <c r="B18" s="1468"/>
      <c r="C18" s="1469"/>
      <c r="D18" s="1469"/>
      <c r="E18" s="1470"/>
      <c r="F18" s="1470"/>
      <c r="G18" s="1471"/>
    </row>
    <row r="19" spans="1:15" s="1447" customFormat="1" ht="23.1" customHeight="1">
      <c r="A19" s="535" t="s">
        <v>390</v>
      </c>
      <c r="B19" s="1456" t="s">
        <v>391</v>
      </c>
      <c r="C19" s="2176">
        <v>5323</v>
      </c>
      <c r="D19" s="2177">
        <v>5391</v>
      </c>
      <c r="E19" s="2176">
        <v>5420</v>
      </c>
      <c r="F19" s="2176">
        <v>5420</v>
      </c>
      <c r="G19" s="2178">
        <v>5420</v>
      </c>
    </row>
    <row r="20" spans="1:15" s="1447" customFormat="1" ht="23.1" customHeight="1">
      <c r="A20" s="535" t="s">
        <v>392</v>
      </c>
      <c r="B20" s="1456" t="s">
        <v>393</v>
      </c>
      <c r="C20" s="2176">
        <v>561</v>
      </c>
      <c r="D20" s="2179">
        <v>563</v>
      </c>
      <c r="E20" s="2176">
        <v>568</v>
      </c>
      <c r="F20" s="2176">
        <v>568</v>
      </c>
      <c r="G20" s="2178">
        <v>568</v>
      </c>
    </row>
    <row r="21" spans="1:15" s="1447" customFormat="1" ht="23.1" customHeight="1">
      <c r="A21" s="535" t="s">
        <v>405</v>
      </c>
      <c r="B21" s="1456" t="s">
        <v>393</v>
      </c>
      <c r="C21" s="2176">
        <v>787</v>
      </c>
      <c r="D21" s="2180">
        <v>790</v>
      </c>
      <c r="E21" s="2176">
        <v>825</v>
      </c>
      <c r="F21" s="2176">
        <v>825</v>
      </c>
      <c r="G21" s="2178">
        <v>825</v>
      </c>
    </row>
    <row r="22" spans="1:15" s="1447" customFormat="1" ht="27.75" customHeight="1">
      <c r="A22" s="1472" t="s">
        <v>406</v>
      </c>
      <c r="B22" s="1473" t="s">
        <v>393</v>
      </c>
      <c r="C22" s="2176">
        <v>12</v>
      </c>
      <c r="D22" s="2181">
        <v>17</v>
      </c>
      <c r="E22" s="2176">
        <v>24</v>
      </c>
      <c r="F22" s="2176">
        <v>24</v>
      </c>
      <c r="G22" s="2908">
        <v>24</v>
      </c>
    </row>
    <row r="23" spans="1:15" s="1447" customFormat="1" ht="23.1" customHeight="1">
      <c r="A23" s="1472" t="s">
        <v>407</v>
      </c>
      <c r="B23" s="1473" t="s">
        <v>408</v>
      </c>
      <c r="C23" s="2176">
        <v>62</v>
      </c>
      <c r="D23" s="2182">
        <v>62</v>
      </c>
      <c r="E23" s="2176">
        <v>64</v>
      </c>
      <c r="F23" s="2176">
        <v>64</v>
      </c>
      <c r="G23" s="2908"/>
    </row>
    <row r="24" spans="1:15" s="1447" customFormat="1" ht="23.1" customHeight="1">
      <c r="A24" s="535" t="s">
        <v>409</v>
      </c>
      <c r="B24" s="1456" t="s">
        <v>396</v>
      </c>
      <c r="C24" s="2176">
        <v>414</v>
      </c>
      <c r="D24" s="2183">
        <v>420</v>
      </c>
      <c r="E24" s="2176">
        <v>347</v>
      </c>
      <c r="F24" s="2176">
        <v>334</v>
      </c>
      <c r="G24" s="2178">
        <v>1003.9</v>
      </c>
    </row>
    <row r="25" spans="1:15" s="1447" customFormat="1" ht="23.1" customHeight="1">
      <c r="A25" s="535" t="s">
        <v>410</v>
      </c>
      <c r="B25" s="1456" t="s">
        <v>396</v>
      </c>
      <c r="C25" s="2176">
        <v>108</v>
      </c>
      <c r="D25" s="2183">
        <v>113</v>
      </c>
      <c r="E25" s="2176">
        <v>93</v>
      </c>
      <c r="F25" s="2176">
        <v>108</v>
      </c>
      <c r="G25" s="2178">
        <v>430.55599999999998</v>
      </c>
    </row>
    <row r="26" spans="1:15" s="1447" customFormat="1" ht="23.1" customHeight="1">
      <c r="A26" s="1472" t="s">
        <v>411</v>
      </c>
      <c r="B26" s="1473" t="s">
        <v>399</v>
      </c>
      <c r="C26" s="2184">
        <v>26.1</v>
      </c>
      <c r="D26" s="2184">
        <v>26.904761904761905</v>
      </c>
      <c r="E26" s="2185">
        <v>26.8</v>
      </c>
      <c r="F26" s="2185">
        <v>32.335329341317362</v>
      </c>
      <c r="G26" s="2185">
        <v>42.888335491582822</v>
      </c>
    </row>
    <row r="27" spans="1:15" ht="5.0999999999999996" customHeight="1">
      <c r="A27" s="1474"/>
      <c r="B27" s="1474"/>
      <c r="C27" s="1475"/>
      <c r="D27" s="1475"/>
      <c r="E27" s="1475"/>
      <c r="F27" s="1475"/>
      <c r="G27" s="1474"/>
    </row>
    <row r="28" spans="1:15" ht="5.0999999999999996" customHeight="1">
      <c r="A28" s="1476"/>
      <c r="B28" s="1476"/>
      <c r="C28" s="1476"/>
      <c r="D28" s="1476"/>
      <c r="E28" s="1476"/>
      <c r="F28" s="1476"/>
      <c r="G28" s="1477"/>
    </row>
    <row r="29" spans="1:15" s="1447" customFormat="1" ht="62.25" customHeight="1">
      <c r="A29" s="3025" t="s">
        <v>412</v>
      </c>
      <c r="B29" s="3025"/>
      <c r="C29" s="3025"/>
      <c r="D29" s="3025"/>
      <c r="E29" s="3025"/>
      <c r="F29" s="3025"/>
      <c r="G29" s="3025"/>
      <c r="H29" s="1478"/>
      <c r="I29" s="1479"/>
      <c r="J29" s="1479"/>
      <c r="K29" s="1479"/>
      <c r="L29" s="1479"/>
      <c r="M29" s="1479"/>
      <c r="N29" s="1479"/>
      <c r="O29" s="1479"/>
    </row>
    <row r="30" spans="1:15" s="1447" customFormat="1" ht="12" customHeight="1">
      <c r="A30" s="1453" t="s">
        <v>173</v>
      </c>
      <c r="B30" s="1453"/>
      <c r="C30" s="1453"/>
      <c r="D30" s="1453"/>
    </row>
    <row r="31" spans="1:15" s="1447" customFormat="1" ht="20.100000000000001" customHeight="1">
      <c r="A31" s="1453"/>
      <c r="B31" s="1453"/>
      <c r="C31" s="1453"/>
      <c r="D31" s="1453"/>
    </row>
    <row r="32" spans="1:15" s="1447" customFormat="1" ht="20.100000000000001" customHeight="1">
      <c r="A32" s="1453"/>
      <c r="B32" s="1453"/>
      <c r="C32" s="1453"/>
      <c r="D32" s="1453"/>
    </row>
    <row r="33" spans="1:6" s="1447" customFormat="1" ht="20.100000000000001" customHeight="1">
      <c r="A33" s="1453"/>
      <c r="B33" s="1453"/>
      <c r="C33" s="1453"/>
      <c r="D33" s="1453"/>
    </row>
    <row r="34" spans="1:6" s="1447" customFormat="1" ht="20.100000000000001" customHeight="1">
      <c r="A34" s="1453"/>
      <c r="B34" s="1453"/>
      <c r="C34" s="1453"/>
      <c r="D34" s="1453"/>
    </row>
    <row r="35" spans="1:6" s="1447" customFormat="1" ht="20.100000000000001" customHeight="1">
      <c r="A35" s="1453"/>
      <c r="B35" s="1453"/>
      <c r="C35" s="1453"/>
      <c r="D35" s="1453"/>
    </row>
    <row r="36" spans="1:6" s="1447" customFormat="1" ht="20.100000000000001" customHeight="1">
      <c r="A36" s="1453"/>
      <c r="B36" s="1453"/>
      <c r="C36" s="1453"/>
      <c r="D36" s="1453"/>
    </row>
    <row r="37" spans="1:6" s="1447" customFormat="1" ht="20.100000000000001" customHeight="1">
      <c r="A37" s="1453"/>
      <c r="B37" s="1453"/>
      <c r="C37" s="1453"/>
      <c r="D37" s="1453"/>
      <c r="F37" s="2917"/>
    </row>
    <row r="38" spans="1:6" s="1447" customFormat="1" ht="20.100000000000001" customHeight="1"/>
    <row r="39" spans="1:6" s="1447" customFormat="1" ht="20.100000000000001" customHeight="1"/>
    <row r="40" spans="1:6" s="1447" customFormat="1" ht="16.5" customHeight="1"/>
    <row r="41" spans="1:6" s="1447" customFormat="1" ht="16.5" customHeight="1"/>
    <row r="42" spans="1:6" s="1447" customFormat="1" ht="16.5" customHeight="1"/>
    <row r="43" spans="1:6" s="1447" customFormat="1" ht="16.5" customHeight="1"/>
    <row r="44" spans="1:6" s="1447" customFormat="1" ht="16.5" customHeight="1"/>
    <row r="45" spans="1:6" s="1447" customFormat="1" ht="16.5" customHeight="1"/>
    <row r="46" spans="1:6" s="1447" customFormat="1" ht="16.5" customHeight="1"/>
    <row r="47" spans="1:6" s="1447" customFormat="1" ht="16.5" customHeight="1"/>
    <row r="48" spans="1:6" s="1447" customFormat="1" ht="16.5" customHeight="1"/>
    <row r="49" s="1447" customFormat="1" ht="16.5" customHeight="1"/>
    <row r="50" s="1447" customFormat="1" ht="16.5" customHeight="1"/>
    <row r="51" s="1447" customFormat="1" ht="16.5" customHeight="1"/>
    <row r="52" s="1447" customFormat="1" ht="16.5" customHeight="1"/>
    <row r="53" s="1447" customFormat="1" ht="16.5" customHeight="1"/>
    <row r="54" s="1447" customFormat="1" ht="16.5" customHeight="1"/>
    <row r="55" s="1447" customFormat="1" ht="16.5" customHeight="1"/>
    <row r="56" s="1447" customFormat="1" ht="16.5" customHeight="1"/>
    <row r="57" s="1447" customFormat="1" ht="16.5" customHeight="1"/>
    <row r="58" s="1447" customFormat="1" ht="16.5" customHeight="1"/>
    <row r="59" s="1447" customFormat="1" ht="16.5" customHeight="1"/>
    <row r="60" s="1447" customFormat="1" ht="16.5" customHeight="1"/>
    <row r="61" s="1447" customFormat="1" ht="16.5" customHeight="1"/>
    <row r="62" s="1447" customFormat="1" ht="16.5" customHeight="1"/>
    <row r="63" s="1447" customFormat="1" ht="16.5" customHeight="1"/>
    <row r="64" s="1447" customFormat="1" ht="16.5" customHeight="1"/>
    <row r="65" s="1447" customFormat="1" ht="16.5" customHeight="1"/>
    <row r="66" s="1447" customFormat="1" ht="16.5" customHeight="1"/>
    <row r="67" s="1447" customFormat="1" ht="16.5" customHeight="1"/>
    <row r="68" s="1447" customFormat="1" ht="16.5" customHeight="1"/>
    <row r="69" s="1447" customFormat="1" ht="16.5" customHeight="1"/>
    <row r="70" s="1447" customFormat="1" ht="16.5" customHeight="1"/>
    <row r="71" s="1447" customFormat="1" ht="16.5" customHeight="1"/>
    <row r="72" s="1447" customFormat="1" ht="16.5" customHeight="1"/>
    <row r="73" s="1447" customFormat="1" ht="16.5" customHeight="1"/>
    <row r="74" s="1447" customFormat="1" ht="16.5" customHeight="1"/>
    <row r="75" s="1447" customFormat="1" ht="16.5" customHeight="1"/>
    <row r="76" s="1447" customFormat="1" ht="16.5" customHeight="1"/>
    <row r="77" s="1447" customFormat="1" ht="16.5" customHeight="1"/>
    <row r="78" s="1447" customFormat="1" ht="16.5" customHeight="1"/>
    <row r="79" s="1447" customFormat="1" ht="16.5" customHeight="1"/>
    <row r="80" s="1447" customFormat="1" ht="16.5" customHeight="1"/>
    <row r="81" s="1447" customFormat="1" ht="16.5" customHeight="1"/>
    <row r="82" s="1447" customFormat="1" ht="16.5" customHeight="1"/>
    <row r="83" s="1447" customFormat="1" ht="16.5" customHeight="1"/>
    <row r="84" s="1447" customFormat="1" ht="16.5" customHeight="1"/>
    <row r="85" s="1447" customFormat="1" ht="16.5" customHeight="1"/>
    <row r="86" s="1447" customFormat="1" ht="16.5" customHeight="1"/>
    <row r="87" s="1447" customFormat="1" ht="16.5" customHeight="1"/>
    <row r="88" s="1447" customFormat="1" ht="16.5" customHeight="1"/>
    <row r="89" s="1447" customFormat="1" ht="16.5" customHeight="1"/>
    <row r="90" s="1447" customFormat="1" ht="16.5" customHeight="1"/>
    <row r="91" s="1447" customFormat="1" ht="16.5" customHeight="1"/>
    <row r="92" s="1447" customFormat="1" ht="16.5" customHeight="1"/>
    <row r="93" s="1447" customFormat="1" ht="16.5" customHeight="1"/>
    <row r="94" s="1447" customFormat="1" ht="16.5" customHeight="1"/>
    <row r="95" s="1447" customFormat="1" ht="16.5" customHeight="1"/>
    <row r="96" s="1447" customFormat="1" ht="16.5" customHeight="1"/>
    <row r="97" s="1447" customFormat="1" ht="16.5" customHeight="1"/>
    <row r="98" s="1447" customFormat="1" ht="16.5" customHeight="1"/>
    <row r="99" s="1447" customFormat="1" ht="16.5" customHeight="1"/>
    <row r="100" s="1447" customFormat="1" ht="16.5" customHeight="1"/>
    <row r="101" s="1447" customFormat="1" ht="16.5" customHeight="1"/>
    <row r="102" s="1447" customFormat="1" ht="16.5" customHeight="1"/>
    <row r="103" s="1447" customFormat="1" ht="16.5" customHeight="1"/>
    <row r="104" s="1447" customFormat="1" ht="16.5" customHeight="1"/>
    <row r="105" s="1447" customFormat="1" ht="16.5" customHeight="1"/>
    <row r="106" s="1447" customFormat="1" ht="16.5" customHeight="1"/>
    <row r="107" s="1447" customFormat="1" ht="16.5" customHeight="1"/>
    <row r="108" s="1447" customFormat="1" ht="16.5" customHeight="1"/>
    <row r="109" s="1447" customFormat="1" ht="16.5" customHeight="1"/>
    <row r="110" s="1447" customFormat="1" ht="16.5" customHeight="1"/>
    <row r="111" s="1447" customFormat="1" ht="16.5" customHeight="1"/>
    <row r="112" s="1447" customFormat="1" ht="16.5" customHeight="1"/>
    <row r="113" s="1447" customFormat="1" ht="16.5" customHeight="1"/>
    <row r="114" s="1447" customFormat="1" ht="16.5" customHeight="1"/>
    <row r="115" s="1447" customFormat="1" ht="16.5" customHeight="1"/>
    <row r="116" s="1447" customFormat="1" ht="16.5" customHeight="1"/>
    <row r="117" s="1447" customFormat="1" ht="16.5" customHeight="1"/>
    <row r="118" s="1447" customFormat="1" ht="16.5" customHeight="1"/>
    <row r="119" s="1447" customFormat="1" ht="16.5" customHeight="1"/>
    <row r="120" s="1447" customFormat="1" ht="16.5" customHeight="1"/>
    <row r="121" s="1447" customFormat="1" ht="16.5" customHeight="1"/>
    <row r="122" s="1447" customFormat="1" ht="16.5" customHeight="1"/>
    <row r="123" s="1447" customFormat="1" ht="16.5" customHeight="1"/>
    <row r="124" s="1447" customFormat="1" ht="16.5" customHeight="1"/>
    <row r="125" s="1447" customFormat="1" ht="16.5" customHeight="1"/>
    <row r="126" s="1447" customFormat="1" ht="16.5" customHeight="1"/>
    <row r="127" s="1447" customFormat="1" ht="16.5" customHeight="1"/>
    <row r="128" s="1447" customFormat="1" ht="16.5" customHeight="1"/>
    <row r="129" s="1447" customFormat="1" ht="16.5" customHeight="1"/>
    <row r="130" s="1447" customFormat="1" ht="16.5" customHeight="1"/>
    <row r="131" s="1447" customFormat="1" ht="16.5" customHeight="1"/>
    <row r="132" s="1447" customFormat="1" ht="16.5" customHeight="1"/>
    <row r="133" s="1447" customFormat="1" ht="16.5" customHeight="1"/>
    <row r="134" s="1447" customFormat="1" ht="16.5" customHeight="1"/>
    <row r="135" s="1447" customFormat="1" ht="16.5" customHeight="1"/>
    <row r="136" s="1447" customFormat="1" ht="16.5" customHeight="1"/>
    <row r="137" s="1447" customFormat="1" ht="16.5" customHeight="1"/>
    <row r="138" s="1447" customFormat="1" ht="16.5" customHeight="1"/>
    <row r="139" s="1447" customFormat="1" ht="16.5" customHeight="1"/>
    <row r="140" s="1447" customFormat="1" ht="16.5" customHeight="1"/>
    <row r="141" s="1447" customFormat="1" ht="16.5" customHeight="1"/>
    <row r="142" s="1447" customFormat="1" ht="16.5" customHeight="1"/>
    <row r="143" s="1447" customFormat="1" ht="16.5" customHeight="1"/>
    <row r="144" s="1447" customFormat="1" ht="16.5" customHeight="1"/>
    <row r="145" s="1447" customFormat="1" ht="16.5" customHeight="1"/>
    <row r="146" s="1447" customFormat="1" ht="16.5" customHeight="1"/>
    <row r="147" s="1447" customFormat="1" ht="16.5" customHeight="1"/>
    <row r="148" s="1447" customFormat="1" ht="16.5" customHeight="1"/>
    <row r="149" s="1447" customFormat="1" ht="16.5" customHeight="1"/>
    <row r="150" s="1447" customFormat="1" ht="16.5" customHeight="1"/>
    <row r="151" s="1447" customFormat="1" ht="16.5" customHeight="1"/>
    <row r="152" s="1447" customFormat="1" ht="16.5" customHeight="1"/>
    <row r="153" s="1447" customFormat="1" ht="16.5" customHeight="1"/>
    <row r="154" s="1447" customFormat="1" ht="16.5" customHeight="1"/>
    <row r="155" s="1447" customFormat="1" ht="16.5" customHeight="1"/>
    <row r="156" s="1447" customFormat="1" ht="16.5" customHeight="1"/>
    <row r="157" s="1447" customFormat="1" ht="16.5" customHeight="1"/>
    <row r="158" s="1447" customFormat="1" ht="16.5" customHeight="1"/>
    <row r="159" s="1447" customFormat="1" ht="16.5" customHeight="1"/>
    <row r="160" s="1447" customFormat="1" ht="16.5" customHeight="1"/>
    <row r="161" s="1447" customFormat="1" ht="16.5" customHeight="1"/>
    <row r="162" s="1447" customFormat="1" ht="16.5" customHeight="1"/>
    <row r="163" s="1447" customFormat="1" ht="16.5" customHeight="1"/>
    <row r="164" s="1447" customFormat="1" ht="16.5" customHeight="1"/>
    <row r="165" s="1447" customFormat="1" ht="16.5" customHeight="1"/>
    <row r="166" s="1447" customFormat="1" ht="16.5" customHeight="1"/>
    <row r="167" s="1447" customFormat="1" ht="16.5" customHeight="1"/>
    <row r="168" s="1447" customFormat="1" ht="16.5" customHeight="1"/>
    <row r="169" s="1447" customFormat="1" ht="16.5" customHeight="1"/>
    <row r="170" s="1447" customFormat="1" ht="16.5" customHeight="1"/>
    <row r="171" s="1447" customFormat="1" ht="16.5" customHeight="1"/>
    <row r="172" s="1447" customFormat="1" ht="16.5" customHeight="1"/>
    <row r="173" s="1447" customFormat="1" ht="16.5" customHeight="1"/>
    <row r="174" s="1447" customFormat="1" ht="16.5" customHeight="1"/>
    <row r="175" s="1447" customFormat="1" ht="16.5" customHeight="1"/>
    <row r="176" s="1447" customFormat="1" ht="16.5" customHeight="1"/>
    <row r="177" s="1447" customFormat="1" ht="16.5" customHeight="1"/>
    <row r="178" s="1447" customFormat="1" ht="16.5" customHeight="1"/>
    <row r="179" s="1447" customFormat="1" ht="16.5" customHeight="1"/>
    <row r="180" s="1447" customFormat="1" ht="16.5" customHeight="1"/>
    <row r="181" s="1447" customFormat="1" ht="16.5" customHeight="1"/>
    <row r="182" s="1447" customFormat="1" ht="16.5" customHeight="1"/>
    <row r="183" s="1447" customFormat="1" ht="16.5" customHeight="1"/>
    <row r="184" s="1447" customFormat="1" ht="16.5" customHeight="1"/>
    <row r="185" s="1447" customFormat="1" ht="16.5" customHeight="1"/>
    <row r="186" s="1447" customFormat="1" ht="16.5" customHeight="1"/>
    <row r="187" s="1447" customFormat="1" ht="16.5" customHeight="1"/>
    <row r="188" s="1447" customFormat="1" ht="16.5" customHeight="1"/>
    <row r="189" s="1447" customFormat="1" ht="16.5" customHeight="1"/>
    <row r="190" s="1447" customFormat="1" ht="16.5" customHeight="1"/>
    <row r="191" s="1447" customFormat="1" ht="16.5" customHeight="1"/>
    <row r="192" s="1447" customFormat="1" ht="16.5" customHeight="1"/>
    <row r="193" s="1447" customFormat="1" ht="16.5" customHeight="1"/>
    <row r="194" s="1447" customFormat="1" ht="16.5" customHeight="1"/>
    <row r="195" s="1447" customFormat="1" ht="16.5" customHeight="1"/>
    <row r="196" s="1447" customFormat="1" ht="16.5" customHeight="1"/>
    <row r="197" s="1447" customFormat="1" ht="16.5" customHeight="1"/>
    <row r="198" s="1447" customFormat="1" ht="16.5" customHeight="1"/>
    <row r="199" s="1447" customFormat="1" ht="16.5" customHeight="1"/>
    <row r="200" s="1447" customFormat="1" ht="16.5" customHeight="1"/>
    <row r="201" s="1447" customFormat="1" ht="16.5" customHeight="1"/>
    <row r="202" s="1447" customFormat="1" ht="16.5" customHeight="1"/>
    <row r="203" s="1447" customFormat="1" ht="16.5" customHeight="1"/>
    <row r="204" s="1447" customFormat="1" ht="16.5" customHeight="1"/>
    <row r="205" s="1447" customFormat="1" ht="16.5" customHeight="1"/>
    <row r="206" s="1447" customFormat="1" ht="16.5" customHeight="1"/>
    <row r="207" s="1447" customFormat="1" ht="16.5" customHeight="1"/>
    <row r="208" s="1447" customFormat="1" ht="16.5" customHeight="1"/>
    <row r="209" s="1447" customFormat="1" ht="16.5" customHeight="1"/>
    <row r="210" s="1447" customFormat="1" ht="16.5" customHeight="1"/>
    <row r="211" s="1447" customFormat="1" ht="16.5" customHeight="1"/>
    <row r="212" s="1447" customFormat="1" ht="16.5" customHeight="1"/>
    <row r="213" s="1447" customFormat="1" ht="16.5" customHeight="1"/>
    <row r="214" s="1447" customFormat="1" ht="16.5" customHeight="1"/>
    <row r="215" s="1447" customFormat="1" ht="16.5" customHeight="1"/>
    <row r="216" s="1447" customFormat="1" ht="16.5" customHeight="1"/>
    <row r="217" s="1447" customFormat="1" ht="16.5" customHeight="1"/>
    <row r="218" s="1447" customFormat="1" ht="16.5" customHeight="1"/>
    <row r="219" s="1447" customFormat="1" ht="16.5" customHeight="1"/>
    <row r="220" s="1447" customFormat="1" ht="16.5" customHeight="1"/>
    <row r="221" s="1447" customFormat="1" ht="16.5" customHeight="1"/>
    <row r="222" s="1447" customFormat="1" ht="16.5" customHeight="1"/>
    <row r="223" s="1447" customFormat="1" ht="16.5" customHeight="1"/>
    <row r="224" s="1447" customFormat="1" ht="16.5" customHeight="1"/>
    <row r="225" s="1447" customFormat="1" ht="16.5" customHeight="1"/>
    <row r="226" s="1447" customFormat="1" ht="16.5" customHeight="1"/>
    <row r="227" s="1447" customFormat="1" ht="16.5" customHeight="1"/>
    <row r="228" s="1447" customFormat="1" ht="16.5" customHeight="1"/>
    <row r="229" s="1447" customFormat="1" ht="16.5" customHeight="1"/>
    <row r="230" s="1447" customFormat="1" ht="16.5" customHeight="1"/>
    <row r="231" s="1447" customFormat="1" ht="16.5" customHeight="1"/>
    <row r="232" s="1447" customFormat="1" ht="16.5" customHeight="1"/>
    <row r="233" s="1447" customFormat="1" ht="16.5" customHeight="1"/>
    <row r="234" s="1447" customFormat="1" ht="16.5" customHeight="1"/>
    <row r="235" s="1447" customFormat="1" ht="16.5" customHeight="1"/>
    <row r="236" s="1447" customFormat="1" ht="16.5" customHeight="1"/>
    <row r="237" s="1447" customFormat="1" ht="16.5" customHeight="1"/>
    <row r="238" s="1447" customFormat="1" ht="16.5" customHeight="1"/>
    <row r="239" s="1447" customFormat="1" ht="16.5" customHeight="1"/>
    <row r="240" s="1447" customFormat="1" ht="16.5" customHeight="1"/>
    <row r="241" s="1447" customFormat="1" ht="16.5" customHeight="1"/>
    <row r="242" s="1447" customFormat="1" ht="16.5" customHeight="1"/>
    <row r="243" s="1447" customFormat="1" ht="16.5" customHeight="1"/>
    <row r="244" s="1447" customFormat="1" ht="16.5" customHeight="1"/>
    <row r="245" s="1447" customFormat="1" ht="16.5" customHeight="1"/>
    <row r="246" s="1447" customFormat="1" ht="16.5" customHeight="1"/>
    <row r="247" s="1447" customFormat="1" ht="16.5" customHeight="1"/>
    <row r="248" s="1447" customFormat="1" ht="16.5" customHeight="1"/>
    <row r="249" s="1447" customFormat="1" ht="16.5" customHeight="1"/>
    <row r="250" s="1447" customFormat="1" ht="16.5" customHeight="1"/>
    <row r="251" s="1447" customFormat="1" ht="16.5" customHeight="1"/>
    <row r="252" s="1447" customFormat="1" ht="16.5" customHeight="1"/>
    <row r="253" s="1447" customFormat="1" ht="16.5" customHeight="1"/>
    <row r="254" s="1447" customFormat="1" ht="16.5" customHeight="1"/>
    <row r="255" s="1447" customFormat="1" ht="16.5" customHeight="1"/>
    <row r="256" s="1447" customFormat="1" ht="16.5" customHeight="1"/>
    <row r="257" s="1447" customFormat="1" ht="16.5" customHeight="1"/>
    <row r="258" s="1447" customFormat="1" ht="16.5" customHeight="1"/>
    <row r="259" s="1447" customFormat="1" ht="16.5" customHeight="1"/>
    <row r="260" s="1447" customFormat="1" ht="16.5" customHeight="1"/>
    <row r="261" s="1447" customFormat="1" ht="16.5" customHeight="1"/>
    <row r="262" s="1447" customFormat="1" ht="16.5" customHeight="1"/>
    <row r="263" s="1447" customFormat="1" ht="16.5" customHeight="1"/>
    <row r="264" s="1447" customFormat="1" ht="16.5" customHeight="1"/>
    <row r="265" s="1447" customFormat="1" ht="16.5" customHeight="1"/>
    <row r="266" s="1447" customFormat="1" ht="16.5" customHeight="1"/>
    <row r="267" s="1447" customFormat="1" ht="16.5" customHeight="1"/>
    <row r="268" s="1447" customFormat="1" ht="16.5" customHeight="1"/>
    <row r="269" s="1447" customFormat="1" ht="16.5" customHeight="1"/>
    <row r="270" s="1447" customFormat="1" ht="16.5" customHeight="1"/>
    <row r="271" s="1447" customFormat="1" ht="16.5" customHeight="1"/>
    <row r="272" s="1447" customFormat="1" ht="16.5" customHeight="1"/>
    <row r="273" s="1447" customFormat="1" ht="16.5" customHeight="1"/>
    <row r="274" s="1447" customFormat="1" ht="16.5" customHeight="1"/>
    <row r="275" s="1447" customFormat="1" ht="16.5" customHeight="1"/>
    <row r="276" s="1447" customFormat="1" ht="16.5" customHeight="1"/>
    <row r="277" s="1447" customFormat="1" ht="16.5" customHeight="1"/>
    <row r="278" s="1447" customFormat="1" ht="16.5" customHeight="1"/>
    <row r="279" s="1447" customFormat="1" ht="16.5" customHeight="1"/>
    <row r="280" s="1447" customFormat="1" ht="16.5" customHeight="1"/>
    <row r="281" s="1447" customFormat="1" ht="16.5" customHeight="1"/>
    <row r="282" s="1447" customFormat="1" ht="16.5" customHeight="1"/>
    <row r="283" s="1447" customFormat="1" ht="16.5" customHeight="1"/>
    <row r="284" s="1447" customFormat="1" ht="16.5" customHeight="1"/>
    <row r="285" s="1447" customFormat="1" ht="16.5" customHeight="1"/>
    <row r="286" s="1447" customFormat="1" ht="16.5" customHeight="1"/>
    <row r="287" s="1447" customFormat="1" ht="16.5" customHeight="1"/>
    <row r="288" s="1447" customFormat="1" ht="16.5" customHeight="1"/>
    <row r="289" s="1447" customFormat="1" ht="16.5" customHeight="1"/>
    <row r="290" s="1447" customFormat="1" ht="16.5" customHeight="1"/>
    <row r="291" s="1447" customFormat="1" ht="16.5" customHeight="1"/>
    <row r="292" s="1447" customFormat="1" ht="16.5" customHeight="1"/>
    <row r="293" s="1447" customFormat="1" ht="16.5" customHeight="1"/>
    <row r="294" s="1447" customFormat="1" ht="16.5" customHeight="1"/>
    <row r="295" s="1447" customFormat="1" ht="16.5" customHeight="1"/>
    <row r="296" s="1447" customFormat="1" ht="16.5" customHeight="1"/>
    <row r="297" s="1447" customFormat="1" ht="16.5" customHeight="1"/>
    <row r="298" s="1447" customFormat="1" ht="16.5" customHeight="1"/>
    <row r="299" s="1447" customFormat="1" ht="16.5" customHeight="1"/>
    <row r="300" s="1447" customFormat="1" ht="16.5" customHeight="1"/>
    <row r="301" s="1447" customFormat="1" ht="16.5" customHeight="1"/>
    <row r="302" s="1447" customFormat="1" ht="16.5" customHeight="1"/>
    <row r="303" s="1447" customFormat="1" ht="16.5" customHeight="1"/>
    <row r="304" s="1447" customFormat="1" ht="16.5" customHeight="1"/>
    <row r="305" s="1447" customFormat="1" ht="16.5" customHeight="1"/>
    <row r="306" s="1447" customFormat="1" ht="16.5" customHeight="1"/>
    <row r="307" s="1447" customFormat="1" ht="16.5" customHeight="1"/>
    <row r="308" s="1447" customFormat="1" ht="16.5" customHeight="1"/>
    <row r="309" s="1447" customFormat="1" ht="16.5" customHeight="1"/>
    <row r="310" s="1447" customFormat="1" ht="16.5" customHeight="1"/>
    <row r="311" s="1447" customFormat="1" ht="16.5" customHeight="1"/>
    <row r="312" s="1447" customFormat="1" ht="16.5" customHeight="1"/>
    <row r="313" s="1447" customFormat="1" ht="16.5" customHeight="1"/>
    <row r="314" s="1447" customFormat="1" ht="16.5" customHeight="1"/>
    <row r="315" s="1447" customFormat="1" ht="16.5" customHeight="1"/>
    <row r="316" s="1447" customFormat="1" ht="16.5" customHeight="1"/>
    <row r="317" s="1447" customFormat="1" ht="16.5" customHeight="1"/>
    <row r="318" s="1447" customFormat="1" ht="16.5" customHeight="1"/>
    <row r="319" s="1447" customFormat="1" ht="16.5" customHeight="1"/>
    <row r="320" s="1447" customFormat="1" ht="16.5" customHeight="1"/>
    <row r="321" s="1447" customFormat="1" ht="16.5" customHeight="1"/>
    <row r="322" s="1447" customFormat="1" ht="16.5" customHeight="1"/>
    <row r="323" s="1447" customFormat="1" ht="16.5" customHeight="1"/>
    <row r="324" s="1447" customFormat="1" ht="16.5" customHeight="1"/>
    <row r="325" s="1447" customFormat="1" ht="16.5" customHeight="1"/>
    <row r="326" s="1447" customFormat="1" ht="16.5" customHeight="1"/>
    <row r="327" s="1447" customFormat="1" ht="16.5" customHeight="1"/>
    <row r="328" s="1447" customFormat="1" ht="16.5" customHeight="1"/>
    <row r="329" s="1447" customFormat="1" ht="16.5" customHeight="1"/>
    <row r="330" s="1447" customFormat="1" ht="16.5" customHeight="1"/>
    <row r="331" s="1447" customFormat="1" ht="16.5" customHeight="1"/>
    <row r="332" s="1447" customFormat="1" ht="16.5" customHeight="1"/>
    <row r="333" s="1447" customFormat="1" ht="16.5" customHeight="1"/>
    <row r="334" s="1447" customFormat="1" ht="16.5" customHeight="1"/>
    <row r="335" s="1447" customFormat="1" ht="16.5" customHeight="1"/>
    <row r="336" s="1447" customFormat="1" ht="16.5" customHeight="1"/>
    <row r="337" s="1447" customFormat="1" ht="16.5" customHeight="1"/>
    <row r="338" s="1447" customFormat="1" ht="16.5" customHeight="1"/>
    <row r="339" s="1447" customFormat="1" ht="16.5" customHeight="1"/>
    <row r="340" s="1447" customFormat="1" ht="16.5" customHeight="1"/>
    <row r="341" s="1447" customFormat="1" ht="16.5" customHeight="1"/>
    <row r="342" s="1447" customFormat="1" ht="16.5" customHeight="1"/>
    <row r="343" s="1447" customFormat="1" ht="16.5" customHeight="1"/>
    <row r="344" s="1447" customFormat="1" ht="16.5" customHeight="1"/>
    <row r="345" s="1447" customFormat="1" ht="16.5" customHeight="1"/>
    <row r="346" s="1447" customFormat="1" ht="16.5" customHeight="1"/>
    <row r="347" s="1447" customFormat="1" ht="16.5" customHeight="1"/>
    <row r="348" s="1447" customFormat="1" ht="16.5" customHeight="1"/>
    <row r="349" s="1447" customFormat="1" ht="16.5" customHeight="1"/>
    <row r="350" s="1447" customFormat="1" ht="16.5" customHeight="1"/>
    <row r="351" s="1447" customFormat="1" ht="16.5" customHeight="1"/>
    <row r="352" s="1447" customFormat="1" ht="16.5" customHeight="1"/>
    <row r="353" s="1447" customFormat="1" ht="16.5" customHeight="1"/>
    <row r="354" s="1447" customFormat="1" ht="16.5" customHeight="1"/>
    <row r="355" s="1447" customFormat="1" ht="16.5" customHeight="1"/>
    <row r="356" s="1447" customFormat="1" ht="16.5" customHeight="1"/>
    <row r="357" s="1447" customFormat="1" ht="16.5" customHeight="1"/>
    <row r="358" s="1447" customFormat="1" ht="16.5" customHeight="1"/>
    <row r="359" s="1447" customFormat="1" ht="16.5" customHeight="1"/>
    <row r="360" s="1447" customFormat="1" ht="16.5" customHeight="1"/>
    <row r="361" s="1447" customFormat="1" ht="16.5" customHeight="1"/>
    <row r="362" s="1447" customFormat="1" ht="16.5" customHeight="1"/>
    <row r="363" s="1447" customFormat="1" ht="16.5" customHeight="1"/>
    <row r="364" s="1447" customFormat="1" ht="16.5" customHeight="1"/>
    <row r="365" s="1447" customFormat="1" ht="16.5" customHeight="1"/>
    <row r="366" s="1447" customFormat="1" ht="16.5" customHeight="1"/>
    <row r="367" s="1447" customFormat="1" ht="16.5" customHeight="1"/>
    <row r="368" s="1447" customFormat="1" ht="16.5" customHeight="1"/>
    <row r="369" s="1447" customFormat="1" ht="16.5" customHeight="1"/>
    <row r="370" s="1447" customFormat="1" ht="16.5" customHeight="1"/>
    <row r="371" s="1447" customFormat="1" ht="16.5" customHeight="1"/>
    <row r="372" s="1447" customFormat="1" ht="16.5" customHeight="1"/>
    <row r="373" s="1447" customFormat="1" ht="16.5" customHeight="1"/>
    <row r="374" s="1447" customFormat="1" ht="16.5" customHeight="1"/>
    <row r="375" s="1447" customFormat="1" ht="16.5" customHeight="1"/>
    <row r="376" s="1447" customFormat="1" ht="16.5" customHeight="1"/>
    <row r="377" s="1447" customFormat="1" ht="16.5" customHeight="1"/>
    <row r="378" s="1447" customFormat="1" ht="16.5" customHeight="1"/>
    <row r="379" s="1447" customFormat="1" ht="16.5" customHeight="1"/>
    <row r="380" s="1447" customFormat="1" ht="16.5" customHeight="1"/>
    <row r="381" s="1447" customFormat="1" ht="16.5" customHeight="1"/>
    <row r="382" s="1447" customFormat="1" ht="16.5" customHeight="1"/>
    <row r="383" s="1447" customFormat="1" ht="16.5" customHeight="1"/>
    <row r="384" s="1447" customFormat="1" ht="16.5" customHeight="1"/>
    <row r="385" s="1447" customFormat="1" ht="16.5" customHeight="1"/>
    <row r="386" s="1447" customFormat="1" ht="16.5" customHeight="1"/>
    <row r="387" s="1447" customFormat="1" ht="16.5" customHeight="1"/>
    <row r="388" s="1447" customFormat="1" ht="16.5" customHeight="1"/>
    <row r="389" s="1447" customFormat="1" ht="16.5" customHeight="1"/>
    <row r="390" s="1447" customFormat="1" ht="16.5" customHeight="1"/>
    <row r="391" s="1447" customFormat="1" ht="16.5" customHeight="1"/>
    <row r="392" s="1447" customFormat="1" ht="16.5" customHeight="1"/>
    <row r="393" s="1447" customFormat="1" ht="16.5" customHeight="1"/>
    <row r="394" s="1447" customFormat="1" ht="16.5" customHeight="1"/>
    <row r="395" s="1447" customFormat="1" ht="16.5" customHeight="1"/>
    <row r="396" s="1447" customFormat="1" ht="16.5" customHeight="1"/>
    <row r="397" s="1447" customFormat="1" ht="16.5" customHeight="1"/>
    <row r="398" s="1447" customFormat="1" ht="16.5" customHeight="1"/>
    <row r="399" s="1447" customFormat="1" ht="16.5" customHeight="1"/>
    <row r="400" s="1447" customFormat="1" ht="16.5" customHeight="1"/>
    <row r="401" s="1447" customFormat="1" ht="16.5" customHeight="1"/>
    <row r="402" s="1447" customFormat="1" ht="16.5" customHeight="1"/>
    <row r="403" s="1447" customFormat="1" ht="16.5" customHeight="1"/>
    <row r="404" s="1447" customFormat="1" ht="16.5" customHeight="1"/>
    <row r="405" s="1447" customFormat="1" ht="16.5" customHeight="1"/>
    <row r="406" s="1447" customFormat="1" ht="16.5" customHeight="1"/>
    <row r="407" s="1447" customFormat="1" ht="16.5" customHeight="1"/>
    <row r="408" s="1447" customFormat="1" ht="16.5" customHeight="1"/>
    <row r="409" s="1447" customFormat="1" ht="16.5" customHeight="1"/>
    <row r="410" s="1447" customFormat="1" ht="16.5" customHeight="1"/>
    <row r="411" s="1447" customFormat="1" ht="16.5" customHeight="1"/>
    <row r="412" s="1447" customFormat="1" ht="16.5" customHeight="1"/>
    <row r="413" s="1447" customFormat="1" ht="16.5" customHeight="1"/>
    <row r="414" s="1447" customFormat="1" ht="16.5" customHeight="1"/>
    <row r="415" s="1447" customFormat="1" ht="16.5" customHeight="1"/>
    <row r="416" s="1447" customFormat="1" ht="16.5" customHeight="1"/>
    <row r="417" s="1447" customFormat="1" ht="16.5" customHeight="1"/>
    <row r="418" s="1447" customFormat="1" ht="16.5" customHeight="1"/>
    <row r="419" s="1447" customFormat="1" ht="16.5" customHeight="1"/>
    <row r="420" s="1447" customFormat="1" ht="16.5" customHeight="1"/>
    <row r="421" s="1447" customFormat="1" ht="16.5" customHeight="1"/>
    <row r="422" s="1447" customFormat="1" ht="16.5" customHeight="1"/>
    <row r="423" s="1447" customFormat="1" ht="16.5" customHeight="1"/>
    <row r="424" s="1447" customFormat="1" ht="16.5" customHeight="1"/>
    <row r="425" s="1447" customFormat="1" ht="16.5" customHeight="1"/>
    <row r="426" s="1447" customFormat="1" ht="16.5" customHeight="1"/>
    <row r="427" s="1447" customFormat="1" ht="16.5" customHeight="1"/>
    <row r="428" s="1447" customFormat="1" ht="16.5" customHeight="1"/>
    <row r="429" s="1447" customFormat="1" ht="16.5" customHeight="1"/>
    <row r="430" s="1447" customFormat="1" ht="16.5" customHeight="1"/>
    <row r="431" s="1447" customFormat="1" ht="16.5" customHeight="1"/>
    <row r="432" s="1447" customFormat="1" ht="16.5" customHeight="1"/>
    <row r="433" s="1447" customFormat="1" ht="16.5" customHeight="1"/>
    <row r="434" s="1447" customFormat="1" ht="16.5" customHeight="1"/>
    <row r="435" s="1447" customFormat="1" ht="16.5" customHeight="1"/>
    <row r="436" s="1447" customFormat="1" ht="16.5" customHeight="1"/>
    <row r="437" s="1447" customFormat="1" ht="16.5" customHeight="1"/>
    <row r="438" s="1447" customFormat="1" ht="16.5" customHeight="1"/>
    <row r="439" s="1447" customFormat="1" ht="16.5" customHeight="1"/>
    <row r="440" s="1447" customFormat="1" ht="16.5" customHeight="1"/>
    <row r="441" s="1447" customFormat="1" ht="16.5" customHeight="1"/>
    <row r="442" s="1447" customFormat="1" ht="16.5" customHeight="1"/>
    <row r="443" s="1447" customFormat="1" ht="16.5" customHeight="1"/>
    <row r="444" s="1447" customFormat="1" ht="16.5" customHeight="1"/>
    <row r="445" s="1447" customFormat="1" ht="16.5" customHeight="1"/>
    <row r="446" s="1447" customFormat="1" ht="16.5" customHeight="1"/>
    <row r="447" s="1447" customFormat="1" ht="16.5" customHeight="1"/>
    <row r="448" s="1447" customFormat="1" ht="16.5" customHeight="1"/>
    <row r="449" s="1447" customFormat="1" ht="16.5" customHeight="1"/>
    <row r="450" s="1447" customFormat="1" ht="16.5" customHeight="1"/>
    <row r="451" s="1447" customFormat="1" ht="16.5" customHeight="1"/>
    <row r="452" s="1447" customFormat="1" ht="16.5" customHeight="1"/>
    <row r="453" s="1447" customFormat="1" ht="16.5" customHeight="1"/>
    <row r="454" s="1447" customFormat="1" ht="16.5" customHeight="1"/>
    <row r="455" s="1447" customFormat="1" ht="16.5" customHeight="1"/>
    <row r="456" s="1447" customFormat="1" ht="16.5" customHeight="1"/>
    <row r="457" s="1447" customFormat="1" ht="16.5" customHeight="1"/>
    <row r="458" s="1447" customFormat="1" ht="16.5" customHeight="1"/>
    <row r="459" s="1447" customFormat="1" ht="16.5" customHeight="1"/>
    <row r="460" s="1447" customFormat="1" ht="16.5" customHeight="1"/>
    <row r="461" s="1447" customFormat="1" ht="16.5" customHeight="1"/>
    <row r="462" s="1447" customFormat="1" ht="16.5" customHeight="1"/>
    <row r="463" s="1447" customFormat="1" ht="16.5" customHeight="1"/>
    <row r="464" s="1447" customFormat="1" ht="16.5" customHeight="1"/>
    <row r="465" s="1447" customFormat="1" ht="16.5" customHeight="1"/>
    <row r="466" s="1447" customFormat="1" ht="16.5" customHeight="1"/>
    <row r="467" s="1447" customFormat="1" ht="16.5" customHeight="1"/>
    <row r="468" s="1447" customFormat="1" ht="16.5" customHeight="1"/>
    <row r="469" s="1447" customFormat="1" ht="16.5" customHeight="1"/>
    <row r="470" s="1447" customFormat="1" ht="16.5" customHeight="1"/>
    <row r="471" s="1447" customFormat="1" ht="16.5" customHeight="1"/>
    <row r="472" s="1447" customFormat="1" ht="16.5" customHeight="1"/>
    <row r="473" s="1447" customFormat="1" ht="16.5" customHeight="1"/>
    <row r="474" s="1447" customFormat="1" ht="16.5" customHeight="1"/>
    <row r="475" s="1447" customFormat="1" ht="16.5" customHeight="1"/>
    <row r="476" s="1447" customFormat="1" ht="16.5" customHeight="1"/>
    <row r="477" s="1447" customFormat="1" ht="16.5" customHeight="1"/>
    <row r="478" s="1447" customFormat="1" ht="16.5" customHeight="1"/>
    <row r="479" s="1447" customFormat="1" ht="16.5" customHeight="1"/>
    <row r="480" s="1447" customFormat="1" ht="16.5" customHeight="1"/>
    <row r="481" s="1447" customFormat="1" ht="16.5" customHeight="1"/>
    <row r="482" s="1447" customFormat="1" ht="16.5" customHeight="1"/>
    <row r="483" s="1447" customFormat="1" ht="16.5" customHeight="1"/>
    <row r="484" s="1447" customFormat="1" ht="16.5" customHeight="1"/>
    <row r="485" s="1447" customFormat="1" ht="16.5" customHeight="1"/>
    <row r="486" s="1447" customFormat="1" ht="16.5" customHeight="1"/>
    <row r="487" s="1447" customFormat="1" ht="16.5" customHeight="1"/>
    <row r="488" s="1447" customFormat="1" ht="16.5" customHeight="1"/>
    <row r="489" s="1447" customFormat="1" ht="16.5" customHeight="1"/>
    <row r="490" s="1447" customFormat="1" ht="16.5" customHeight="1"/>
    <row r="491" s="1447" customFormat="1" ht="16.5" customHeight="1"/>
    <row r="492" s="1447" customFormat="1" ht="16.5" customHeight="1"/>
    <row r="493" s="1447" customFormat="1" ht="16.5" customHeight="1"/>
    <row r="494" s="1447" customFormat="1" ht="16.5" customHeight="1"/>
    <row r="495" s="1447" customFormat="1" ht="16.5" customHeight="1"/>
    <row r="496" s="1447" customFormat="1" ht="16.5" customHeight="1"/>
    <row r="497" s="1447" customFormat="1" ht="16.5" customHeight="1"/>
    <row r="498" s="1447" customFormat="1" ht="16.5" customHeight="1"/>
    <row r="499" s="1447" customFormat="1" ht="16.5" customHeight="1"/>
    <row r="500" s="1447" customFormat="1" ht="16.5" customHeight="1"/>
    <row r="501" s="1447" customFormat="1" ht="16.5" customHeight="1"/>
    <row r="502" s="1447" customFormat="1" ht="16.5" customHeight="1"/>
    <row r="503" s="1447" customFormat="1" ht="16.5" customHeight="1"/>
    <row r="504" s="1447" customFormat="1" ht="16.5" customHeight="1"/>
    <row r="505" s="1447" customFormat="1" ht="16.5" customHeight="1"/>
    <row r="506" s="1447" customFormat="1" ht="16.5" customHeight="1"/>
    <row r="507" s="1447" customFormat="1" ht="16.5" customHeight="1"/>
    <row r="508" s="1447" customFormat="1" ht="16.5" customHeight="1"/>
    <row r="509" s="1447" customFormat="1" ht="16.5" customHeight="1"/>
    <row r="510" s="1447" customFormat="1" ht="16.5" customHeight="1"/>
    <row r="511" s="1447" customFormat="1" ht="16.5" customHeight="1"/>
    <row r="512" s="1447" customFormat="1" ht="16.5" customHeight="1"/>
    <row r="513" s="1447" customFormat="1" ht="16.5" customHeight="1"/>
    <row r="514" s="1447" customFormat="1" ht="16.5" customHeight="1"/>
    <row r="515" s="1447" customFormat="1" ht="16.5" customHeight="1"/>
    <row r="516" s="1447" customFormat="1" ht="16.5" customHeight="1"/>
    <row r="517" s="1447" customFormat="1" ht="16.5" customHeight="1"/>
    <row r="518" s="1447" customFormat="1" ht="16.5" customHeight="1"/>
    <row r="519" s="1447" customFormat="1" ht="16.5" customHeight="1"/>
    <row r="520" s="1447" customFormat="1" ht="16.5" customHeight="1"/>
    <row r="521" s="1447" customFormat="1" ht="16.5" customHeight="1"/>
    <row r="522" s="1447" customFormat="1" ht="16.5" customHeight="1"/>
    <row r="523" s="1447" customFormat="1" ht="16.5" customHeight="1"/>
    <row r="524" s="1447" customFormat="1" ht="16.5" customHeight="1"/>
    <row r="525" s="1447" customFormat="1" ht="16.5" customHeight="1"/>
    <row r="526" s="1447" customFormat="1" ht="16.5" customHeight="1"/>
    <row r="527" s="1447" customFormat="1" ht="16.5" customHeight="1"/>
    <row r="528" s="1447" customFormat="1" ht="16.5" customHeight="1"/>
    <row r="529" s="1447" customFormat="1" ht="16.5" customHeight="1"/>
    <row r="530" s="1447" customFormat="1" ht="16.5" customHeight="1"/>
    <row r="531" s="1447" customFormat="1" ht="16.5" customHeight="1"/>
    <row r="532" s="1447" customFormat="1" ht="16.5" customHeight="1"/>
    <row r="533" s="1447" customFormat="1" ht="16.5" customHeight="1"/>
    <row r="534" s="1447" customFormat="1" ht="16.5" customHeight="1"/>
    <row r="535" s="1447" customFormat="1" ht="16.5" customHeight="1"/>
    <row r="536" s="1447" customFormat="1" ht="16.5" customHeight="1"/>
    <row r="537" s="1447" customFormat="1" ht="16.5" customHeight="1"/>
    <row r="538" s="1447" customFormat="1" ht="16.5" customHeight="1"/>
    <row r="539" s="1447" customFormat="1" ht="16.5" customHeight="1"/>
    <row r="540" s="1447" customFormat="1" ht="16.5" customHeight="1"/>
    <row r="541" s="1447" customFormat="1" ht="16.5" customHeight="1"/>
    <row r="542" s="1447" customFormat="1" ht="16.5" customHeight="1"/>
    <row r="543" s="1447" customFormat="1" ht="16.5" customHeight="1"/>
    <row r="544" s="1447" customFormat="1" ht="16.5" customHeight="1"/>
    <row r="545" s="1447" customFormat="1" ht="16.5" customHeight="1"/>
    <row r="546" s="1447" customFormat="1" ht="16.5" customHeight="1"/>
    <row r="547" s="1447" customFormat="1" ht="16.5" customHeight="1"/>
    <row r="548" s="1447" customFormat="1" ht="16.5" customHeight="1"/>
    <row r="549" s="1447" customFormat="1" ht="16.5" customHeight="1"/>
    <row r="550" s="1447" customFormat="1" ht="16.5" customHeight="1"/>
    <row r="551" s="1447" customFormat="1" ht="16.5" customHeight="1"/>
    <row r="552" s="1447" customFormat="1" ht="16.5" customHeight="1"/>
    <row r="553" s="1447" customFormat="1" ht="16.5" customHeight="1"/>
    <row r="554" s="1447" customFormat="1" ht="16.5" customHeight="1"/>
    <row r="555" s="1447" customFormat="1" ht="16.5" customHeight="1"/>
    <row r="556" s="1447" customFormat="1" ht="16.5" customHeight="1"/>
    <row r="557" s="1447" customFormat="1" ht="16.5" customHeight="1"/>
    <row r="558" s="1447" customFormat="1" ht="16.5" customHeight="1"/>
    <row r="559" s="1447" customFormat="1" ht="16.5" customHeight="1"/>
    <row r="560" s="1447" customFormat="1" ht="16.5" customHeight="1"/>
    <row r="561" s="1447" customFormat="1" ht="16.5" customHeight="1"/>
    <row r="562" s="1447" customFormat="1" ht="16.5" customHeight="1"/>
    <row r="563" s="1447" customFormat="1" ht="16.5" customHeight="1"/>
    <row r="564" s="1447" customFormat="1" ht="16.5" customHeight="1"/>
    <row r="565" s="1447" customFormat="1" ht="16.5" customHeight="1"/>
    <row r="566" s="1447" customFormat="1" ht="16.5" customHeight="1"/>
    <row r="567" s="1447" customFormat="1" ht="16.5" customHeight="1"/>
    <row r="568" s="1447" customFormat="1" ht="16.5" customHeight="1"/>
    <row r="569" s="1447" customFormat="1" ht="16.5" customHeight="1"/>
    <row r="570" s="1447" customFormat="1" ht="16.5" customHeight="1"/>
    <row r="571" s="1447" customFormat="1" ht="16.5" customHeight="1"/>
    <row r="572" s="1447" customFormat="1" ht="16.5" customHeight="1"/>
    <row r="573" s="1447" customFormat="1" ht="16.5" customHeight="1"/>
    <row r="574" s="1447" customFormat="1" ht="16.5" customHeight="1"/>
    <row r="575" s="1447" customFormat="1" ht="16.5" customHeight="1"/>
    <row r="576" s="1447" customFormat="1" ht="16.5" customHeight="1"/>
    <row r="577" s="1447" customFormat="1" ht="16.5" customHeight="1"/>
    <row r="578" s="1447" customFormat="1" ht="16.5" customHeight="1"/>
    <row r="579" s="1447" customFormat="1" ht="16.5" customHeight="1"/>
    <row r="580" s="1447" customFormat="1" ht="16.5" customHeight="1"/>
    <row r="581" s="1447" customFormat="1" ht="16.5" customHeight="1"/>
    <row r="582" s="1447" customFormat="1" ht="16.5" customHeight="1"/>
    <row r="583" s="1447" customFormat="1" ht="16.5" customHeight="1"/>
    <row r="584" s="1447" customFormat="1" ht="16.5" customHeight="1"/>
    <row r="585" s="1447" customFormat="1" ht="16.5" customHeight="1"/>
    <row r="586" s="1447" customFormat="1" ht="16.5" customHeight="1"/>
    <row r="587" s="1447" customFormat="1" ht="16.5" customHeight="1"/>
    <row r="588" s="1447" customFormat="1" ht="16.5" customHeight="1"/>
    <row r="589" s="1447" customFormat="1" ht="16.5" customHeight="1"/>
    <row r="590" s="1447" customFormat="1" ht="16.5" customHeight="1"/>
    <row r="591" s="1447" customFormat="1" ht="16.5" customHeight="1"/>
    <row r="592" s="1447" customFormat="1" ht="16.5" customHeight="1"/>
    <row r="593" s="1447" customFormat="1" ht="16.5" customHeight="1"/>
    <row r="594" s="1447" customFormat="1" ht="16.5" customHeight="1"/>
    <row r="595" s="1447" customFormat="1" ht="16.5" customHeight="1"/>
    <row r="596" s="1447" customFormat="1" ht="16.5" customHeight="1"/>
    <row r="597" s="1447" customFormat="1" ht="16.5" customHeight="1"/>
    <row r="598" s="1447" customFormat="1" ht="16.5" customHeight="1"/>
    <row r="599" s="1447" customFormat="1" ht="16.5" customHeight="1"/>
    <row r="600" s="1447" customFormat="1" ht="16.5" customHeight="1"/>
    <row r="601" s="1447" customFormat="1" ht="16.5" customHeight="1"/>
    <row r="602" s="1447" customFormat="1" ht="16.5" customHeight="1"/>
    <row r="603" s="1447" customFormat="1" ht="16.5" customHeight="1"/>
    <row r="604" s="1447" customFormat="1" ht="16.5" customHeight="1"/>
    <row r="605" s="1447" customFormat="1" ht="16.5" customHeight="1"/>
    <row r="606" s="1447" customFormat="1" ht="16.5" customHeight="1"/>
    <row r="607" s="1447" customFormat="1" ht="16.5" customHeight="1"/>
    <row r="608" s="1447" customFormat="1" ht="16.5" customHeight="1"/>
    <row r="609" s="1447" customFormat="1" ht="16.5" customHeight="1"/>
    <row r="610" s="1447" customFormat="1" ht="16.5" customHeight="1"/>
    <row r="611" s="1447" customFormat="1" ht="16.5" customHeight="1"/>
    <row r="612" s="1447" customFormat="1" ht="16.5" customHeight="1"/>
    <row r="613" s="1447" customFormat="1" ht="16.5" customHeight="1"/>
    <row r="614" s="1447" customFormat="1" ht="16.5" customHeight="1"/>
    <row r="615" s="1447" customFormat="1" ht="16.5" customHeight="1"/>
    <row r="616" s="1447" customFormat="1" ht="16.5" customHeight="1"/>
    <row r="617" s="1447" customFormat="1" ht="16.5" customHeight="1"/>
    <row r="618" s="1447" customFormat="1" ht="16.5" customHeight="1"/>
    <row r="619" s="1447" customFormat="1" ht="16.5" customHeight="1"/>
    <row r="620" s="1447" customFormat="1" ht="16.5" customHeight="1"/>
    <row r="621" s="1447" customFormat="1" ht="16.5" customHeight="1"/>
    <row r="622" s="1447" customFormat="1" ht="16.5" customHeight="1"/>
    <row r="623" s="1447" customFormat="1" ht="16.5" customHeight="1"/>
    <row r="624" s="1447" customFormat="1" ht="16.5" customHeight="1"/>
    <row r="625" s="1447" customFormat="1" ht="16.5" customHeight="1"/>
    <row r="626" s="1447" customFormat="1" ht="16.5" customHeight="1"/>
  </sheetData>
  <mergeCells count="2">
    <mergeCell ref="A4:B4"/>
    <mergeCell ref="A29:G29"/>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8"/>
  <sheetViews>
    <sheetView showGridLines="0" view="pageBreakPreview" zoomScaleNormal="100" zoomScaleSheetLayoutView="100" workbookViewId="0">
      <selection activeCell="G35" sqref="G35"/>
    </sheetView>
  </sheetViews>
  <sheetFormatPr baseColWidth="10" defaultColWidth="9" defaultRowHeight="12.75"/>
  <cols>
    <col min="1" max="1" width="19.28515625" customWidth="1"/>
    <col min="2" max="7" width="12.28515625" customWidth="1"/>
  </cols>
  <sheetData>
    <row r="1" spans="1:7" ht="30" customHeight="1">
      <c r="A1" s="1401"/>
      <c r="B1" s="1401"/>
      <c r="C1" s="1401"/>
      <c r="D1" s="1402"/>
      <c r="E1" s="1403"/>
      <c r="F1" s="1403"/>
      <c r="G1" s="899" t="s">
        <v>1477</v>
      </c>
    </row>
    <row r="2" spans="1:7" ht="4.5" customHeight="1">
      <c r="A2" s="1404"/>
      <c r="B2" s="1405"/>
      <c r="C2" s="1405"/>
      <c r="D2" s="1405"/>
      <c r="E2" s="1405"/>
      <c r="F2" s="1405"/>
      <c r="G2" s="1405"/>
    </row>
    <row r="3" spans="1:7" ht="4.5" customHeight="1">
      <c r="A3" s="1406"/>
      <c r="B3" s="1407"/>
      <c r="C3" s="1407"/>
      <c r="D3" s="1407"/>
      <c r="E3" s="1407"/>
      <c r="F3" s="1407"/>
      <c r="G3" s="1407"/>
    </row>
    <row r="4" spans="1:7" ht="14.25">
      <c r="A4" s="3026" t="s">
        <v>413</v>
      </c>
      <c r="B4" s="3026"/>
      <c r="C4" s="3026"/>
      <c r="D4" s="3026"/>
      <c r="E4" s="3026"/>
      <c r="F4" s="3026"/>
      <c r="G4" s="1408"/>
    </row>
    <row r="5" spans="1:7">
      <c r="A5" s="1409"/>
      <c r="B5" s="1410"/>
      <c r="C5" s="1320"/>
      <c r="D5" s="1320"/>
      <c r="E5" s="1320"/>
      <c r="F5" s="1320"/>
      <c r="G5" s="1320"/>
    </row>
    <row r="6" spans="1:7">
      <c r="A6" s="1286"/>
      <c r="B6" s="1286"/>
      <c r="C6" s="1289"/>
      <c r="D6" s="1289"/>
      <c r="E6" s="1289"/>
      <c r="F6" s="1289"/>
      <c r="G6" s="1288" t="s">
        <v>414</v>
      </c>
    </row>
    <row r="7" spans="1:7">
      <c r="A7" s="1292"/>
      <c r="B7" s="1292"/>
      <c r="C7" s="1411"/>
      <c r="D7" s="1411"/>
      <c r="E7" s="1411"/>
      <c r="F7" s="1411"/>
      <c r="G7" s="1411" t="s">
        <v>415</v>
      </c>
    </row>
    <row r="8" spans="1:7">
      <c r="A8" s="1144" t="s">
        <v>169</v>
      </c>
      <c r="B8" s="1411" t="s">
        <v>60</v>
      </c>
      <c r="C8" s="1412" t="s">
        <v>416</v>
      </c>
      <c r="D8" s="1411" t="s">
        <v>417</v>
      </c>
      <c r="E8" s="1413" t="s">
        <v>418</v>
      </c>
      <c r="F8" s="1411" t="s">
        <v>419</v>
      </c>
      <c r="G8" s="1411" t="s">
        <v>420</v>
      </c>
    </row>
    <row r="9" spans="1:7" ht="3" customHeight="1">
      <c r="A9" s="1295"/>
      <c r="B9" s="1414"/>
      <c r="C9" s="1295"/>
      <c r="D9" s="1295"/>
      <c r="E9" s="1414"/>
      <c r="F9" s="1414"/>
      <c r="G9" s="1414"/>
    </row>
    <row r="10" spans="1:7" ht="3" customHeight="1">
      <c r="A10" s="1286"/>
      <c r="B10" s="1289"/>
      <c r="C10" s="1286"/>
      <c r="D10" s="1286"/>
      <c r="E10" s="1289"/>
      <c r="F10" s="1289"/>
      <c r="G10" s="1289"/>
    </row>
    <row r="11" spans="1:7" ht="15" customHeight="1">
      <c r="A11" s="1415" t="s">
        <v>91</v>
      </c>
      <c r="B11" s="1416">
        <v>8709.2525100000003</v>
      </c>
      <c r="C11" s="1417">
        <v>174.25506000000001</v>
      </c>
      <c r="D11" s="1417">
        <v>2054.2207099999996</v>
      </c>
      <c r="E11" s="1417">
        <v>1008.0341099999998</v>
      </c>
      <c r="F11" s="1417">
        <v>2338.8048799999997</v>
      </c>
      <c r="G11" s="1417">
        <v>626.77263000000016</v>
      </c>
    </row>
    <row r="12" spans="1:7" ht="15" customHeight="1">
      <c r="A12" s="1418" t="s">
        <v>0</v>
      </c>
      <c r="B12" s="1308">
        <v>752.76742999999999</v>
      </c>
      <c r="C12" s="1419">
        <v>2.7031300000000003</v>
      </c>
      <c r="D12" s="1420">
        <v>221.11402999999999</v>
      </c>
      <c r="E12" s="1420">
        <v>22.262310000000003</v>
      </c>
      <c r="F12" s="1420">
        <v>31.761680000000002</v>
      </c>
      <c r="G12" s="1420">
        <v>82.888509999999997</v>
      </c>
    </row>
    <row r="13" spans="1:7" ht="15" customHeight="1">
      <c r="A13" s="1418" t="s">
        <v>67</v>
      </c>
      <c r="B13" s="1308">
        <v>323.12378000000007</v>
      </c>
      <c r="C13" s="1421" t="s">
        <v>42</v>
      </c>
      <c r="D13" s="1421">
        <v>112.44302</v>
      </c>
      <c r="E13" s="1421">
        <v>80.691679999999991</v>
      </c>
      <c r="F13" s="1421">
        <v>59.976399999999998</v>
      </c>
      <c r="G13" s="1421">
        <v>12.656270000000001</v>
      </c>
    </row>
    <row r="14" spans="1:7" ht="15" customHeight="1">
      <c r="A14" s="1418" t="s">
        <v>172</v>
      </c>
      <c r="B14" s="1308">
        <v>29.193709999999996</v>
      </c>
      <c r="C14" s="1421" t="s">
        <v>42</v>
      </c>
      <c r="D14" s="1421">
        <v>5.4238200000000001</v>
      </c>
      <c r="E14" s="1421">
        <v>3.15056</v>
      </c>
      <c r="F14" s="1421">
        <v>13.073129999999999</v>
      </c>
      <c r="G14" s="1421">
        <v>1.5756700000000001</v>
      </c>
    </row>
    <row r="15" spans="1:7" ht="15" customHeight="1">
      <c r="A15" s="1418" t="s">
        <v>69</v>
      </c>
      <c r="B15" s="1308">
        <v>271.64357999999999</v>
      </c>
      <c r="C15" s="1420">
        <v>0.11467000000000001</v>
      </c>
      <c r="D15" s="1420">
        <v>116.75623</v>
      </c>
      <c r="E15" s="1420">
        <v>16.705269999999999</v>
      </c>
      <c r="F15" s="1420">
        <v>63.748530000000002</v>
      </c>
      <c r="G15" s="1420">
        <v>30.901109999999999</v>
      </c>
    </row>
    <row r="16" spans="1:7" ht="15" customHeight="1">
      <c r="A16" s="1418" t="s">
        <v>28</v>
      </c>
      <c r="B16" s="1308">
        <v>753.14161999999988</v>
      </c>
      <c r="C16" s="1421">
        <v>0.44982</v>
      </c>
      <c r="D16" s="1421">
        <v>433.37774999999999</v>
      </c>
      <c r="E16" s="1421">
        <v>27.716240000000003</v>
      </c>
      <c r="F16" s="1421">
        <v>78.639560000000003</v>
      </c>
      <c r="G16" s="1421">
        <v>150.89760000000001</v>
      </c>
    </row>
    <row r="17" spans="1:7" ht="15" customHeight="1">
      <c r="A17" s="1418" t="s">
        <v>70</v>
      </c>
      <c r="B17" s="1308">
        <v>748.93294000000014</v>
      </c>
      <c r="C17" s="1420">
        <v>1.93269</v>
      </c>
      <c r="D17" s="1420">
        <v>146.61860000000001</v>
      </c>
      <c r="E17" s="1420">
        <v>118.54186999999999</v>
      </c>
      <c r="F17" s="1420">
        <v>249.38177999999999</v>
      </c>
      <c r="G17" s="1420">
        <v>42.15211</v>
      </c>
    </row>
    <row r="18" spans="1:7" ht="15" customHeight="1">
      <c r="A18" s="1418" t="s">
        <v>71</v>
      </c>
      <c r="B18" s="1308">
        <v>392.39738</v>
      </c>
      <c r="C18" s="1420" t="s">
        <v>42</v>
      </c>
      <c r="D18" s="1420">
        <v>115.18041000000001</v>
      </c>
      <c r="E18" s="1420">
        <v>43.143440000000005</v>
      </c>
      <c r="F18" s="1420">
        <v>154.71374</v>
      </c>
      <c r="G18" s="1420">
        <v>35.40578</v>
      </c>
    </row>
    <row r="19" spans="1:7" ht="15" customHeight="1">
      <c r="A19" s="1418" t="s">
        <v>123</v>
      </c>
      <c r="B19" s="1308">
        <v>545.01855000000012</v>
      </c>
      <c r="C19" s="1420" t="s">
        <v>42</v>
      </c>
      <c r="D19" s="1420">
        <v>68.344110000000001</v>
      </c>
      <c r="E19" s="1420">
        <v>61.367429999999999</v>
      </c>
      <c r="F19" s="1420">
        <v>239.55285000000001</v>
      </c>
      <c r="G19" s="1420">
        <v>6.5028999999999995</v>
      </c>
    </row>
    <row r="20" spans="1:7" ht="15" customHeight="1">
      <c r="A20" s="1418" t="s">
        <v>73</v>
      </c>
      <c r="B20" s="1308">
        <v>508</v>
      </c>
      <c r="C20" s="1420" t="s">
        <v>42</v>
      </c>
      <c r="D20" s="1420">
        <v>243.2</v>
      </c>
      <c r="E20" s="1420">
        <v>50.1</v>
      </c>
      <c r="F20" s="1420">
        <v>66.8</v>
      </c>
      <c r="G20" s="1420">
        <v>42.8</v>
      </c>
    </row>
    <row r="21" spans="1:7" ht="15" customHeight="1">
      <c r="A21" s="1418" t="s">
        <v>74</v>
      </c>
      <c r="B21" s="1308">
        <v>1109.4099100000001</v>
      </c>
      <c r="C21" s="1421">
        <v>60.256230000000002</v>
      </c>
      <c r="D21" s="1421">
        <v>234.8853</v>
      </c>
      <c r="E21" s="1421">
        <v>109.48611</v>
      </c>
      <c r="F21" s="1421">
        <v>372.69166999999999</v>
      </c>
      <c r="G21" s="1421">
        <v>50.678309999999996</v>
      </c>
    </row>
    <row r="22" spans="1:7" ht="15" customHeight="1">
      <c r="A22" s="1418" t="s">
        <v>75</v>
      </c>
      <c r="B22" s="1308">
        <v>591.19934999999998</v>
      </c>
      <c r="C22" s="1420" t="s">
        <v>42</v>
      </c>
      <c r="D22" s="1420">
        <v>94.251259999999988</v>
      </c>
      <c r="E22" s="1420">
        <v>104.28816</v>
      </c>
      <c r="F22" s="1420">
        <v>174.72766000000001</v>
      </c>
      <c r="G22" s="1443">
        <v>28.053159999999998</v>
      </c>
    </row>
    <row r="23" spans="1:7" ht="15" customHeight="1">
      <c r="A23" s="1418" t="s">
        <v>137</v>
      </c>
      <c r="B23" s="1308">
        <v>862.73020999999994</v>
      </c>
      <c r="C23" s="1420">
        <v>84.943780000000004</v>
      </c>
      <c r="D23" s="1420">
        <v>3.07917</v>
      </c>
      <c r="E23" s="1420">
        <v>228.28873999999999</v>
      </c>
      <c r="F23" s="1420">
        <v>225.8236</v>
      </c>
      <c r="G23" s="1443" t="s">
        <v>42</v>
      </c>
    </row>
    <row r="24" spans="1:7" ht="15" customHeight="1">
      <c r="A24" s="1418" t="s">
        <v>31</v>
      </c>
      <c r="B24" s="1308">
        <v>554.80963999999994</v>
      </c>
      <c r="C24" s="1420" t="s">
        <v>42</v>
      </c>
      <c r="D24" s="1420">
        <v>25.954090000000001</v>
      </c>
      <c r="E24" s="1420">
        <v>59.300719999999998</v>
      </c>
      <c r="F24" s="1420">
        <v>70.755880000000005</v>
      </c>
      <c r="G24" s="1420">
        <v>6.9733700000000001</v>
      </c>
    </row>
    <row r="25" spans="1:7" ht="15" customHeight="1">
      <c r="A25" s="1418" t="s">
        <v>77</v>
      </c>
      <c r="B25" s="1308">
        <v>589.20960000000002</v>
      </c>
      <c r="C25" s="1421" t="s">
        <v>42</v>
      </c>
      <c r="D25" s="1421">
        <v>50.864100000000001</v>
      </c>
      <c r="E25" s="1421">
        <v>35.588099999999997</v>
      </c>
      <c r="F25" s="1421">
        <v>285.71870000000001</v>
      </c>
      <c r="G25" s="1421">
        <v>39.604999999999997</v>
      </c>
    </row>
    <row r="26" spans="1:7" ht="15" customHeight="1">
      <c r="A26" s="1418" t="s">
        <v>33</v>
      </c>
      <c r="B26" s="1308">
        <v>573.67480999999998</v>
      </c>
      <c r="C26" s="1421">
        <v>23.854740000000003</v>
      </c>
      <c r="D26" s="1421">
        <v>110.82882000000001</v>
      </c>
      <c r="E26" s="1421">
        <v>47.403480000000002</v>
      </c>
      <c r="F26" s="1421">
        <v>251.33970000000002</v>
      </c>
      <c r="G26" s="1421">
        <v>1.2225999999999999</v>
      </c>
    </row>
    <row r="27" spans="1:7" ht="15" customHeight="1">
      <c r="A27" s="1418" t="s">
        <v>78</v>
      </c>
      <c r="B27" s="1308">
        <v>104</v>
      </c>
      <c r="C27" s="1420" t="s">
        <v>42</v>
      </c>
      <c r="D27" s="1420">
        <v>71.900000000000006</v>
      </c>
      <c r="E27" s="1420" t="s">
        <v>42</v>
      </c>
      <c r="F27" s="1420">
        <v>0.1</v>
      </c>
      <c r="G27" s="1420" t="s">
        <v>42</v>
      </c>
    </row>
    <row r="28" spans="1:7" ht="3" customHeight="1">
      <c r="A28" s="1422"/>
      <c r="B28" s="1423"/>
      <c r="C28" s="1424"/>
      <c r="D28" s="1424"/>
      <c r="E28" s="1425"/>
      <c r="F28" s="1425"/>
      <c r="G28" s="1425"/>
    </row>
    <row r="29" spans="1:7" ht="14.1" customHeight="1">
      <c r="A29" s="1368"/>
      <c r="B29" s="1290"/>
      <c r="C29" s="1426"/>
      <c r="D29" s="1426"/>
      <c r="E29" s="1368"/>
      <c r="F29" s="1368"/>
      <c r="G29" s="1368"/>
    </row>
    <row r="30" spans="1:7">
      <c r="A30" s="1427"/>
      <c r="B30" s="1428"/>
      <c r="C30" s="1428"/>
      <c r="D30" s="1413"/>
      <c r="E30" s="1427"/>
      <c r="F30" s="1429"/>
      <c r="G30" s="1430" t="s">
        <v>421</v>
      </c>
    </row>
    <row r="31" spans="1:7">
      <c r="A31" s="1144" t="s">
        <v>169</v>
      </c>
      <c r="B31" s="1428"/>
      <c r="C31" s="1431" t="s">
        <v>422</v>
      </c>
      <c r="D31" s="1431" t="s">
        <v>423</v>
      </c>
      <c r="E31" s="1430" t="s">
        <v>424</v>
      </c>
      <c r="F31" s="1432" t="s">
        <v>425</v>
      </c>
      <c r="G31" s="1430" t="s">
        <v>426</v>
      </c>
    </row>
    <row r="32" spans="1:7" ht="3" customHeight="1">
      <c r="A32" s="1433"/>
      <c r="B32" s="1434"/>
      <c r="C32" s="1435"/>
      <c r="D32" s="1436"/>
      <c r="E32" s="1437"/>
      <c r="F32" s="1437"/>
      <c r="G32" s="1437"/>
    </row>
    <row r="33" spans="1:7" ht="3" customHeight="1">
      <c r="A33" s="1422"/>
      <c r="B33" s="1438"/>
      <c r="C33" s="1289"/>
      <c r="D33" s="1439"/>
      <c r="E33" s="1373"/>
      <c r="F33" s="1373"/>
      <c r="G33" s="1373"/>
    </row>
    <row r="34" spans="1:7" ht="15" customHeight="1">
      <c r="A34" s="1415" t="s">
        <v>91</v>
      </c>
      <c r="B34" s="1440"/>
      <c r="C34" s="1417">
        <v>1057.2167400000001</v>
      </c>
      <c r="D34" s="1417">
        <v>321.87695000000002</v>
      </c>
      <c r="E34" s="1417">
        <v>56.742859999999993</v>
      </c>
      <c r="F34" s="1417">
        <v>444.87578999999999</v>
      </c>
      <c r="G34" s="1417">
        <v>626.45278000000008</v>
      </c>
    </row>
    <row r="35" spans="1:7" ht="15" customHeight="1">
      <c r="A35" s="1418" t="s">
        <v>36</v>
      </c>
      <c r="C35" s="1420" t="s">
        <v>42</v>
      </c>
      <c r="D35" s="1420">
        <v>69.594679999999997</v>
      </c>
      <c r="E35" s="1420" t="s">
        <v>42</v>
      </c>
      <c r="F35" s="1420">
        <v>69.001670000000004</v>
      </c>
      <c r="G35" s="1420">
        <v>253.44142000000002</v>
      </c>
    </row>
    <row r="36" spans="1:7" ht="15" customHeight="1">
      <c r="A36" s="1418" t="s">
        <v>67</v>
      </c>
      <c r="C36" s="1421">
        <v>2.9809299999999999</v>
      </c>
      <c r="D36" s="1421">
        <v>39.04036</v>
      </c>
      <c r="E36" s="1421" t="s">
        <v>42</v>
      </c>
      <c r="F36" s="1421">
        <v>12.267910000000001</v>
      </c>
      <c r="G36" s="1421">
        <v>3.0672100000000002</v>
      </c>
    </row>
    <row r="37" spans="1:7" ht="15" customHeight="1">
      <c r="A37" s="1418" t="s">
        <v>172</v>
      </c>
      <c r="C37" s="1421">
        <v>0.56603999999999999</v>
      </c>
      <c r="D37" s="1421">
        <v>3.1319699999999999</v>
      </c>
      <c r="E37" s="1421" t="s">
        <v>42</v>
      </c>
      <c r="F37" s="2918">
        <v>1.7087699999999999</v>
      </c>
      <c r="G37" s="1421">
        <v>0.56374999999999997</v>
      </c>
    </row>
    <row r="38" spans="1:7" ht="15" customHeight="1">
      <c r="A38" s="1418" t="s">
        <v>69</v>
      </c>
      <c r="C38" s="1420">
        <v>18.195910000000001</v>
      </c>
      <c r="D38" s="1420">
        <v>8.1001000000000012</v>
      </c>
      <c r="E38" s="1420" t="s">
        <v>42</v>
      </c>
      <c r="F38" s="1420">
        <v>10.62547</v>
      </c>
      <c r="G38" s="1420">
        <v>6.4962900000000001</v>
      </c>
    </row>
    <row r="39" spans="1:7" ht="15" customHeight="1">
      <c r="A39" s="1418" t="s">
        <v>28</v>
      </c>
      <c r="C39" s="1421">
        <v>15.278969999999999</v>
      </c>
      <c r="D39" s="1421">
        <v>43.753250000000001</v>
      </c>
      <c r="E39" s="1421" t="s">
        <v>42</v>
      </c>
      <c r="F39" s="1421">
        <v>3.0284299999999997</v>
      </c>
      <c r="G39" s="1421" t="s">
        <v>42</v>
      </c>
    </row>
    <row r="40" spans="1:7" ht="15" customHeight="1">
      <c r="A40" s="1418" t="s">
        <v>70</v>
      </c>
      <c r="C40" s="1420">
        <v>56.739849999999997</v>
      </c>
      <c r="D40" s="1420">
        <v>56.394690000000004</v>
      </c>
      <c r="E40" s="1420">
        <v>15.409739999999999</v>
      </c>
      <c r="F40" s="1420">
        <v>39.690899999999999</v>
      </c>
      <c r="G40" s="1420">
        <v>22.070709999999998</v>
      </c>
    </row>
    <row r="41" spans="1:7" ht="15" customHeight="1">
      <c r="A41" s="1418" t="s">
        <v>71</v>
      </c>
      <c r="C41" s="1420">
        <v>18.55162</v>
      </c>
      <c r="D41" s="1420">
        <v>2.2100200000000001</v>
      </c>
      <c r="E41" s="1420" t="s">
        <v>42</v>
      </c>
      <c r="F41" s="1420">
        <v>8.9383099999999995</v>
      </c>
      <c r="G41" s="1420">
        <v>14.254059999999999</v>
      </c>
    </row>
    <row r="42" spans="1:7" ht="15" customHeight="1">
      <c r="A42" s="1418" t="s">
        <v>123</v>
      </c>
      <c r="C42" s="1420">
        <v>87.571429999999992</v>
      </c>
      <c r="D42" s="1420">
        <v>21.844549999999998</v>
      </c>
      <c r="E42" s="1420">
        <v>9.9482599999999994</v>
      </c>
      <c r="F42" s="1420">
        <v>26.913599999999999</v>
      </c>
      <c r="G42" s="1420">
        <v>22.973419999999997</v>
      </c>
    </row>
    <row r="43" spans="1:7" ht="15" customHeight="1">
      <c r="A43" s="1418" t="s">
        <v>73</v>
      </c>
      <c r="C43" s="1420">
        <v>74.5</v>
      </c>
      <c r="D43" s="1420">
        <v>11.6</v>
      </c>
      <c r="E43" s="1420">
        <v>0.4</v>
      </c>
      <c r="F43" s="1420">
        <v>15.2</v>
      </c>
      <c r="G43" s="1420">
        <v>3.4</v>
      </c>
    </row>
    <row r="44" spans="1:7" ht="15" customHeight="1">
      <c r="A44" s="1418" t="s">
        <v>74</v>
      </c>
      <c r="C44" s="1421">
        <v>182.28574</v>
      </c>
      <c r="D44" s="1421">
        <v>29.5976</v>
      </c>
      <c r="E44" s="1421">
        <v>11.95223</v>
      </c>
      <c r="F44" s="1421">
        <v>31.27497</v>
      </c>
      <c r="G44" s="1421">
        <v>26.301749999999998</v>
      </c>
    </row>
    <row r="45" spans="1:7" ht="15" customHeight="1">
      <c r="A45" s="1418" t="s">
        <v>75</v>
      </c>
      <c r="C45" s="1420">
        <v>120.35130000000001</v>
      </c>
      <c r="D45" s="1420">
        <v>23.315529999999999</v>
      </c>
      <c r="E45" s="1420">
        <v>17.30058</v>
      </c>
      <c r="F45" s="1420">
        <v>10.58506</v>
      </c>
      <c r="G45" s="1420">
        <v>18.326640000000001</v>
      </c>
    </row>
    <row r="46" spans="1:7" ht="15" customHeight="1">
      <c r="A46" s="1418" t="s">
        <v>137</v>
      </c>
      <c r="C46" s="1420">
        <v>209.0222</v>
      </c>
      <c r="D46" s="1420" t="s">
        <v>42</v>
      </c>
      <c r="E46" s="1420">
        <v>0.22500000000000001</v>
      </c>
      <c r="F46" s="1420">
        <v>16.88748</v>
      </c>
      <c r="G46" s="1420" t="s">
        <v>42</v>
      </c>
    </row>
    <row r="47" spans="1:7" ht="15" customHeight="1">
      <c r="A47" s="1418" t="s">
        <v>31</v>
      </c>
      <c r="C47" s="1420">
        <v>246.82714999999999</v>
      </c>
      <c r="D47" s="1420">
        <v>1.3839999999999999</v>
      </c>
      <c r="E47" s="1420" t="s">
        <v>42</v>
      </c>
      <c r="F47" s="1420">
        <v>143.61443</v>
      </c>
      <c r="G47" s="1420" t="s">
        <v>42</v>
      </c>
    </row>
    <row r="48" spans="1:7" ht="15" customHeight="1">
      <c r="A48" s="1418" t="s">
        <v>77</v>
      </c>
      <c r="C48" s="1421">
        <v>24.345599999999997</v>
      </c>
      <c r="D48" s="1421">
        <v>0.51019999999999999</v>
      </c>
      <c r="E48" s="1421" t="s">
        <v>42</v>
      </c>
      <c r="F48" s="1421">
        <v>19.12</v>
      </c>
      <c r="G48" s="1421">
        <v>133.4579</v>
      </c>
    </row>
    <row r="49" spans="1:7" ht="15" customHeight="1">
      <c r="A49" s="1418" t="s">
        <v>33</v>
      </c>
      <c r="C49" s="1421" t="s">
        <v>42</v>
      </c>
      <c r="D49" s="1421" t="s">
        <v>42</v>
      </c>
      <c r="E49" s="1421">
        <v>1.50705</v>
      </c>
      <c r="F49" s="1421">
        <v>32.918790000000001</v>
      </c>
      <c r="G49" s="1421">
        <v>104.59963</v>
      </c>
    </row>
    <row r="50" spans="1:7" ht="15" customHeight="1">
      <c r="A50" s="1418" t="s">
        <v>78</v>
      </c>
      <c r="B50" s="1441"/>
      <c r="C50" s="1420" t="s">
        <v>42</v>
      </c>
      <c r="D50" s="1420">
        <v>11.4</v>
      </c>
      <c r="E50" s="1420" t="s">
        <v>42</v>
      </c>
      <c r="F50" s="1420">
        <v>3.2</v>
      </c>
      <c r="G50" s="1420">
        <v>17.399999999999999</v>
      </c>
    </row>
    <row r="51" spans="1:7" ht="3" customHeight="1">
      <c r="A51" s="1442"/>
      <c r="B51" s="1434"/>
      <c r="C51" s="1443"/>
      <c r="D51" s="1443"/>
      <c r="E51" s="1443"/>
      <c r="F51" s="1443"/>
      <c r="G51" s="1443"/>
    </row>
    <row r="52" spans="1:7" ht="3" customHeight="1">
      <c r="A52" s="1444"/>
      <c r="B52" s="1316"/>
      <c r="C52" s="1316"/>
      <c r="D52" s="1316"/>
      <c r="E52" s="1316"/>
      <c r="F52" s="1316"/>
      <c r="G52" s="1316"/>
    </row>
    <row r="53" spans="1:7" ht="24" customHeight="1">
      <c r="A53" s="3027" t="s">
        <v>427</v>
      </c>
      <c r="B53" s="3027"/>
      <c r="C53" s="3027"/>
      <c r="D53" s="3027"/>
      <c r="E53" s="3027"/>
      <c r="F53" s="3027"/>
      <c r="G53" s="3027"/>
    </row>
    <row r="54" spans="1:7">
      <c r="A54" s="3027" t="s">
        <v>428</v>
      </c>
      <c r="B54" s="3027"/>
      <c r="C54" s="3027"/>
      <c r="D54" s="3027"/>
      <c r="E54" s="3027"/>
      <c r="F54" s="3027"/>
      <c r="G54" s="3027"/>
    </row>
    <row r="55" spans="1:7">
      <c r="A55" s="1445"/>
      <c r="B55" s="1445"/>
      <c r="C55" s="1445"/>
      <c r="D55" s="1445"/>
      <c r="E55" s="1445"/>
      <c r="F55" s="1445"/>
    </row>
    <row r="56" spans="1:7" ht="13.5" customHeight="1">
      <c r="A56" s="3028"/>
      <c r="B56" s="3028"/>
      <c r="C56" s="3028"/>
      <c r="D56" s="3028"/>
      <c r="E56" s="3028"/>
      <c r="F56" s="3028"/>
      <c r="G56" s="3028"/>
    </row>
    <row r="57" spans="1:7">
      <c r="A57" s="1445"/>
      <c r="B57" s="1445"/>
      <c r="C57" s="1445"/>
      <c r="D57" s="1445"/>
      <c r="E57" s="1445"/>
      <c r="F57" s="1445"/>
    </row>
    <row r="58" spans="1:7">
      <c r="A58" s="1445"/>
      <c r="B58" s="1445"/>
      <c r="C58" s="1445"/>
      <c r="D58" s="1445"/>
      <c r="E58" s="1445"/>
      <c r="F58" s="1445"/>
    </row>
  </sheetData>
  <mergeCells count="4">
    <mergeCell ref="A4:F4"/>
    <mergeCell ref="A53:G53"/>
    <mergeCell ref="A54:G54"/>
    <mergeCell ref="A56:G56"/>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53"/>
  <sheetViews>
    <sheetView showGridLines="0" view="pageBreakPreview" topLeftCell="G1" zoomScaleNormal="100" zoomScaleSheetLayoutView="100" workbookViewId="0">
      <selection activeCell="G35" sqref="G35"/>
    </sheetView>
  </sheetViews>
  <sheetFormatPr baseColWidth="10" defaultColWidth="9.42578125" defaultRowHeight="12"/>
  <cols>
    <col min="1" max="1" width="35.140625" style="1334" customWidth="1"/>
    <col min="2" max="2" width="12.7109375" style="1334" customWidth="1"/>
    <col min="3" max="3" width="8.7109375" style="1334" customWidth="1"/>
    <col min="4" max="4" width="12.7109375" style="1334" customWidth="1"/>
    <col min="5" max="5" width="8.7109375" style="1334" customWidth="1"/>
    <col min="6" max="6" width="12.7109375" style="1334" customWidth="1"/>
    <col min="7" max="7" width="12" style="1334" customWidth="1"/>
    <col min="8" max="8" width="9.42578125" style="1334"/>
    <col min="9" max="9" width="8.7109375" style="1334" customWidth="1"/>
    <col min="10" max="10" width="23.42578125" style="1334" customWidth="1"/>
    <col min="11" max="11" width="16.42578125" style="1334" customWidth="1"/>
    <col min="12" max="15" width="15" style="1334" customWidth="1"/>
    <col min="16" max="16384" width="9.42578125" style="1334"/>
  </cols>
  <sheetData>
    <row r="1" spans="1:18" s="1004" customFormat="1" ht="30" customHeight="1">
      <c r="C1" s="1008"/>
      <c r="D1" s="1008"/>
      <c r="E1" s="1008"/>
      <c r="F1" s="899" t="s">
        <v>1477</v>
      </c>
      <c r="J1" s="1318"/>
      <c r="N1" s="1386">
        <v>1811.6376471999999</v>
      </c>
      <c r="Q1" s="456"/>
    </row>
    <row r="2" spans="1:18" s="1004" customFormat="1" ht="5.0999999999999996" customHeight="1">
      <c r="A2" s="1335"/>
      <c r="B2" s="1336"/>
      <c r="C2" s="1336"/>
      <c r="D2" s="1336"/>
      <c r="E2" s="1336"/>
      <c r="F2" s="1337"/>
    </row>
    <row r="3" spans="1:18" s="1004" customFormat="1" ht="5.0999999999999996" customHeight="1">
      <c r="A3" s="1009"/>
      <c r="B3" s="1009"/>
      <c r="C3" s="1009"/>
    </row>
    <row r="4" spans="1:18" s="1004" customFormat="1" ht="5.25" customHeight="1"/>
    <row r="5" spans="1:18" s="1331" customFormat="1" ht="15" customHeight="1">
      <c r="A5" s="3029" t="s">
        <v>1570</v>
      </c>
      <c r="B5" s="3029"/>
      <c r="C5" s="3029"/>
      <c r="D5" s="3029"/>
      <c r="E5" s="3029"/>
      <c r="F5" s="3029"/>
    </row>
    <row r="6" spans="1:18" s="1331" customFormat="1" ht="15" customHeight="1">
      <c r="A6" s="3029" t="s">
        <v>429</v>
      </c>
      <c r="B6" s="3029"/>
      <c r="C6" s="3029"/>
      <c r="D6" s="3029"/>
      <c r="E6" s="3029"/>
      <c r="F6" s="3029"/>
    </row>
    <row r="7" spans="1:18" s="1331" customFormat="1" ht="15" customHeight="1">
      <c r="A7" s="1338"/>
      <c r="B7" s="1338"/>
      <c r="G7" s="1339"/>
    </row>
    <row r="8" spans="1:18" s="1331" customFormat="1" ht="5.25" customHeight="1"/>
    <row r="9" spans="1:18" s="1331" customFormat="1" ht="5.0999999999999996" customHeight="1">
      <c r="A9" s="1340"/>
      <c r="B9" s="1340"/>
      <c r="C9" s="1340"/>
      <c r="D9" s="1340"/>
      <c r="E9" s="1340"/>
      <c r="F9" s="1340"/>
      <c r="G9" s="1340"/>
    </row>
    <row r="10" spans="1:18" s="1331" customFormat="1" ht="15" customHeight="1">
      <c r="A10" s="1340"/>
      <c r="B10" s="1340"/>
      <c r="C10" s="1341"/>
      <c r="D10" s="1342"/>
      <c r="E10" s="1341"/>
      <c r="F10" s="1342"/>
      <c r="G10" s="1341"/>
    </row>
    <row r="11" spans="1:18" s="1331" customFormat="1" ht="15" customHeight="1">
      <c r="A11" s="1343"/>
      <c r="B11" s="1343"/>
      <c r="C11" s="1342"/>
      <c r="D11" s="1344"/>
      <c r="E11" s="1341"/>
      <c r="F11" s="1345"/>
      <c r="G11" s="1346"/>
    </row>
    <row r="12" spans="1:18" s="1331" customFormat="1" ht="5.0999999999999996" customHeight="1">
      <c r="A12" s="1347"/>
      <c r="B12" s="1347"/>
      <c r="C12" s="1340"/>
      <c r="D12" s="1348"/>
      <c r="E12" s="1348"/>
      <c r="F12" s="1348"/>
      <c r="G12" s="1340"/>
    </row>
    <row r="13" spans="1:18" s="1331" customFormat="1" ht="5.0999999999999996" customHeight="1">
      <c r="A13" s="1338"/>
      <c r="B13" s="1338"/>
      <c r="D13" s="1349"/>
      <c r="E13" s="1349"/>
      <c r="F13" s="1349"/>
    </row>
    <row r="14" spans="1:18" s="1331" customFormat="1" ht="17.25" customHeight="1">
      <c r="A14" s="1350" t="s">
        <v>0</v>
      </c>
      <c r="B14" s="1350"/>
      <c r="C14" s="1351"/>
      <c r="D14" s="1351"/>
      <c r="E14" s="1352"/>
      <c r="F14" s="1352"/>
      <c r="G14" s="1351"/>
    </row>
    <row r="15" spans="1:18" s="1331" customFormat="1" ht="17.25" customHeight="1">
      <c r="A15" s="1353"/>
      <c r="B15" s="1353"/>
      <c r="C15" s="1354"/>
      <c r="D15" s="1354"/>
      <c r="E15" s="1354"/>
      <c r="F15" s="1354"/>
      <c r="G15" s="1354"/>
      <c r="I15" s="1331" t="s">
        <v>430</v>
      </c>
      <c r="K15" s="1387" t="s">
        <v>431</v>
      </c>
      <c r="L15" s="1387" t="s">
        <v>432</v>
      </c>
      <c r="M15" s="1387" t="s">
        <v>433</v>
      </c>
      <c r="N15" s="1387" t="s">
        <v>434</v>
      </c>
      <c r="O15" s="1387" t="s">
        <v>435</v>
      </c>
    </row>
    <row r="16" spans="1:18" s="1331" customFormat="1" ht="17.25" customHeight="1">
      <c r="A16" s="1353"/>
      <c r="B16" s="1353"/>
      <c r="C16" s="1354"/>
      <c r="D16" s="1354"/>
      <c r="E16" s="1354"/>
      <c r="F16" s="1354"/>
      <c r="G16" s="1354"/>
      <c r="K16" s="1388">
        <v>8709.31</v>
      </c>
      <c r="L16" s="1389">
        <v>1436.6</v>
      </c>
      <c r="M16" s="1389">
        <v>1453.51</v>
      </c>
      <c r="N16" s="1389">
        <v>1811.8</v>
      </c>
      <c r="O16" s="1388">
        <v>4007.4</v>
      </c>
      <c r="R16" s="1400">
        <v>1000</v>
      </c>
    </row>
    <row r="17" spans="1:15" s="1331" customFormat="1" ht="17.25" customHeight="1">
      <c r="A17" s="1353"/>
      <c r="B17" s="1353"/>
      <c r="C17" s="1354"/>
      <c r="D17" s="1354"/>
      <c r="E17" s="1354"/>
      <c r="F17" s="1354"/>
      <c r="G17" s="1354"/>
      <c r="K17" s="1390"/>
      <c r="L17" s="1391"/>
      <c r="M17" s="1391"/>
      <c r="N17" s="1391"/>
      <c r="O17" s="1391"/>
    </row>
    <row r="18" spans="1:15" s="1331" customFormat="1" ht="17.25" customHeight="1">
      <c r="A18" s="1353"/>
      <c r="B18" s="1353"/>
      <c r="C18" s="1354"/>
      <c r="D18" s="1354"/>
      <c r="E18" s="1354"/>
      <c r="F18" s="1354"/>
      <c r="G18" s="1354"/>
      <c r="K18" s="1392"/>
      <c r="L18" s="1393"/>
      <c r="M18" s="1392"/>
      <c r="N18" s="1393"/>
      <c r="O18" s="1392"/>
    </row>
    <row r="19" spans="1:15" s="1331" customFormat="1" ht="17.25" customHeight="1">
      <c r="A19" s="1353"/>
      <c r="B19" s="1353"/>
      <c r="C19" s="1354"/>
      <c r="D19" s="1354"/>
      <c r="E19" s="1354"/>
      <c r="F19" s="1354"/>
      <c r="G19" s="1354"/>
      <c r="K19" s="1393"/>
      <c r="L19" s="1394"/>
      <c r="M19" s="1392"/>
      <c r="N19" s="1394"/>
      <c r="O19" s="1392"/>
    </row>
    <row r="20" spans="1:15" s="1331" customFormat="1" ht="17.25" customHeight="1">
      <c r="A20" s="1353"/>
      <c r="B20" s="1353"/>
      <c r="C20" s="1354"/>
      <c r="D20" s="1354"/>
      <c r="E20" s="1354"/>
      <c r="F20" s="1354"/>
      <c r="G20" s="1354"/>
    </row>
    <row r="21" spans="1:15" s="1331" customFormat="1" ht="17.25" customHeight="1">
      <c r="A21" s="1355"/>
      <c r="B21" s="1353"/>
      <c r="C21" s="1354"/>
      <c r="D21" s="1354"/>
      <c r="E21" s="1354"/>
      <c r="F21" s="1354"/>
      <c r="G21" s="1354"/>
      <c r="K21" s="1395"/>
      <c r="L21" s="1396"/>
      <c r="M21" s="1396"/>
      <c r="N21" s="1396"/>
      <c r="O21" s="1395"/>
    </row>
    <row r="22" spans="1:15" s="1331" customFormat="1" ht="5.0999999999999996" customHeight="1">
      <c r="A22" s="1356"/>
      <c r="B22" s="1338"/>
      <c r="C22" s="1357"/>
      <c r="D22" s="1358"/>
      <c r="E22" s="1359"/>
      <c r="F22" s="1360"/>
      <c r="G22" s="2896"/>
      <c r="K22" s="1397"/>
      <c r="L22" s="1397"/>
      <c r="M22" s="1398"/>
      <c r="N22" s="1398"/>
      <c r="O22" s="1397"/>
    </row>
    <row r="23" spans="1:15" s="1331" customFormat="1" ht="5.0999999999999996" customHeight="1">
      <c r="A23" s="1361"/>
      <c r="E23" s="1362"/>
      <c r="G23" s="1362"/>
    </row>
    <row r="24" spans="1:15" s="1331" customFormat="1" ht="15" customHeight="1">
      <c r="A24" s="1363" t="s">
        <v>436</v>
      </c>
      <c r="B24" s="1364"/>
      <c r="C24" s="1365"/>
      <c r="D24" s="1365"/>
      <c r="E24" s="1362"/>
      <c r="G24" s="1362"/>
    </row>
    <row r="25" spans="1:15" s="1331" customFormat="1" ht="15" customHeight="1">
      <c r="A25" s="1331" t="s">
        <v>437</v>
      </c>
      <c r="B25" s="1365"/>
      <c r="C25" s="1365"/>
    </row>
    <row r="26" spans="1:15" s="1332" customFormat="1" ht="21" customHeight="1">
      <c r="I26" s="1399"/>
    </row>
    <row r="27" spans="1:15" ht="12.75">
      <c r="A27" s="3030" t="s">
        <v>438</v>
      </c>
      <c r="B27" s="3030"/>
      <c r="C27" s="3030"/>
      <c r="D27" s="3030"/>
      <c r="E27" s="3030"/>
      <c r="F27" s="3030"/>
    </row>
    <row r="28" spans="1:15" s="1333" customFormat="1">
      <c r="A28" s="1366"/>
      <c r="B28" s="1367"/>
      <c r="C28" s="1367"/>
      <c r="D28" s="1367"/>
      <c r="E28" s="1367"/>
      <c r="F28" s="1367"/>
    </row>
    <row r="29" spans="1:15" ht="12" customHeight="1">
      <c r="A29" s="1368"/>
      <c r="B29" s="1368"/>
      <c r="C29" s="1368"/>
      <c r="D29" s="1368"/>
      <c r="E29" s="1368"/>
      <c r="F29" s="1368"/>
    </row>
    <row r="30" spans="1:15" ht="36" customHeight="1">
      <c r="A30" s="1369" t="s">
        <v>439</v>
      </c>
      <c r="B30" s="1370" t="s">
        <v>440</v>
      </c>
      <c r="C30" s="1370"/>
      <c r="D30" s="1370" t="s">
        <v>441</v>
      </c>
      <c r="E30" s="1370"/>
      <c r="F30" s="1370" t="s">
        <v>442</v>
      </c>
    </row>
    <row r="31" spans="1:15" ht="3" customHeight="1">
      <c r="A31" s="1371"/>
      <c r="B31" s="1372"/>
      <c r="C31" s="1372"/>
      <c r="D31" s="1372"/>
      <c r="E31" s="1372"/>
      <c r="F31" s="1372"/>
    </row>
    <row r="32" spans="1:15" ht="3" customHeight="1">
      <c r="A32" s="1373"/>
      <c r="B32" s="1373"/>
      <c r="C32" s="1374"/>
      <c r="D32" s="1373"/>
      <c r="E32" s="1374"/>
      <c r="F32" s="1374"/>
    </row>
    <row r="33" spans="1:6" ht="15" customHeight="1">
      <c r="A33" s="1375" t="s">
        <v>443</v>
      </c>
      <c r="B33" s="1376">
        <v>1</v>
      </c>
      <c r="C33" s="1289"/>
      <c r="D33" s="1377">
        <v>14.925373134328359</v>
      </c>
      <c r="E33" s="1289"/>
      <c r="F33" s="1377">
        <v>9.1003403527291908</v>
      </c>
    </row>
    <row r="34" spans="1:6" ht="15" customHeight="1">
      <c r="A34" s="1375" t="s">
        <v>444</v>
      </c>
      <c r="B34" s="1376">
        <v>2.9</v>
      </c>
      <c r="C34" s="1289"/>
      <c r="D34" s="1377">
        <v>43.28358208955224</v>
      </c>
      <c r="E34" s="1289"/>
      <c r="F34" s="1377">
        <v>26.390987022914658</v>
      </c>
    </row>
    <row r="35" spans="1:6" ht="15" customHeight="1">
      <c r="A35" s="1375" t="s">
        <v>445</v>
      </c>
      <c r="B35" s="1376">
        <v>2.7</v>
      </c>
      <c r="C35" s="1289"/>
      <c r="D35" s="1377">
        <v>40.298507462686565</v>
      </c>
      <c r="E35" s="1289"/>
      <c r="F35" s="1377">
        <v>24.570918952368821</v>
      </c>
    </row>
    <row r="36" spans="1:6" ht="15" customHeight="1">
      <c r="A36" s="1378" t="s">
        <v>446</v>
      </c>
      <c r="B36" s="1376"/>
      <c r="C36" s="1289"/>
      <c r="D36" s="1377"/>
      <c r="E36" s="1289"/>
      <c r="F36" s="1377"/>
    </row>
    <row r="37" spans="1:6" ht="15" customHeight="1">
      <c r="A37" s="1379" t="s">
        <v>447</v>
      </c>
      <c r="B37" s="1380">
        <v>1.8</v>
      </c>
      <c r="C37" s="1289"/>
      <c r="D37" s="1377">
        <v>26.865671641791042</v>
      </c>
      <c r="E37" s="1289"/>
      <c r="F37" s="2919">
        <v>16.380612634912548</v>
      </c>
    </row>
    <row r="38" spans="1:6" ht="15" customHeight="1">
      <c r="A38" s="1381" t="s">
        <v>448</v>
      </c>
      <c r="B38" s="1380">
        <v>3</v>
      </c>
      <c r="C38" s="1289"/>
      <c r="D38" s="1377">
        <v>44.776119402985074</v>
      </c>
      <c r="E38" s="1289"/>
      <c r="F38" s="1377">
        <v>27.301021058187576</v>
      </c>
    </row>
    <row r="39" spans="1:6" ht="15" customHeight="1">
      <c r="A39" s="1381" t="s">
        <v>449</v>
      </c>
      <c r="B39" s="1380">
        <v>1.6</v>
      </c>
      <c r="C39" s="1289"/>
      <c r="D39" s="1377">
        <v>23.880597014925371</v>
      </c>
      <c r="E39" s="1289"/>
      <c r="F39" s="1377">
        <v>14.56054456436671</v>
      </c>
    </row>
    <row r="40" spans="1:6" ht="15" customHeight="1">
      <c r="A40" s="1375" t="s">
        <v>450</v>
      </c>
      <c r="B40" s="1380"/>
      <c r="C40" s="1289"/>
      <c r="D40" s="1377"/>
      <c r="E40" s="1289"/>
      <c r="F40" s="1377"/>
    </row>
    <row r="41" spans="1:6" ht="15" customHeight="1">
      <c r="A41" s="1378" t="s">
        <v>451</v>
      </c>
      <c r="B41" s="1380">
        <v>2.7</v>
      </c>
      <c r="C41" s="1289"/>
      <c r="D41" s="1377">
        <v>40.298507462686565</v>
      </c>
      <c r="E41" s="1289"/>
      <c r="F41" s="1377">
        <v>24.570918952368821</v>
      </c>
    </row>
    <row r="42" spans="1:6" ht="15" customHeight="1">
      <c r="A42" s="1378" t="s">
        <v>452</v>
      </c>
      <c r="B42" s="1380">
        <v>0.7</v>
      </c>
      <c r="C42" s="1289"/>
      <c r="D42" s="1377">
        <v>10.44776119402985</v>
      </c>
      <c r="E42" s="1289"/>
      <c r="F42" s="1377">
        <v>6.3702382469104339</v>
      </c>
    </row>
    <row r="43" spans="1:6" ht="15" customHeight="1">
      <c r="A43" s="1375" t="s">
        <v>453</v>
      </c>
      <c r="B43" s="1380">
        <v>4.66</v>
      </c>
      <c r="C43" s="1289"/>
      <c r="D43" s="1377">
        <v>69.552238805970148</v>
      </c>
      <c r="E43" s="1289"/>
      <c r="F43" s="1377">
        <v>42.407586043718041</v>
      </c>
    </row>
    <row r="44" spans="1:6" ht="15" customHeight="1">
      <c r="A44" s="1375" t="s">
        <v>454</v>
      </c>
      <c r="B44" s="1380">
        <v>2.5</v>
      </c>
      <c r="C44" s="1289"/>
      <c r="D44" s="1377">
        <v>37.313432835820898</v>
      </c>
      <c r="E44" s="1289"/>
      <c r="F44" s="1377">
        <v>22.750850881822981</v>
      </c>
    </row>
    <row r="45" spans="1:6" ht="15" customHeight="1">
      <c r="A45" s="1375" t="s">
        <v>455</v>
      </c>
      <c r="B45" s="1380">
        <v>0.8</v>
      </c>
      <c r="C45" s="1289"/>
      <c r="D45" s="1377">
        <v>11.940298507462686</v>
      </c>
      <c r="E45" s="1289"/>
      <c r="F45" s="1377">
        <v>7.280272282183355</v>
      </c>
    </row>
    <row r="46" spans="1:6" ht="15" customHeight="1">
      <c r="A46" s="1378" t="s">
        <v>456</v>
      </c>
      <c r="B46" s="1382"/>
      <c r="C46" s="1289"/>
      <c r="D46" s="1377"/>
      <c r="E46" s="1289"/>
      <c r="F46" s="1377"/>
    </row>
    <row r="47" spans="1:6" ht="15" customHeight="1">
      <c r="A47" s="1379" t="s">
        <v>457</v>
      </c>
      <c r="B47" s="1380">
        <v>0.45</v>
      </c>
      <c r="C47" s="1289"/>
      <c r="D47" s="1377">
        <v>6.7164179104477606</v>
      </c>
      <c r="E47" s="1289"/>
      <c r="F47" s="1377">
        <v>4.0951531587281371</v>
      </c>
    </row>
    <row r="48" spans="1:6" ht="15" customHeight="1">
      <c r="A48" s="1375" t="s">
        <v>458</v>
      </c>
      <c r="B48" s="1380"/>
      <c r="C48" s="1289"/>
      <c r="D48" s="1377"/>
      <c r="E48" s="1289"/>
      <c r="F48" s="1377"/>
    </row>
    <row r="49" spans="1:6" ht="15" customHeight="1">
      <c r="A49" s="1378" t="s">
        <v>459</v>
      </c>
      <c r="B49" s="1380">
        <v>0.81</v>
      </c>
      <c r="C49" s="1289"/>
      <c r="D49" s="1377">
        <v>12.08955223880597</v>
      </c>
      <c r="E49" s="1289"/>
      <c r="F49" s="1377">
        <v>7.3712756857106463</v>
      </c>
    </row>
    <row r="50" spans="1:6" ht="15" customHeight="1">
      <c r="A50" s="1378" t="s">
        <v>460</v>
      </c>
      <c r="B50" s="1383">
        <v>0.71</v>
      </c>
      <c r="C50" s="1289"/>
      <c r="D50" s="1377">
        <v>10.597014925373134</v>
      </c>
      <c r="E50" s="1289"/>
      <c r="F50" s="1377">
        <v>6.4612416504377252</v>
      </c>
    </row>
    <row r="51" spans="1:6" ht="3" customHeight="1">
      <c r="A51" s="1384"/>
      <c r="B51" s="1289"/>
      <c r="C51" s="1289"/>
      <c r="D51" s="1289"/>
      <c r="E51" s="1289"/>
      <c r="F51" s="1385"/>
    </row>
    <row r="52" spans="1:6" ht="3" customHeight="1">
      <c r="A52" s="1316"/>
      <c r="B52" s="1316"/>
      <c r="C52" s="1316"/>
      <c r="D52" s="1316"/>
      <c r="E52" s="1316"/>
      <c r="F52" s="1316"/>
    </row>
    <row r="53" spans="1:6">
      <c r="A53" s="1289" t="s">
        <v>461</v>
      </c>
      <c r="B53" s="1289"/>
      <c r="C53" s="1289"/>
      <c r="D53" s="1289"/>
      <c r="E53" s="1289"/>
      <c r="F53" s="1289"/>
    </row>
  </sheetData>
  <mergeCells count="3">
    <mergeCell ref="A5:F5"/>
    <mergeCell ref="A6:F6"/>
    <mergeCell ref="A27:F27"/>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38"/>
  <sheetViews>
    <sheetView showGridLines="0" view="pageBreakPreview" topLeftCell="A16" zoomScaleNormal="100" zoomScaleSheetLayoutView="100" workbookViewId="0">
      <selection activeCell="G35" sqref="G35"/>
    </sheetView>
  </sheetViews>
  <sheetFormatPr baseColWidth="10" defaultColWidth="12.5703125" defaultRowHeight="12.75"/>
  <cols>
    <col min="1" max="1" width="44.85546875" style="1282" customWidth="1"/>
    <col min="2" max="8" width="9.140625" style="1282" customWidth="1"/>
    <col min="9" max="9" width="6" style="1282" customWidth="1"/>
    <col min="10" max="10" width="51.5703125" style="1282" customWidth="1"/>
    <col min="11" max="15" width="6" style="1282" hidden="1" customWidth="1"/>
    <col min="16" max="17" width="8.140625" style="1282" hidden="1" customWidth="1"/>
    <col min="18" max="18" width="7.5703125" style="1282" hidden="1" customWidth="1"/>
    <col min="19" max="19" width="11.7109375" style="1282" hidden="1" customWidth="1"/>
    <col min="20" max="23" width="7.7109375" style="1282" hidden="1" customWidth="1"/>
    <col min="24" max="31" width="7.7109375" style="1282" customWidth="1"/>
    <col min="32" max="32" width="7.5703125" style="1282" customWidth="1"/>
    <col min="33" max="34" width="7.85546875" style="1282" customWidth="1"/>
    <col min="35" max="16384" width="12.5703125" style="1282"/>
  </cols>
  <sheetData>
    <row r="1" spans="1:34" s="1004" customFormat="1" ht="30" customHeight="1">
      <c r="C1" s="1008"/>
      <c r="D1" s="1008"/>
      <c r="E1" s="1008"/>
      <c r="F1" s="1008"/>
      <c r="G1" s="899" t="s">
        <v>1477</v>
      </c>
      <c r="L1" s="1318"/>
      <c r="S1" s="456"/>
    </row>
    <row r="2" spans="1:34" s="1004" customFormat="1" ht="5.0999999999999996" customHeight="1">
      <c r="A2" s="1009"/>
      <c r="B2" s="1009"/>
      <c r="C2" s="1009"/>
      <c r="D2" s="1009"/>
      <c r="E2" s="1009"/>
      <c r="F2" s="1009"/>
      <c r="G2" s="1009"/>
      <c r="H2" s="1009"/>
    </row>
    <row r="3" spans="1:34" s="1004" customFormat="1" ht="5.0999999999999996" customHeight="1">
      <c r="A3" s="1222"/>
      <c r="B3" s="1222"/>
      <c r="C3" s="1222"/>
      <c r="D3" s="1223"/>
      <c r="E3" s="1223"/>
      <c r="F3" s="1223"/>
      <c r="G3" s="1223"/>
    </row>
    <row r="4" spans="1:34" s="1278" customFormat="1" ht="15" customHeight="1">
      <c r="A4" s="3031" t="s">
        <v>462</v>
      </c>
      <c r="B4" s="3031"/>
      <c r="C4" s="3031"/>
      <c r="D4" s="3031"/>
      <c r="E4" s="3031"/>
      <c r="F4" s="3031"/>
      <c r="G4" s="3031"/>
      <c r="H4" s="1284"/>
      <c r="I4" s="1284"/>
      <c r="J4" s="1284"/>
      <c r="K4" s="1284"/>
      <c r="L4" s="1284"/>
      <c r="M4" s="1284"/>
      <c r="N4" s="1284"/>
      <c r="O4" s="1284"/>
      <c r="P4" s="1319"/>
    </row>
    <row r="5" spans="1:34" s="1279" customFormat="1" ht="15" customHeight="1">
      <c r="A5" s="1283" t="s">
        <v>463</v>
      </c>
      <c r="B5" s="1285"/>
      <c r="C5" s="1285"/>
      <c r="D5" s="1285"/>
      <c r="E5" s="1285"/>
      <c r="F5" s="1285"/>
      <c r="G5" s="1285"/>
      <c r="H5" s="1285"/>
      <c r="I5" s="1285"/>
      <c r="J5" s="1285"/>
      <c r="K5" s="1285"/>
      <c r="L5" s="1285"/>
      <c r="M5" s="1285"/>
      <c r="N5" s="1285"/>
      <c r="O5" s="1320"/>
      <c r="P5" s="1289"/>
    </row>
    <row r="6" spans="1:34" s="1279" customFormat="1" ht="15" customHeight="1">
      <c r="A6" s="1286"/>
      <c r="B6" s="1286"/>
      <c r="C6" s="1286"/>
      <c r="D6" s="1286"/>
      <c r="E6" s="1286"/>
      <c r="F6" s="1287"/>
      <c r="G6" s="1288" t="s">
        <v>414</v>
      </c>
      <c r="H6" s="1289"/>
      <c r="I6" s="1286"/>
      <c r="J6" s="1286"/>
      <c r="K6" s="1286"/>
      <c r="L6" s="1289"/>
      <c r="M6" s="1289"/>
      <c r="N6" s="1289"/>
      <c r="P6" s="1289"/>
    </row>
    <row r="7" spans="1:34" s="1279" customFormat="1" ht="5.0999999999999996" customHeight="1">
      <c r="A7" s="1289"/>
      <c r="B7" s="1289"/>
      <c r="C7" s="1289"/>
      <c r="D7" s="1289"/>
      <c r="E7" s="1289"/>
      <c r="F7" s="1289"/>
      <c r="G7" s="1289"/>
      <c r="H7" s="1289"/>
      <c r="I7" s="1289"/>
      <c r="J7" s="1289"/>
      <c r="K7" s="1321"/>
      <c r="L7" s="1321"/>
      <c r="M7" s="1321"/>
      <c r="N7" s="1321"/>
      <c r="P7" s="1289"/>
    </row>
    <row r="8" spans="1:34" s="1279" customFormat="1" ht="5.0999999999999996" customHeight="1">
      <c r="A8" s="1290"/>
      <c r="B8" s="1290"/>
      <c r="C8" s="1290"/>
      <c r="D8" s="1290"/>
      <c r="E8" s="1290"/>
      <c r="F8" s="1290"/>
      <c r="G8" s="1290"/>
      <c r="H8" s="1291"/>
      <c r="I8" s="1289"/>
    </row>
    <row r="9" spans="1:34" s="1279" customFormat="1" ht="15" customHeight="1">
      <c r="A9" s="1292" t="s">
        <v>464</v>
      </c>
      <c r="B9" s="1293"/>
      <c r="C9" s="1294">
        <v>2017</v>
      </c>
      <c r="D9" s="1294">
        <v>2018</v>
      </c>
      <c r="E9" s="1293">
        <v>2019</v>
      </c>
      <c r="F9" s="1293">
        <v>2020</v>
      </c>
      <c r="G9" s="1293">
        <v>2021</v>
      </c>
      <c r="H9" s="1289"/>
    </row>
    <row r="10" spans="1:34" s="1279" customFormat="1" ht="5.0999999999999996" customHeight="1">
      <c r="A10" s="1295"/>
      <c r="B10" s="1296"/>
      <c r="C10" s="1297"/>
      <c r="D10" s="1297"/>
      <c r="E10" s="1297"/>
      <c r="F10" s="1297"/>
      <c r="G10" s="1296"/>
      <c r="H10" s="1297"/>
    </row>
    <row r="11" spans="1:34" s="1280" customFormat="1" ht="5.0999999999999996" customHeight="1">
      <c r="A11" s="1298"/>
      <c r="B11" s="1299"/>
      <c r="C11" s="1435"/>
      <c r="D11" s="1435"/>
      <c r="E11" s="1435"/>
      <c r="F11" s="1435"/>
      <c r="G11" s="1299"/>
      <c r="H11" s="1289"/>
    </row>
    <row r="12" spans="1:34" s="1281" customFormat="1" ht="15" customHeight="1">
      <c r="A12" s="1300" t="s">
        <v>465</v>
      </c>
      <c r="B12" s="1301"/>
      <c r="C12" s="1302">
        <v>973</v>
      </c>
      <c r="D12" s="1303">
        <v>991.2</v>
      </c>
      <c r="E12" s="1303">
        <v>1013.5</v>
      </c>
      <c r="F12" s="1303">
        <v>1083.2</v>
      </c>
      <c r="G12" s="1303">
        <v>1175.8</v>
      </c>
      <c r="H12" s="1304"/>
    </row>
    <row r="13" spans="1:34" s="1281" customFormat="1" ht="11.1" customHeight="1">
      <c r="A13" s="2492" t="s">
        <v>446</v>
      </c>
      <c r="C13" s="1306"/>
      <c r="D13" s="1307"/>
      <c r="E13" s="1307"/>
      <c r="F13" s="1307"/>
      <c r="G13" s="1307"/>
      <c r="H13" s="1289"/>
    </row>
    <row r="14" spans="1:34" s="1279" customFormat="1" ht="14.1" customHeight="1">
      <c r="A14" s="2488" t="s">
        <v>1457</v>
      </c>
      <c r="B14" s="2489"/>
      <c r="C14" s="2490">
        <v>233.8</v>
      </c>
      <c r="D14" s="2491">
        <v>256.2</v>
      </c>
      <c r="E14" s="2491">
        <v>206.7</v>
      </c>
      <c r="F14" s="2491">
        <v>220.2</v>
      </c>
      <c r="G14" s="1311">
        <v>205.55</v>
      </c>
      <c r="H14" s="1308"/>
      <c r="W14" s="1282"/>
    </row>
    <row r="15" spans="1:34" ht="15" customHeight="1">
      <c r="A15" s="1309" t="s">
        <v>466</v>
      </c>
      <c r="C15" s="1310">
        <v>96.8</v>
      </c>
      <c r="D15" s="1310">
        <v>106</v>
      </c>
      <c r="E15" s="1310">
        <v>103.4</v>
      </c>
      <c r="F15" s="1311">
        <v>111.8</v>
      </c>
      <c r="G15" s="1311">
        <v>83.21</v>
      </c>
      <c r="H15" s="1308"/>
      <c r="J15" s="1322" t="s">
        <v>467</v>
      </c>
      <c r="K15" s="1323">
        <v>1997</v>
      </c>
      <c r="L15" s="1324">
        <v>1998</v>
      </c>
      <c r="M15" s="1325">
        <v>1999</v>
      </c>
      <c r="N15" s="1324">
        <v>2000</v>
      </c>
      <c r="O15" s="1325">
        <v>2001</v>
      </c>
      <c r="P15" s="1324">
        <v>2002</v>
      </c>
      <c r="Q15" s="1325">
        <v>2003</v>
      </c>
      <c r="R15" s="1324">
        <v>2004</v>
      </c>
      <c r="S15" s="1325">
        <v>2005</v>
      </c>
      <c r="T15" s="1324">
        <v>2006</v>
      </c>
      <c r="U15" s="1324">
        <v>2007</v>
      </c>
      <c r="V15" s="1329">
        <v>2008</v>
      </c>
      <c r="W15" s="1329">
        <v>2009</v>
      </c>
      <c r="X15" s="1329">
        <v>2010</v>
      </c>
      <c r="Y15" s="1329">
        <v>2011</v>
      </c>
      <c r="Z15" s="1329">
        <v>2012</v>
      </c>
      <c r="AA15" s="1329">
        <v>2013</v>
      </c>
      <c r="AB15" s="1329">
        <v>2014</v>
      </c>
      <c r="AC15" s="1329">
        <v>2015</v>
      </c>
      <c r="AD15" s="1329">
        <v>2016</v>
      </c>
      <c r="AE15" s="1329">
        <v>2017</v>
      </c>
      <c r="AF15" s="1329">
        <v>2018</v>
      </c>
      <c r="AG15" s="1329">
        <v>2019</v>
      </c>
      <c r="AH15" s="1329">
        <v>2020</v>
      </c>
    </row>
    <row r="16" spans="1:34" ht="15" customHeight="1">
      <c r="A16" s="1309" t="s">
        <v>468</v>
      </c>
      <c r="C16" s="1310">
        <v>67.599999999999994</v>
      </c>
      <c r="D16" s="1310">
        <v>69.900000000000006</v>
      </c>
      <c r="E16" s="1310">
        <v>77.599999999999994</v>
      </c>
      <c r="F16" s="1311">
        <v>77.8</v>
      </c>
      <c r="G16" s="1311">
        <v>86.47</v>
      </c>
      <c r="H16" s="1308"/>
      <c r="J16" s="1281" t="s">
        <v>469</v>
      </c>
      <c r="K16" s="1326">
        <v>210.1</v>
      </c>
      <c r="L16" s="1326">
        <v>229.9</v>
      </c>
      <c r="M16" s="1326">
        <v>304.39999999999998</v>
      </c>
      <c r="N16" s="1326">
        <v>322.8</v>
      </c>
      <c r="O16" s="1326">
        <v>341</v>
      </c>
      <c r="P16" s="1326">
        <v>387.5</v>
      </c>
      <c r="Q16" s="1326">
        <v>452.2</v>
      </c>
      <c r="R16" s="1326">
        <v>478</v>
      </c>
      <c r="S16" s="1326">
        <v>501</v>
      </c>
      <c r="T16" s="1326">
        <v>548</v>
      </c>
      <c r="U16" s="1326">
        <v>554.70000000000005</v>
      </c>
      <c r="V16" s="1326">
        <v>600.1</v>
      </c>
      <c r="W16" s="1326">
        <v>524.79999999999995</v>
      </c>
      <c r="X16" s="1306">
        <v>618</v>
      </c>
      <c r="Y16" s="1306">
        <v>678</v>
      </c>
      <c r="Z16" s="1305">
        <v>737</v>
      </c>
      <c r="AA16" s="1306">
        <v>805</v>
      </c>
      <c r="AB16" s="1307">
        <v>846.2</v>
      </c>
      <c r="AC16" s="1307">
        <v>901</v>
      </c>
      <c r="AD16" s="1307">
        <v>932</v>
      </c>
      <c r="AE16" s="1307">
        <v>973</v>
      </c>
      <c r="AF16" s="1282">
        <v>991.2</v>
      </c>
      <c r="AG16" s="1282">
        <v>1013.5</v>
      </c>
      <c r="AH16" s="1282">
        <v>1083.2</v>
      </c>
    </row>
    <row r="17" spans="1:34" ht="15" customHeight="1">
      <c r="A17" s="1309" t="s">
        <v>470</v>
      </c>
      <c r="C17" s="1310">
        <v>214.1</v>
      </c>
      <c r="D17" s="1310">
        <v>275.89999999999998</v>
      </c>
      <c r="E17" s="1310">
        <v>152.69999999999999</v>
      </c>
      <c r="F17" s="1311">
        <v>169.9</v>
      </c>
      <c r="G17" s="1311">
        <v>146.47999999999999</v>
      </c>
      <c r="H17" s="1308"/>
      <c r="J17" s="1327" t="s">
        <v>471</v>
      </c>
      <c r="K17" s="1327">
        <f t="shared" ref="K17:AH17" si="0">K16/3000*100</f>
        <v>7.0033333333333339</v>
      </c>
      <c r="L17" s="1327">
        <f t="shared" si="0"/>
        <v>7.6633333333333331</v>
      </c>
      <c r="M17" s="1327">
        <f t="shared" si="0"/>
        <v>10.146666666666667</v>
      </c>
      <c r="N17" s="1327">
        <f t="shared" si="0"/>
        <v>10.76</v>
      </c>
      <c r="O17" s="1327">
        <f t="shared" si="0"/>
        <v>11.366666666666667</v>
      </c>
      <c r="P17" s="1327">
        <f t="shared" si="0"/>
        <v>12.916666666666668</v>
      </c>
      <c r="Q17" s="1327">
        <f t="shared" si="0"/>
        <v>15.073333333333332</v>
      </c>
      <c r="R17" s="1327">
        <f t="shared" si="0"/>
        <v>15.933333333333334</v>
      </c>
      <c r="S17" s="1327">
        <f t="shared" si="0"/>
        <v>16.7</v>
      </c>
      <c r="T17" s="1327">
        <f t="shared" si="0"/>
        <v>18.266666666666666</v>
      </c>
      <c r="U17" s="1327">
        <f t="shared" si="0"/>
        <v>18.490000000000002</v>
      </c>
      <c r="V17" s="1327">
        <f t="shared" si="0"/>
        <v>20.003333333333334</v>
      </c>
      <c r="W17" s="1327">
        <f t="shared" si="0"/>
        <v>17.493333333333332</v>
      </c>
      <c r="X17" s="1327">
        <f t="shared" si="0"/>
        <v>20.599999999999998</v>
      </c>
      <c r="Y17" s="1327">
        <f t="shared" si="0"/>
        <v>22.6</v>
      </c>
      <c r="Z17" s="1327">
        <f t="shared" si="0"/>
        <v>24.566666666666666</v>
      </c>
      <c r="AA17" s="1327">
        <f t="shared" si="0"/>
        <v>26.833333333333332</v>
      </c>
      <c r="AB17" s="1327">
        <f t="shared" si="0"/>
        <v>28.206666666666671</v>
      </c>
      <c r="AC17" s="1327">
        <f t="shared" si="0"/>
        <v>30.033333333333335</v>
      </c>
      <c r="AD17" s="1327">
        <f t="shared" si="0"/>
        <v>31.066666666666663</v>
      </c>
      <c r="AE17" s="1327">
        <f t="shared" si="0"/>
        <v>32.43333333333333</v>
      </c>
      <c r="AF17" s="1327">
        <f t="shared" si="0"/>
        <v>33.040000000000006</v>
      </c>
      <c r="AG17" s="1327">
        <f t="shared" si="0"/>
        <v>33.783333333333331</v>
      </c>
      <c r="AH17" s="1327">
        <f t="shared" si="0"/>
        <v>36.106666666666669</v>
      </c>
    </row>
    <row r="18" spans="1:34" ht="15" customHeight="1">
      <c r="A18" s="1309" t="s">
        <v>472</v>
      </c>
      <c r="C18" s="1310">
        <v>23.4</v>
      </c>
      <c r="D18" s="1310">
        <v>26.9</v>
      </c>
      <c r="E18" s="1310">
        <v>43.4</v>
      </c>
      <c r="F18" s="1311">
        <v>59.9</v>
      </c>
      <c r="G18" s="1311">
        <v>47.61</v>
      </c>
      <c r="H18" s="1308"/>
    </row>
    <row r="19" spans="1:34" ht="25.5" hidden="1" customHeight="1">
      <c r="A19" s="1309" t="s">
        <v>473</v>
      </c>
      <c r="C19" s="1312"/>
      <c r="D19" s="1310"/>
      <c r="E19" s="1310"/>
      <c r="F19" s="1313"/>
      <c r="G19" s="1313"/>
      <c r="H19" s="1308"/>
      <c r="J19" s="1279"/>
      <c r="K19" s="1279"/>
      <c r="L19" s="1279"/>
      <c r="M19" s="1279"/>
      <c r="N19" s="1279"/>
      <c r="O19" s="1279"/>
      <c r="P19" s="1279"/>
      <c r="Q19" s="1279"/>
      <c r="R19" s="1279"/>
      <c r="S19" s="1279"/>
      <c r="T19" s="1279"/>
      <c r="U19" s="1279"/>
      <c r="V19" s="1279"/>
    </row>
    <row r="20" spans="1:34" ht="15" customHeight="1">
      <c r="A20" s="1309" t="s">
        <v>474</v>
      </c>
      <c r="C20" s="1310">
        <v>21.2</v>
      </c>
      <c r="D20" s="1310">
        <v>19.899999999999999</v>
      </c>
      <c r="E20" s="1310">
        <v>14.9</v>
      </c>
      <c r="F20" s="1311">
        <v>15.8</v>
      </c>
      <c r="G20" s="1311">
        <v>15.78</v>
      </c>
      <c r="H20" s="1308"/>
      <c r="J20" s="1279"/>
      <c r="K20" s="1279"/>
      <c r="L20" s="1279"/>
      <c r="M20" s="1279"/>
      <c r="N20" s="1279"/>
      <c r="O20" s="1279"/>
      <c r="P20" s="1279"/>
      <c r="Q20" s="1279"/>
      <c r="R20" s="1279"/>
      <c r="S20" s="1279"/>
      <c r="T20" s="1279"/>
      <c r="U20" s="1279"/>
      <c r="V20" s="1279"/>
    </row>
    <row r="21" spans="1:34" s="1279" customFormat="1" ht="5.0999999999999996" customHeight="1">
      <c r="A21" s="1286"/>
      <c r="B21" s="1314"/>
      <c r="C21" s="1314"/>
      <c r="D21" s="1314"/>
      <c r="E21" s="1314"/>
      <c r="F21" s="1314"/>
      <c r="G21" s="1315"/>
      <c r="H21" s="1315"/>
    </row>
    <row r="22" spans="1:34" s="1279" customFormat="1" ht="5.0999999999999996" customHeight="1">
      <c r="A22" s="1316"/>
      <c r="B22" s="1316"/>
      <c r="C22" s="1316"/>
      <c r="D22" s="1316"/>
      <c r="E22" s="1316"/>
      <c r="F22" s="1316"/>
      <c r="G22" s="1316"/>
      <c r="H22" s="1289"/>
      <c r="I22" s="1289"/>
      <c r="J22" s="1289"/>
      <c r="K22" s="1289"/>
      <c r="L22" s="1289"/>
      <c r="M22" s="1289"/>
      <c r="N22" s="1289"/>
      <c r="O22" s="1328"/>
      <c r="P22" s="1289"/>
      <c r="R22" s="1280"/>
      <c r="S22" s="1280"/>
      <c r="T22" s="1280"/>
      <c r="U22" s="1280"/>
      <c r="V22" s="1280"/>
      <c r="W22" s="1280"/>
      <c r="X22" s="1280"/>
      <c r="Y22" s="1280"/>
      <c r="Z22" s="1280"/>
      <c r="AA22" s="1280"/>
      <c r="AB22" s="1280"/>
      <c r="AC22" s="1280"/>
      <c r="AD22" s="1280"/>
    </row>
    <row r="23" spans="1:34" s="1279" customFormat="1" ht="15" customHeight="1">
      <c r="A23" s="1289" t="s">
        <v>428</v>
      </c>
      <c r="B23" s="1317"/>
      <c r="C23" s="1317"/>
      <c r="D23" s="1317"/>
      <c r="E23" s="1317"/>
      <c r="F23" s="1317"/>
      <c r="G23" s="1317"/>
      <c r="H23" s="1317"/>
      <c r="I23" s="1317"/>
      <c r="J23" s="1317"/>
      <c r="K23" s="1317"/>
      <c r="L23" s="1289"/>
      <c r="M23" s="1289"/>
      <c r="N23" s="1289"/>
      <c r="O23" s="1289"/>
      <c r="P23" s="1289"/>
      <c r="R23" s="1330"/>
      <c r="S23" s="1330"/>
      <c r="T23" s="1330"/>
      <c r="U23" s="1330"/>
      <c r="V23" s="1330"/>
      <c r="W23" s="1330"/>
      <c r="X23" s="1330"/>
      <c r="Y23" s="1330"/>
      <c r="Z23" s="1330"/>
      <c r="AA23" s="1330"/>
      <c r="AB23" s="1330"/>
      <c r="AC23" s="1330"/>
      <c r="AD23" s="1330"/>
    </row>
    <row r="24" spans="1:34" ht="15.75" customHeight="1">
      <c r="R24" s="1279"/>
      <c r="S24" s="1279"/>
      <c r="T24" s="1279"/>
      <c r="U24" s="1279"/>
      <c r="V24" s="1279"/>
      <c r="W24" s="1279"/>
      <c r="X24" s="1279"/>
      <c r="Y24" s="1279"/>
      <c r="Z24" s="1279"/>
      <c r="AA24" s="1279"/>
      <c r="AB24" s="1279"/>
      <c r="AC24" s="1279"/>
      <c r="AD24" s="1279"/>
      <c r="AE24" s="1280"/>
    </row>
    <row r="25" spans="1:34" s="2626" customFormat="1" ht="15.75" customHeight="1">
      <c r="A25" s="3032"/>
      <c r="B25" s="3032"/>
      <c r="C25" s="3032"/>
      <c r="D25" s="3032"/>
      <c r="E25" s="3032"/>
      <c r="F25" s="3032"/>
      <c r="G25" s="3032"/>
    </row>
    <row r="26" spans="1:34" ht="15.75" customHeight="1"/>
    <row r="27" spans="1:34" ht="36.75" customHeight="1"/>
    <row r="28" spans="1:34" ht="36.75" customHeight="1"/>
    <row r="29" spans="1:34" ht="36.75" customHeight="1"/>
    <row r="30" spans="1:34" ht="36.75" customHeight="1"/>
    <row r="31" spans="1:34" ht="36.75" customHeight="1"/>
    <row r="32" spans="1:34" ht="36.75" customHeight="1"/>
    <row r="33" spans="1:6" ht="36.75" customHeight="1"/>
    <row r="34" spans="1:6" ht="36.75" customHeight="1"/>
    <row r="35" spans="1:6" ht="24.95" customHeight="1"/>
    <row r="36" spans="1:6" ht="24.95" customHeight="1"/>
    <row r="37" spans="1:6" ht="15" customHeight="1">
      <c r="F37" s="2920"/>
    </row>
    <row r="38" spans="1:6" ht="15.75" customHeight="1">
      <c r="A38" s="1289" t="s">
        <v>475</v>
      </c>
    </row>
  </sheetData>
  <mergeCells count="2">
    <mergeCell ref="A4:G4"/>
    <mergeCell ref="A25:G25"/>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G62"/>
  <sheetViews>
    <sheetView showGridLines="0" view="pageBreakPreview" zoomScaleNormal="100" zoomScaleSheetLayoutView="100" workbookViewId="0">
      <selection activeCell="G35" sqref="G35"/>
    </sheetView>
  </sheetViews>
  <sheetFormatPr baseColWidth="10" defaultColWidth="6.7109375" defaultRowHeight="15" customHeight="1"/>
  <cols>
    <col min="1" max="1" width="42.85546875" style="1215" customWidth="1"/>
    <col min="2" max="3" width="7.7109375" style="1219" hidden="1" customWidth="1"/>
    <col min="4" max="7" width="8.7109375" style="1219" customWidth="1"/>
    <col min="8" max="8" width="9" style="1219" customWidth="1"/>
    <col min="9" max="10" width="7.85546875" style="1219" customWidth="1"/>
    <col min="11" max="11" width="8.85546875" style="1219" customWidth="1"/>
    <col min="12" max="26" width="7.7109375" style="1219" customWidth="1"/>
    <col min="27" max="16384" width="6.7109375" style="1219"/>
  </cols>
  <sheetData>
    <row r="1" spans="1:33" s="1214" customFormat="1" ht="30" customHeight="1">
      <c r="A1" s="1220"/>
      <c r="B1" s="1220"/>
      <c r="C1" s="1220"/>
      <c r="D1" s="1008"/>
      <c r="E1" s="1008"/>
      <c r="F1" s="1008"/>
      <c r="G1" s="1008"/>
      <c r="H1" s="899" t="s">
        <v>1477</v>
      </c>
      <c r="O1" s="1273"/>
      <c r="P1" s="1273"/>
    </row>
    <row r="2" spans="1:33" s="1004" customFormat="1" ht="5.0999999999999996" customHeight="1">
      <c r="A2" s="1009"/>
      <c r="D2" s="1009"/>
      <c r="E2" s="1009"/>
      <c r="F2" s="1009"/>
      <c r="G2" s="1009"/>
      <c r="H2" s="1009"/>
    </row>
    <row r="3" spans="1:33" s="1004" customFormat="1" ht="5.0999999999999996" customHeight="1">
      <c r="A3" s="1222"/>
      <c r="B3" s="1223"/>
      <c r="C3" s="1223"/>
      <c r="D3" s="1223"/>
      <c r="E3" s="1223"/>
      <c r="F3" s="1223"/>
      <c r="G3" s="1223"/>
      <c r="H3" s="1224"/>
    </row>
    <row r="4" spans="1:33" ht="15" customHeight="1">
      <c r="A4" s="1225" t="s">
        <v>3</v>
      </c>
      <c r="G4" s="1226"/>
      <c r="H4" s="1214"/>
    </row>
    <row r="5" spans="1:33" ht="5.0999999999999996" customHeight="1">
      <c r="A5" s="1227"/>
    </row>
    <row r="6" spans="1:33" ht="12" customHeight="1">
      <c r="A6" s="1219"/>
      <c r="N6" s="1261"/>
    </row>
    <row r="7" spans="1:33" s="1215" customFormat="1" ht="15" customHeight="1">
      <c r="A7" s="1228" t="s">
        <v>464</v>
      </c>
      <c r="B7" s="1229" t="s">
        <v>476</v>
      </c>
      <c r="C7" s="1229" t="s">
        <v>477</v>
      </c>
      <c r="D7" s="1229">
        <v>2017</v>
      </c>
      <c r="E7" s="1229">
        <v>2018</v>
      </c>
      <c r="F7" s="1229" t="s">
        <v>480</v>
      </c>
      <c r="G7" s="1229" t="s">
        <v>1234</v>
      </c>
      <c r="H7" s="1229" t="s">
        <v>1482</v>
      </c>
      <c r="I7" s="1262"/>
      <c r="J7" s="1262"/>
      <c r="K7" s="1262"/>
      <c r="L7" s="1262"/>
      <c r="M7" s="1262"/>
      <c r="N7" s="1262"/>
      <c r="P7" s="1219"/>
      <c r="Q7" s="1274"/>
      <c r="R7" s="1274"/>
      <c r="S7" s="1274"/>
      <c r="T7" s="1274"/>
      <c r="U7" s="1274"/>
      <c r="V7" s="1274"/>
      <c r="W7" s="1274"/>
      <c r="X7" s="1274"/>
      <c r="Y7" s="1274"/>
      <c r="Z7" s="1274"/>
      <c r="AA7" s="1274"/>
      <c r="AB7" s="1274"/>
      <c r="AC7" s="1274"/>
      <c r="AD7" s="1274"/>
      <c r="AE7" s="1274"/>
      <c r="AF7" s="1274"/>
      <c r="AG7" s="1274"/>
    </row>
    <row r="8" spans="1:33" s="1215" customFormat="1" ht="3" customHeight="1">
      <c r="A8" s="1230"/>
      <c r="B8" s="1230"/>
      <c r="C8" s="1230"/>
      <c r="D8" s="1240"/>
      <c r="E8" s="1240"/>
      <c r="F8" s="1240"/>
      <c r="G8" s="1240"/>
      <c r="H8" s="1230"/>
      <c r="I8" s="1240"/>
      <c r="J8" s="1240"/>
      <c r="K8" s="1240"/>
      <c r="L8" s="1240"/>
      <c r="M8" s="1240"/>
      <c r="N8" s="1263"/>
    </row>
    <row r="9" spans="1:33" s="1215" customFormat="1" ht="3" customHeight="1">
      <c r="A9" s="1231"/>
      <c r="B9" s="1231"/>
      <c r="C9" s="1231"/>
      <c r="D9" s="1231"/>
      <c r="E9" s="1231"/>
      <c r="F9" s="1231"/>
      <c r="G9" s="1231"/>
      <c r="H9" s="1231"/>
      <c r="I9" s="1231"/>
      <c r="J9" s="1231"/>
      <c r="K9" s="1264"/>
      <c r="L9" s="1264"/>
      <c r="M9" s="1264"/>
      <c r="N9" s="1263"/>
    </row>
    <row r="10" spans="1:33" s="1215" customFormat="1" ht="14.1" customHeight="1">
      <c r="A10" s="1232" t="s">
        <v>481</v>
      </c>
      <c r="B10" s="1233">
        <f t="shared" ref="B10:C10" si="0">B12+B27</f>
        <v>10988.4</v>
      </c>
      <c r="C10" s="1233">
        <f t="shared" si="0"/>
        <v>10988.398999999999</v>
      </c>
      <c r="D10" s="1233">
        <f>D12+D27</f>
        <v>10988.400000000001</v>
      </c>
      <c r="E10" s="1233">
        <v>10988.4</v>
      </c>
      <c r="F10" s="1233">
        <v>10988.4</v>
      </c>
      <c r="G10" s="1233" t="s">
        <v>139</v>
      </c>
      <c r="H10" s="1233" t="s">
        <v>139</v>
      </c>
      <c r="I10" s="1265"/>
      <c r="J10" s="1265"/>
      <c r="K10" s="1265"/>
      <c r="L10" s="1265"/>
      <c r="M10" s="1265"/>
      <c r="N10" s="1265"/>
      <c r="P10" s="1275"/>
    </row>
    <row r="11" spans="1:33" s="1216" customFormat="1" ht="5.0999999999999996" customHeight="1">
      <c r="A11" s="1234"/>
      <c r="B11" s="1235"/>
      <c r="C11" s="1235"/>
      <c r="D11" s="1235"/>
      <c r="E11" s="1235"/>
      <c r="F11" s="1235"/>
      <c r="G11" s="1266"/>
      <c r="H11" s="1235" t="s">
        <v>139</v>
      </c>
      <c r="I11" s="1266"/>
      <c r="J11" s="1266"/>
      <c r="K11" s="1266"/>
      <c r="L11" s="1266"/>
      <c r="M11" s="1266"/>
      <c r="N11" s="1266"/>
      <c r="P11" s="1276"/>
    </row>
    <row r="12" spans="1:33" s="1215" customFormat="1" ht="14.1" customHeight="1">
      <c r="A12" s="1236" t="s">
        <v>482</v>
      </c>
      <c r="B12" s="1233">
        <f t="shared" ref="B12:C12" si="1">B14+B24-B27</f>
        <v>10664.861999999999</v>
      </c>
      <c r="C12" s="1233">
        <f t="shared" si="1"/>
        <v>10422.026</v>
      </c>
      <c r="D12" s="1233">
        <v>10380.200000000001</v>
      </c>
      <c r="E12" s="1233" t="s">
        <v>139</v>
      </c>
      <c r="F12" s="1233" t="s">
        <v>139</v>
      </c>
      <c r="G12" s="1233" t="s">
        <v>139</v>
      </c>
      <c r="H12" s="1233" t="s">
        <v>139</v>
      </c>
      <c r="I12" s="1265"/>
      <c r="J12" s="1265"/>
      <c r="K12" s="1265"/>
      <c r="L12" s="1265"/>
      <c r="M12" s="1265"/>
      <c r="N12" s="1265"/>
      <c r="P12" s="1275"/>
    </row>
    <row r="13" spans="1:33" s="1216" customFormat="1" ht="3.95" customHeight="1">
      <c r="A13" s="1237"/>
      <c r="B13" s="1235"/>
      <c r="C13" s="1235"/>
      <c r="D13" s="1235"/>
      <c r="E13" s="1235"/>
      <c r="F13" s="1235"/>
      <c r="G13" s="1266"/>
      <c r="H13" s="1235" t="s">
        <v>139</v>
      </c>
      <c r="I13" s="1266"/>
      <c r="J13" s="1266"/>
      <c r="K13" s="1266"/>
      <c r="L13" s="1266"/>
      <c r="M13" s="1266"/>
      <c r="N13" s="1266"/>
      <c r="P13" s="1276"/>
    </row>
    <row r="14" spans="1:33" s="1217" customFormat="1" ht="14.1" customHeight="1">
      <c r="A14" s="1238" t="s">
        <v>483</v>
      </c>
      <c r="B14" s="1233">
        <f t="shared" ref="B14:C14" si="2">B15+B21</f>
        <v>6405.6319999999996</v>
      </c>
      <c r="C14" s="1233">
        <f t="shared" si="2"/>
        <v>6342.4169999999995</v>
      </c>
      <c r="D14" s="1233">
        <v>6300.2</v>
      </c>
      <c r="E14" s="1233">
        <v>6300.2</v>
      </c>
      <c r="F14" s="1233">
        <v>6400.8</v>
      </c>
      <c r="G14" s="1233" t="s">
        <v>139</v>
      </c>
      <c r="H14" s="1233" t="s">
        <v>139</v>
      </c>
      <c r="I14" s="1255"/>
      <c r="J14" s="1255"/>
      <c r="K14" s="1255"/>
      <c r="L14" s="1255"/>
      <c r="M14" s="1255"/>
      <c r="N14" s="1255"/>
      <c r="P14" s="1240"/>
      <c r="Q14" s="1219"/>
      <c r="R14" s="1219"/>
      <c r="S14" s="1219"/>
      <c r="T14" s="1219"/>
      <c r="U14" s="1219"/>
      <c r="V14" s="1219"/>
      <c r="W14" s="1219"/>
      <c r="X14" s="1219"/>
      <c r="Y14" s="1219"/>
      <c r="Z14" s="1219"/>
      <c r="AA14" s="1219"/>
      <c r="AB14" s="1219"/>
      <c r="AC14" s="1219"/>
      <c r="AD14" s="1219"/>
      <c r="AE14" s="1219"/>
      <c r="AF14" s="1219"/>
    </row>
    <row r="15" spans="1:33" s="1218" customFormat="1" ht="14.1" customHeight="1">
      <c r="A15" s="1239" t="s">
        <v>484</v>
      </c>
      <c r="B15" s="1240">
        <f t="shared" ref="B15:C15" si="3">B16+B20</f>
        <v>3554.9070000000002</v>
      </c>
      <c r="C15" s="1240">
        <f t="shared" si="3"/>
        <v>3576.9870000000001</v>
      </c>
      <c r="D15" s="1240">
        <v>3561.8</v>
      </c>
      <c r="E15" s="1240" t="s">
        <v>139</v>
      </c>
      <c r="F15" s="1240" t="s">
        <v>139</v>
      </c>
      <c r="G15" s="2186" t="s">
        <v>139</v>
      </c>
      <c r="H15" s="1240" t="s">
        <v>139</v>
      </c>
      <c r="I15" s="1267"/>
      <c r="J15" s="1267"/>
      <c r="K15" s="1267"/>
      <c r="L15" s="1267"/>
      <c r="M15" s="1267"/>
      <c r="N15" s="1267"/>
      <c r="P15" s="1239"/>
      <c r="Q15" s="1277"/>
      <c r="R15" s="1277"/>
      <c r="S15" s="1277"/>
      <c r="T15" s="1277"/>
      <c r="U15" s="1277"/>
      <c r="V15" s="1277"/>
      <c r="W15" s="1277"/>
      <c r="X15" s="1277"/>
      <c r="Y15" s="1277"/>
      <c r="Z15" s="1277"/>
      <c r="AA15" s="1277"/>
      <c r="AB15" s="1277"/>
      <c r="AC15" s="1277"/>
      <c r="AD15" s="1277"/>
      <c r="AE15" s="1277"/>
      <c r="AF15" s="1277"/>
    </row>
    <row r="16" spans="1:33" s="1217" customFormat="1" ht="14.1" customHeight="1">
      <c r="A16" s="1242" t="s">
        <v>485</v>
      </c>
      <c r="B16" s="1240">
        <f t="shared" ref="B16:C16" si="4">B17+B18+B19</f>
        <v>2508.2730000000001</v>
      </c>
      <c r="C16" s="1240">
        <f t="shared" si="4"/>
        <v>2480.0929999999998</v>
      </c>
      <c r="D16" s="1240">
        <v>2392.8000000000002</v>
      </c>
      <c r="E16" s="1240" t="s">
        <v>139</v>
      </c>
      <c r="F16" s="1240" t="s">
        <v>139</v>
      </c>
      <c r="G16" s="2186" t="s">
        <v>139</v>
      </c>
      <c r="H16" s="1240" t="s">
        <v>139</v>
      </c>
      <c r="I16" s="1255"/>
      <c r="J16" s="1255"/>
      <c r="K16" s="1255"/>
      <c r="L16" s="1255"/>
      <c r="M16" s="1255"/>
      <c r="N16" s="1255"/>
      <c r="P16" s="1240"/>
      <c r="Q16" s="1219"/>
      <c r="R16" s="1219"/>
      <c r="S16" s="1219"/>
      <c r="T16" s="1219"/>
      <c r="U16" s="1219"/>
      <c r="V16" s="1219"/>
      <c r="W16" s="1219"/>
      <c r="X16" s="1219"/>
      <c r="Y16" s="1219"/>
      <c r="Z16" s="1219"/>
      <c r="AA16" s="1219"/>
      <c r="AB16" s="1219"/>
      <c r="AC16" s="1219"/>
      <c r="AD16" s="1219"/>
      <c r="AE16" s="1219"/>
      <c r="AF16" s="1219"/>
    </row>
    <row r="17" spans="1:32" s="1217" customFormat="1" ht="14.1" customHeight="1">
      <c r="A17" s="1243" t="s">
        <v>486</v>
      </c>
      <c r="B17" s="461">
        <v>1023.001</v>
      </c>
      <c r="C17" s="461">
        <v>908.86400000000003</v>
      </c>
      <c r="D17" s="1240">
        <v>912.8</v>
      </c>
      <c r="E17" s="1240" t="s">
        <v>139</v>
      </c>
      <c r="F17" s="1240" t="s">
        <v>139</v>
      </c>
      <c r="G17" s="2186" t="s">
        <v>139</v>
      </c>
      <c r="H17" s="1240" t="s">
        <v>139</v>
      </c>
      <c r="I17" s="1255"/>
      <c r="J17" s="1255"/>
      <c r="K17" s="1255"/>
      <c r="L17" s="1255"/>
      <c r="M17" s="1255"/>
      <c r="N17" s="1255"/>
      <c r="P17" s="1240"/>
      <c r="Q17" s="1219"/>
      <c r="R17" s="1219"/>
      <c r="S17" s="1219"/>
      <c r="T17" s="1219"/>
      <c r="U17" s="1219"/>
      <c r="V17" s="1219"/>
      <c r="W17" s="1219"/>
      <c r="X17" s="1219"/>
      <c r="Y17" s="1219"/>
      <c r="Z17" s="1219"/>
      <c r="AA17" s="1219"/>
      <c r="AB17" s="1219"/>
      <c r="AC17" s="1219"/>
      <c r="AD17" s="1219"/>
      <c r="AE17" s="1219"/>
      <c r="AF17" s="1219"/>
    </row>
    <row r="18" spans="1:32" s="1217" customFormat="1" ht="14.1" customHeight="1">
      <c r="A18" s="1243" t="s">
        <v>487</v>
      </c>
      <c r="B18" s="461">
        <v>120.024</v>
      </c>
      <c r="C18" s="461">
        <v>114.895</v>
      </c>
      <c r="D18" s="1240">
        <v>123.9</v>
      </c>
      <c r="E18" s="1240" t="s">
        <v>139</v>
      </c>
      <c r="F18" s="1240" t="s">
        <v>139</v>
      </c>
      <c r="G18" s="2186" t="s">
        <v>139</v>
      </c>
      <c r="H18" s="1240" t="s">
        <v>139</v>
      </c>
      <c r="I18" s="1255"/>
      <c r="J18" s="1255"/>
      <c r="K18" s="1255"/>
      <c r="L18" s="1255"/>
      <c r="M18" s="1255"/>
      <c r="N18" s="1255"/>
      <c r="P18" s="1240"/>
      <c r="Q18" s="1219"/>
      <c r="R18" s="1219"/>
      <c r="S18" s="1219"/>
      <c r="T18" s="1219"/>
      <c r="U18" s="1219"/>
      <c r="V18" s="1219"/>
      <c r="W18" s="1219"/>
      <c r="X18" s="1219"/>
      <c r="Y18" s="1219"/>
      <c r="Z18" s="1219"/>
      <c r="AA18" s="1219"/>
      <c r="AB18" s="1219"/>
      <c r="AC18" s="1219"/>
      <c r="AD18" s="1219"/>
      <c r="AE18" s="1219"/>
      <c r="AF18" s="1219"/>
    </row>
    <row r="19" spans="1:32" s="1217" customFormat="1" ht="14.1" customHeight="1">
      <c r="A19" s="1243" t="s">
        <v>488</v>
      </c>
      <c r="B19" s="461">
        <v>1365.248</v>
      </c>
      <c r="C19" s="461">
        <v>1456.3340000000001</v>
      </c>
      <c r="D19" s="1240">
        <v>1356.1</v>
      </c>
      <c r="E19" s="1240" t="s">
        <v>139</v>
      </c>
      <c r="F19" s="1240" t="s">
        <v>139</v>
      </c>
      <c r="G19" s="2186" t="s">
        <v>139</v>
      </c>
      <c r="H19" s="1240" t="s">
        <v>139</v>
      </c>
      <c r="I19" s="1268"/>
      <c r="J19" s="1268"/>
      <c r="K19" s="1268"/>
      <c r="L19" s="1268"/>
      <c r="M19" s="1255"/>
      <c r="N19" s="1255"/>
      <c r="P19" s="1240"/>
      <c r="Q19" s="1219"/>
      <c r="R19" s="1219"/>
      <c r="S19" s="1219"/>
      <c r="T19" s="1219"/>
      <c r="U19" s="1219"/>
      <c r="V19" s="1219"/>
      <c r="W19" s="1219"/>
      <c r="X19" s="1219"/>
      <c r="Y19" s="1219"/>
      <c r="Z19" s="1219"/>
      <c r="AA19" s="1219"/>
      <c r="AB19" s="1219"/>
      <c r="AC19" s="1219"/>
      <c r="AD19" s="1219"/>
      <c r="AE19" s="1219"/>
      <c r="AF19" s="1219"/>
    </row>
    <row r="20" spans="1:32" s="1217" customFormat="1" ht="14.1" customHeight="1">
      <c r="A20" s="1242" t="s">
        <v>489</v>
      </c>
      <c r="B20" s="461">
        <v>1046.634</v>
      </c>
      <c r="C20" s="461">
        <v>1096.894</v>
      </c>
      <c r="D20" s="1240">
        <v>1169</v>
      </c>
      <c r="E20" s="1240" t="s">
        <v>139</v>
      </c>
      <c r="F20" s="1240" t="s">
        <v>139</v>
      </c>
      <c r="G20" s="2186" t="s">
        <v>139</v>
      </c>
      <c r="H20" s="1240" t="s">
        <v>139</v>
      </c>
      <c r="I20" s="1268"/>
      <c r="J20" s="1268"/>
      <c r="K20" s="1268"/>
      <c r="L20" s="1268"/>
      <c r="M20" s="1255"/>
      <c r="N20" s="1255"/>
      <c r="P20" s="1240"/>
      <c r="Q20" s="1219"/>
      <c r="R20" s="1219"/>
      <c r="S20" s="1219"/>
      <c r="T20" s="1219"/>
      <c r="U20" s="1219"/>
      <c r="V20" s="1219"/>
      <c r="W20" s="1219"/>
      <c r="X20" s="1219"/>
      <c r="Y20" s="1219"/>
      <c r="Z20" s="1219"/>
      <c r="AA20" s="1219"/>
      <c r="AB20" s="1219"/>
      <c r="AC20" s="1219"/>
      <c r="AD20" s="1219"/>
      <c r="AE20" s="1219"/>
      <c r="AF20" s="1219"/>
    </row>
    <row r="21" spans="1:32" s="1217" customFormat="1" ht="14.1" customHeight="1">
      <c r="A21" s="1244" t="s">
        <v>490</v>
      </c>
      <c r="B21" s="1240">
        <f t="shared" ref="B21:C21" si="5">B22+B23</f>
        <v>2850.7249999999999</v>
      </c>
      <c r="C21" s="1240">
        <f t="shared" si="5"/>
        <v>2765.43</v>
      </c>
      <c r="D21" s="1240">
        <v>2738.4</v>
      </c>
      <c r="E21" s="1240" t="s">
        <v>139</v>
      </c>
      <c r="F21" s="1240" t="s">
        <v>139</v>
      </c>
      <c r="G21" s="2186" t="s">
        <v>139</v>
      </c>
      <c r="H21" s="1240" t="s">
        <v>139</v>
      </c>
      <c r="I21" s="1268"/>
      <c r="J21" s="1268"/>
      <c r="K21" s="1268"/>
      <c r="L21" s="1268"/>
      <c r="M21" s="1255"/>
      <c r="N21" s="1255"/>
      <c r="P21" s="1240"/>
      <c r="Q21" s="1219"/>
      <c r="R21" s="1219"/>
      <c r="S21" s="1219"/>
      <c r="T21" s="1219"/>
      <c r="U21" s="1219"/>
      <c r="V21" s="1219"/>
      <c r="W21" s="1219"/>
      <c r="X21" s="1219"/>
      <c r="Y21" s="1219"/>
      <c r="Z21" s="1219"/>
      <c r="AA21" s="1219"/>
      <c r="AB21" s="1219"/>
      <c r="AC21" s="1219"/>
      <c r="AD21" s="1219"/>
      <c r="AE21" s="1219"/>
      <c r="AF21" s="1219"/>
    </row>
    <row r="22" spans="1:32" s="1217" customFormat="1" ht="23.25" customHeight="1">
      <c r="A22" s="1245" t="s">
        <v>491</v>
      </c>
      <c r="B22" s="1240">
        <v>158.90100000000001</v>
      </c>
      <c r="C22" s="1240">
        <v>114.902</v>
      </c>
      <c r="D22" s="1240">
        <v>120.7</v>
      </c>
      <c r="E22" s="1240" t="s">
        <v>139</v>
      </c>
      <c r="F22" s="1240" t="s">
        <v>139</v>
      </c>
      <c r="G22" s="2186" t="s">
        <v>139</v>
      </c>
      <c r="H22" s="1240" t="s">
        <v>139</v>
      </c>
      <c r="I22" s="1268"/>
      <c r="J22" s="1268"/>
      <c r="K22" s="1268"/>
      <c r="L22" s="1268"/>
      <c r="M22" s="1255"/>
      <c r="N22" s="1255"/>
      <c r="P22" s="1240"/>
      <c r="Q22" s="1219"/>
      <c r="R22" s="1219"/>
      <c r="S22" s="1219"/>
      <c r="T22" s="1219"/>
      <c r="U22" s="1219"/>
      <c r="V22" s="1219"/>
      <c r="W22" s="1219"/>
      <c r="X22" s="1219"/>
      <c r="Y22" s="1219"/>
      <c r="Z22" s="1219"/>
      <c r="AA22" s="1219"/>
      <c r="AB22" s="1219"/>
      <c r="AC22" s="1219"/>
      <c r="AD22" s="1219"/>
      <c r="AE22" s="1219"/>
      <c r="AF22" s="1219"/>
    </row>
    <row r="23" spans="1:32" s="1217" customFormat="1" ht="24" customHeight="1">
      <c r="A23" s="1245" t="s">
        <v>492</v>
      </c>
      <c r="B23" s="1240">
        <v>2691.8240000000001</v>
      </c>
      <c r="C23" s="1240">
        <v>2650.5279999999998</v>
      </c>
      <c r="D23" s="1240">
        <v>2617.6999999999998</v>
      </c>
      <c r="E23" s="1240" t="s">
        <v>139</v>
      </c>
      <c r="F23" s="1240" t="s">
        <v>139</v>
      </c>
      <c r="G23" s="2186"/>
      <c r="H23" s="1240" t="s">
        <v>139</v>
      </c>
      <c r="I23" s="1268"/>
      <c r="J23" s="1268"/>
      <c r="K23" s="1268"/>
      <c r="L23" s="1268"/>
      <c r="M23" s="1255"/>
      <c r="N23" s="1255"/>
      <c r="P23" s="1240"/>
      <c r="Q23" s="1219"/>
      <c r="R23" s="1219"/>
      <c r="S23" s="1219"/>
      <c r="T23" s="1219"/>
      <c r="U23" s="1219"/>
      <c r="V23" s="1219"/>
      <c r="W23" s="1219"/>
      <c r="X23" s="1219"/>
      <c r="Y23" s="1219"/>
      <c r="Z23" s="1219"/>
      <c r="AA23" s="1219"/>
      <c r="AB23" s="1219"/>
      <c r="AC23" s="1219"/>
      <c r="AD23" s="1219"/>
      <c r="AE23" s="1219"/>
      <c r="AF23" s="1219"/>
    </row>
    <row r="24" spans="1:32" s="1217" customFormat="1" ht="14.1" customHeight="1">
      <c r="A24" s="1244" t="s">
        <v>493</v>
      </c>
      <c r="B24" s="1240">
        <f t="shared" ref="B24:C24" si="6">B25+B26+B27</f>
        <v>4582.768</v>
      </c>
      <c r="C24" s="1240">
        <f t="shared" si="6"/>
        <v>4645.982</v>
      </c>
      <c r="D24" s="1240">
        <v>4688.2</v>
      </c>
      <c r="E24" s="1240">
        <v>4688.2</v>
      </c>
      <c r="F24" s="1240">
        <v>4585.6000000000004</v>
      </c>
      <c r="G24" s="2186" t="s">
        <v>139</v>
      </c>
      <c r="H24" s="1240" t="s">
        <v>139</v>
      </c>
      <c r="I24" s="1269"/>
      <c r="J24" s="1269"/>
      <c r="K24" s="1269"/>
      <c r="L24" s="1269"/>
      <c r="M24" s="1255"/>
      <c r="N24" s="1255"/>
      <c r="P24" s="1240"/>
      <c r="Q24" s="1219"/>
      <c r="R24" s="1219"/>
      <c r="S24" s="1219"/>
      <c r="T24" s="1219"/>
      <c r="U24" s="1219"/>
      <c r="V24" s="1219"/>
      <c r="W24" s="1219"/>
      <c r="X24" s="1219"/>
      <c r="Y24" s="1219"/>
      <c r="Z24" s="1219"/>
      <c r="AA24" s="1219"/>
      <c r="AB24" s="1219"/>
      <c r="AC24" s="1219"/>
      <c r="AD24" s="1219"/>
      <c r="AE24" s="1219"/>
      <c r="AF24" s="1219"/>
    </row>
    <row r="25" spans="1:32" s="1217" customFormat="1" ht="14.1" customHeight="1">
      <c r="A25" s="1239" t="s">
        <v>494</v>
      </c>
      <c r="B25" s="1240">
        <v>3536.1770000000001</v>
      </c>
      <c r="C25" s="1240">
        <v>3402.3310000000001</v>
      </c>
      <c r="D25" s="1240">
        <v>3339.4</v>
      </c>
      <c r="E25" s="1240" t="s">
        <v>139</v>
      </c>
      <c r="F25" s="1240" t="s">
        <v>139</v>
      </c>
      <c r="G25" s="2186" t="s">
        <v>139</v>
      </c>
      <c r="H25" s="1240" t="s">
        <v>139</v>
      </c>
      <c r="I25" s="1255"/>
      <c r="J25" s="1255"/>
      <c r="K25" s="1255"/>
      <c r="L25" s="1255"/>
      <c r="M25" s="1255"/>
      <c r="N25" s="1255"/>
      <c r="P25" s="1240"/>
      <c r="Q25" s="1219"/>
      <c r="R25" s="1219"/>
      <c r="S25" s="1219"/>
      <c r="T25" s="1219"/>
      <c r="U25" s="1219"/>
      <c r="V25" s="1219"/>
      <c r="W25" s="1219"/>
      <c r="X25" s="1219"/>
      <c r="Y25" s="1219"/>
      <c r="Z25" s="1219"/>
      <c r="AA25" s="1219"/>
      <c r="AB25" s="1219"/>
      <c r="AC25" s="1219"/>
      <c r="AD25" s="1219"/>
      <c r="AE25" s="1219"/>
      <c r="AF25" s="1219"/>
    </row>
    <row r="26" spans="1:32" s="1217" customFormat="1" ht="14.1" customHeight="1">
      <c r="A26" s="1239" t="s">
        <v>495</v>
      </c>
      <c r="B26" s="1240">
        <v>723.053</v>
      </c>
      <c r="C26" s="1240">
        <v>677.27800000000002</v>
      </c>
      <c r="D26" s="1240">
        <v>740.6</v>
      </c>
      <c r="E26" s="1240" t="s">
        <v>139</v>
      </c>
      <c r="F26" s="1240" t="s">
        <v>139</v>
      </c>
      <c r="G26" s="2186" t="s">
        <v>139</v>
      </c>
      <c r="H26" s="1240" t="s">
        <v>139</v>
      </c>
      <c r="I26" s="1255"/>
      <c r="J26" s="1255"/>
      <c r="K26" s="1255"/>
      <c r="L26" s="1255"/>
      <c r="M26" s="1255"/>
      <c r="N26" s="1255"/>
      <c r="P26" s="1240"/>
      <c r="Q26" s="1219"/>
      <c r="R26" s="1219"/>
      <c r="S26" s="1219"/>
      <c r="T26" s="1219"/>
      <c r="U26" s="1219"/>
      <c r="V26" s="1219"/>
      <c r="W26" s="1219"/>
      <c r="X26" s="1219"/>
      <c r="Y26" s="1219"/>
      <c r="Z26" s="1219"/>
      <c r="AA26" s="1219"/>
      <c r="AB26" s="1219"/>
      <c r="AC26" s="1219"/>
      <c r="AD26" s="1219"/>
      <c r="AE26" s="1219"/>
      <c r="AF26" s="1219"/>
    </row>
    <row r="27" spans="1:32" s="1217" customFormat="1" ht="14.1" customHeight="1">
      <c r="A27" s="1239" t="s">
        <v>496</v>
      </c>
      <c r="B27" s="1240">
        <v>323.53800000000001</v>
      </c>
      <c r="C27" s="1240">
        <v>566.37300000000005</v>
      </c>
      <c r="D27" s="1240">
        <v>608.20000000000005</v>
      </c>
      <c r="E27" s="1240" t="s">
        <v>139</v>
      </c>
      <c r="F27" s="1240" t="s">
        <v>139</v>
      </c>
      <c r="G27" s="2186" t="s">
        <v>139</v>
      </c>
      <c r="H27" s="1240" t="s">
        <v>139</v>
      </c>
      <c r="I27" s="1263"/>
      <c r="J27" s="1263"/>
      <c r="K27" s="1263"/>
      <c r="L27" s="1263"/>
      <c r="M27" s="1263"/>
      <c r="N27" s="1263"/>
      <c r="P27" s="1275"/>
      <c r="Q27" s="1215"/>
      <c r="R27" s="1215"/>
      <c r="S27" s="1215"/>
      <c r="T27" s="1215"/>
      <c r="U27" s="1215"/>
      <c r="V27" s="1215"/>
      <c r="W27" s="1215"/>
      <c r="X27" s="1215"/>
      <c r="Y27" s="1215"/>
      <c r="Z27" s="1215"/>
      <c r="AA27" s="1215"/>
      <c r="AB27" s="1215"/>
      <c r="AC27" s="1215"/>
      <c r="AD27" s="1215"/>
      <c r="AE27" s="1215"/>
      <c r="AF27" s="1215"/>
    </row>
    <row r="28" spans="1:32" ht="3" customHeight="1">
      <c r="A28" s="1246"/>
      <c r="B28" s="1240"/>
      <c r="C28" s="1240"/>
      <c r="D28" s="1240"/>
      <c r="E28" s="1240"/>
      <c r="F28" s="1240"/>
      <c r="G28" s="1240"/>
      <c r="H28" s="1240" t="s">
        <v>139</v>
      </c>
      <c r="I28" s="1167"/>
      <c r="J28" s="1167"/>
      <c r="K28" s="1270"/>
      <c r="L28" s="1270"/>
      <c r="M28" s="1270"/>
      <c r="N28" s="1270"/>
      <c r="O28" s="1217"/>
      <c r="P28" s="1217"/>
      <c r="Q28" s="1217"/>
      <c r="R28" s="1217"/>
      <c r="S28" s="1217"/>
      <c r="T28" s="1217"/>
    </row>
    <row r="29" spans="1:32" ht="3" customHeight="1">
      <c r="A29" s="1247"/>
      <c r="B29" s="1248"/>
      <c r="C29" s="1248"/>
      <c r="D29" s="1248"/>
      <c r="E29" s="1248"/>
      <c r="F29" s="1248"/>
      <c r="G29" s="1248"/>
      <c r="H29" s="1248" t="s">
        <v>139</v>
      </c>
      <c r="I29" s="1167"/>
      <c r="J29" s="1167"/>
      <c r="K29" s="1270"/>
      <c r="L29" s="1217"/>
      <c r="M29" s="1217"/>
      <c r="N29" s="1217"/>
      <c r="O29" s="1217"/>
      <c r="P29" s="1217"/>
      <c r="Q29" s="1217"/>
      <c r="R29" s="1217"/>
      <c r="S29" s="1217"/>
      <c r="T29" s="1217"/>
    </row>
    <row r="30" spans="1:32" ht="14.25" customHeight="1">
      <c r="A30" s="1249" t="s">
        <v>497</v>
      </c>
      <c r="B30" s="1250"/>
      <c r="C30" s="1250"/>
      <c r="D30" s="1250"/>
      <c r="E30" s="1250"/>
      <c r="F30" s="1250"/>
      <c r="G30" s="1250"/>
      <c r="H30" s="1173"/>
      <c r="I30" s="1173"/>
      <c r="J30" s="1271"/>
      <c r="K30" s="1271"/>
      <c r="L30" s="1271"/>
      <c r="M30" s="1271"/>
      <c r="N30" s="1271"/>
    </row>
    <row r="31" spans="1:32" ht="5.0999999999999996" customHeight="1">
      <c r="A31" s="1251"/>
      <c r="B31" s="1252"/>
      <c r="C31" s="1252"/>
      <c r="D31" s="1252"/>
      <c r="E31" s="1252"/>
      <c r="F31" s="1252"/>
      <c r="G31" s="1252"/>
      <c r="H31" s="1253"/>
      <c r="I31" s="1272"/>
      <c r="J31" s="1272"/>
      <c r="K31" s="1272"/>
      <c r="L31" s="1272"/>
      <c r="M31" s="1272"/>
      <c r="N31" s="1272"/>
    </row>
    <row r="32" spans="1:32" ht="5.0999999999999996" customHeight="1">
      <c r="A32" s="1254"/>
      <c r="B32" s="1255"/>
      <c r="C32" s="1255"/>
      <c r="D32" s="1255"/>
      <c r="E32" s="1255"/>
      <c r="F32" s="1255" t="s">
        <v>498</v>
      </c>
      <c r="G32" s="1255"/>
      <c r="H32" s="1255"/>
    </row>
    <row r="33" spans="1:33" ht="15" customHeight="1">
      <c r="A33" s="1256" t="s">
        <v>499</v>
      </c>
      <c r="B33" s="1256"/>
      <c r="C33" s="1256"/>
      <c r="D33" s="1256"/>
      <c r="E33" s="1256"/>
      <c r="F33" s="1256"/>
      <c r="G33" s="1256"/>
      <c r="H33" s="1256"/>
    </row>
    <row r="34" spans="1:33" ht="5.0999999999999996" customHeight="1">
      <c r="A34" s="1257"/>
      <c r="B34" s="1257"/>
      <c r="C34" s="1257"/>
      <c r="D34" s="1257"/>
      <c r="E34" s="1257"/>
      <c r="F34" s="1257"/>
      <c r="G34" s="1257"/>
      <c r="H34" s="1257"/>
    </row>
    <row r="35" spans="1:33" ht="5.0999999999999996" customHeight="1">
      <c r="A35" s="1258"/>
    </row>
    <row r="36" spans="1:33" ht="16.5" customHeight="1">
      <c r="A36" s="1219"/>
      <c r="I36" s="2654" t="s">
        <v>478</v>
      </c>
      <c r="J36" s="2654" t="s">
        <v>171</v>
      </c>
      <c r="K36" s="2653">
        <f>J36-I36</f>
        <v>14</v>
      </c>
      <c r="L36" s="2653"/>
      <c r="M36" s="2653"/>
      <c r="N36" s="2653"/>
      <c r="O36" s="2653"/>
      <c r="P36" s="2653"/>
      <c r="Q36" s="2653"/>
      <c r="R36" s="2653"/>
      <c r="S36" s="2653"/>
      <c r="T36" s="2653"/>
      <c r="U36" s="2653"/>
      <c r="V36" s="2653"/>
      <c r="W36" s="2653"/>
      <c r="X36" s="2653"/>
      <c r="Y36" s="2653"/>
      <c r="Z36" s="2653"/>
      <c r="AA36" s="2653"/>
      <c r="AB36" s="2653"/>
      <c r="AC36" s="2653"/>
      <c r="AD36" s="2653"/>
      <c r="AE36" s="2653"/>
      <c r="AF36" s="2653"/>
      <c r="AG36" s="2653"/>
    </row>
    <row r="37" spans="1:33" ht="16.5" customHeight="1">
      <c r="A37" s="1219"/>
      <c r="F37" s="2921"/>
      <c r="I37" s="2655" t="s">
        <v>501</v>
      </c>
      <c r="J37" s="2655" t="s">
        <v>502</v>
      </c>
      <c r="K37" s="2656" t="s">
        <v>503</v>
      </c>
      <c r="L37" s="2653"/>
      <c r="M37" s="2653"/>
      <c r="N37" s="2653"/>
      <c r="O37" s="2654">
        <v>2003</v>
      </c>
      <c r="P37" s="2654">
        <v>2004</v>
      </c>
      <c r="Q37" s="2654">
        <v>2005</v>
      </c>
      <c r="R37" s="2654">
        <v>2006</v>
      </c>
      <c r="S37" s="2654">
        <v>2007</v>
      </c>
      <c r="T37" s="2653"/>
      <c r="U37" s="2653"/>
      <c r="V37" s="2653"/>
      <c r="W37" s="2653"/>
      <c r="X37" s="2653"/>
      <c r="Y37" s="2653"/>
      <c r="Z37" s="2653"/>
      <c r="AA37" s="2653"/>
      <c r="AB37" s="2653"/>
      <c r="AC37" s="2653"/>
      <c r="AD37" s="2653"/>
      <c r="AE37" s="2653"/>
      <c r="AF37" s="2653"/>
      <c r="AG37" s="2653"/>
    </row>
    <row r="38" spans="1:33" ht="16.5" customHeight="1">
      <c r="A38" s="1219"/>
      <c r="I38" s="2653">
        <v>6638.3</v>
      </c>
      <c r="J38" s="2657">
        <v>6300.2</v>
      </c>
      <c r="K38" s="2653">
        <f t="shared" ref="K38:K48" si="7">((POWER(J38/I38,1/K$36))-1)*100</f>
        <v>-0.37269325176724211</v>
      </c>
      <c r="L38" s="2653"/>
      <c r="M38" s="2653" t="s">
        <v>504</v>
      </c>
      <c r="N38" s="2653"/>
      <c r="O38" s="2653">
        <f>I38</f>
        <v>6638.3</v>
      </c>
      <c r="P38" s="2653">
        <f t="shared" ref="P38:S47" si="8">O38*(100+$K38)/100</f>
        <v>6613.5595038679348</v>
      </c>
      <c r="Q38" s="2653">
        <f t="shared" si="8"/>
        <v>6588.9112138954069</v>
      </c>
      <c r="R38" s="2653">
        <f t="shared" si="8"/>
        <v>6564.3547864362827</v>
      </c>
      <c r="S38" s="2653">
        <f t="shared" si="8"/>
        <v>6539.889879125174</v>
      </c>
      <c r="T38" s="2653"/>
      <c r="U38" s="2653"/>
      <c r="V38" s="2658" t="s">
        <v>1458</v>
      </c>
      <c r="W38" s="2653"/>
      <c r="X38" s="2653"/>
      <c r="Y38" s="2653"/>
      <c r="Z38" s="2653"/>
      <c r="AA38" s="2653"/>
      <c r="AB38" s="2653"/>
      <c r="AC38" s="2653"/>
      <c r="AD38" s="2653"/>
      <c r="AE38" s="2653"/>
      <c r="AF38" s="2653"/>
      <c r="AG38" s="2653"/>
    </row>
    <row r="39" spans="1:33" s="1215" customFormat="1" ht="16.5" customHeight="1">
      <c r="I39" s="2653">
        <v>4182.7</v>
      </c>
      <c r="J39" s="2657">
        <v>3561.8</v>
      </c>
      <c r="K39" s="2653">
        <f t="shared" si="7"/>
        <v>-1.1412303928621914</v>
      </c>
      <c r="L39" s="2659"/>
      <c r="M39" s="2659"/>
      <c r="N39" s="2659"/>
      <c r="O39" s="2653">
        <f t="shared" ref="O39:O47" si="9">I39</f>
        <v>4182.7</v>
      </c>
      <c r="P39" s="2653">
        <f t="shared" si="8"/>
        <v>4134.965756357753</v>
      </c>
      <c r="Q39" s="2653">
        <f t="shared" si="8"/>
        <v>4087.776270411754</v>
      </c>
      <c r="R39" s="2653">
        <f t="shared" si="8"/>
        <v>4041.1253252216061</v>
      </c>
      <c r="S39" s="2653">
        <f t="shared" si="8"/>
        <v>3995.0067747965259</v>
      </c>
      <c r="T39" s="2659"/>
      <c r="U39" s="2659"/>
      <c r="V39" s="2658" t="s">
        <v>1459</v>
      </c>
      <c r="W39" s="2659"/>
      <c r="X39" s="2659"/>
      <c r="Y39" s="2659"/>
      <c r="Z39" s="2659"/>
      <c r="AA39" s="2659"/>
      <c r="AB39" s="2659"/>
      <c r="AC39" s="2659"/>
      <c r="AD39" s="2659"/>
      <c r="AE39" s="2659"/>
      <c r="AF39" s="2659"/>
      <c r="AG39" s="2659"/>
    </row>
    <row r="40" spans="1:33" ht="16.5" customHeight="1">
      <c r="A40" s="1219"/>
      <c r="B40" s="1215"/>
      <c r="C40" s="1215"/>
      <c r="D40" s="1215"/>
      <c r="E40" s="1215"/>
      <c r="F40" s="1215"/>
      <c r="G40" s="1215"/>
      <c r="H40" s="1215"/>
      <c r="I40" s="2653">
        <v>2205.5</v>
      </c>
      <c r="J40" s="2657">
        <v>2392.8000000000002</v>
      </c>
      <c r="K40" s="2653">
        <f t="shared" si="7"/>
        <v>0.58391235927137686</v>
      </c>
      <c r="L40" s="2653"/>
      <c r="M40" s="2653"/>
      <c r="N40" s="2653"/>
      <c r="O40" s="2653">
        <f t="shared" si="9"/>
        <v>2205.5</v>
      </c>
      <c r="P40" s="2653">
        <f t="shared" si="8"/>
        <v>2218.3781870837302</v>
      </c>
      <c r="Q40" s="2653">
        <f t="shared" si="8"/>
        <v>2231.3315714934924</v>
      </c>
      <c r="R40" s="2653">
        <f t="shared" si="8"/>
        <v>2244.360592315767</v>
      </c>
      <c r="S40" s="2653">
        <f t="shared" si="8"/>
        <v>2257.465691200915</v>
      </c>
      <c r="T40" s="2653"/>
      <c r="U40" s="2653"/>
      <c r="V40" s="2658" t="s">
        <v>1460</v>
      </c>
      <c r="W40" s="2653"/>
      <c r="X40" s="2653"/>
      <c r="Y40" s="2653"/>
      <c r="Z40" s="2653"/>
      <c r="AA40" s="2653"/>
      <c r="AB40" s="2653"/>
      <c r="AC40" s="2653"/>
      <c r="AD40" s="2653"/>
      <c r="AE40" s="2653"/>
      <c r="AF40" s="2653"/>
      <c r="AG40" s="2653"/>
    </row>
    <row r="41" spans="1:33" ht="16.5" customHeight="1">
      <c r="A41" s="1219"/>
      <c r="I41" s="2653">
        <v>1203.7</v>
      </c>
      <c r="J41" s="2660">
        <v>912.8</v>
      </c>
      <c r="K41" s="2653">
        <f t="shared" si="7"/>
        <v>-1.9565954615750614</v>
      </c>
      <c r="L41" s="2653"/>
      <c r="M41" s="2653"/>
      <c r="N41" s="2653"/>
      <c r="O41" s="2653">
        <f t="shared" si="9"/>
        <v>1203.7</v>
      </c>
      <c r="P41" s="2653">
        <f t="shared" si="8"/>
        <v>1180.148460429021</v>
      </c>
      <c r="Q41" s="2653">
        <f t="shared" si="8"/>
        <v>1157.0577292124187</v>
      </c>
      <c r="R41" s="2653">
        <f t="shared" si="8"/>
        <v>1134.4187901948451</v>
      </c>
      <c r="S41" s="2653">
        <f t="shared" si="8"/>
        <v>1112.2228036306381</v>
      </c>
      <c r="T41" s="2653"/>
      <c r="U41" s="2653"/>
      <c r="V41" s="2658" t="s">
        <v>1461</v>
      </c>
      <c r="W41" s="2653"/>
      <c r="X41" s="2653"/>
      <c r="Y41" s="2653"/>
      <c r="Z41" s="2653"/>
      <c r="AA41" s="2653"/>
      <c r="AB41" s="2653"/>
      <c r="AC41" s="2653"/>
      <c r="AD41" s="2653"/>
      <c r="AE41" s="2653"/>
      <c r="AF41" s="2653"/>
      <c r="AG41" s="2653"/>
    </row>
    <row r="42" spans="1:33" ht="16.5" customHeight="1">
      <c r="A42" s="1219"/>
      <c r="I42" s="2653">
        <v>1046.634</v>
      </c>
      <c r="J42" s="2660">
        <v>1169</v>
      </c>
      <c r="K42" s="2653">
        <f t="shared" si="7"/>
        <v>0.79290829863536416</v>
      </c>
      <c r="L42" s="2653"/>
      <c r="M42" s="2653" t="s">
        <v>505</v>
      </c>
      <c r="N42" s="2653"/>
      <c r="O42" s="2653">
        <f t="shared" si="9"/>
        <v>1046.634</v>
      </c>
      <c r="P42" s="2653">
        <f t="shared" si="8"/>
        <v>1054.9328478423392</v>
      </c>
      <c r="Q42" s="2653">
        <f t="shared" si="8"/>
        <v>1063.2974979379114</v>
      </c>
      <c r="R42" s="2653">
        <f t="shared" si="8"/>
        <v>1071.7284720382434</v>
      </c>
      <c r="S42" s="2653">
        <f t="shared" si="8"/>
        <v>1080.2262960318726</v>
      </c>
      <c r="T42" s="2653"/>
      <c r="U42" s="2653"/>
      <c r="V42" s="2658" t="s">
        <v>1462</v>
      </c>
      <c r="W42" s="2653"/>
      <c r="X42" s="2653"/>
      <c r="Y42" s="2653"/>
      <c r="Z42" s="2653"/>
      <c r="AA42" s="2653"/>
      <c r="AB42" s="2653"/>
      <c r="AC42" s="2653"/>
      <c r="AD42" s="2653"/>
      <c r="AE42" s="2653"/>
      <c r="AF42" s="2653"/>
      <c r="AG42" s="2653"/>
    </row>
    <row r="43" spans="1:33" ht="16.5" customHeight="1">
      <c r="A43" s="1219"/>
      <c r="I43" s="2653">
        <v>2455.6</v>
      </c>
      <c r="J43" s="2657">
        <v>2738.4</v>
      </c>
      <c r="K43" s="2653">
        <f t="shared" si="7"/>
        <v>0.78162945273043682</v>
      </c>
      <c r="L43" s="2653"/>
      <c r="M43" s="2653"/>
      <c r="N43" s="2653"/>
      <c r="O43" s="2653">
        <f t="shared" si="9"/>
        <v>2455.6</v>
      </c>
      <c r="P43" s="2653">
        <f t="shared" si="8"/>
        <v>2474.7936928412487</v>
      </c>
      <c r="Q43" s="2653">
        <f t="shared" si="8"/>
        <v>2494.1374092388114</v>
      </c>
      <c r="R43" s="2653">
        <f t="shared" si="8"/>
        <v>2513.63232182099</v>
      </c>
      <c r="S43" s="2653">
        <f t="shared" si="8"/>
        <v>2533.2796123816947</v>
      </c>
      <c r="T43" s="2653"/>
      <c r="U43" s="2653"/>
      <c r="V43" s="2658" t="s">
        <v>1463</v>
      </c>
      <c r="W43" s="2653"/>
      <c r="X43" s="2653"/>
      <c r="Y43" s="2653"/>
      <c r="Z43" s="2653"/>
      <c r="AA43" s="2653"/>
      <c r="AB43" s="2653"/>
      <c r="AC43" s="2653"/>
      <c r="AD43" s="2653"/>
      <c r="AE43" s="2653"/>
      <c r="AF43" s="2653"/>
      <c r="AG43" s="2653"/>
    </row>
    <row r="44" spans="1:33" ht="16.5" customHeight="1">
      <c r="A44" s="1219"/>
      <c r="I44" s="2653">
        <v>4350.3</v>
      </c>
      <c r="J44" s="2657" t="str">
        <f>H24</f>
        <v>…</v>
      </c>
      <c r="K44" s="2653" t="e">
        <f t="shared" si="7"/>
        <v>#VALUE!</v>
      </c>
      <c r="L44" s="2653"/>
      <c r="M44" s="2653"/>
      <c r="N44" s="2653"/>
      <c r="O44" s="2653">
        <f t="shared" si="9"/>
        <v>4350.3</v>
      </c>
      <c r="P44" s="2653" t="e">
        <f t="shared" si="8"/>
        <v>#VALUE!</v>
      </c>
      <c r="Q44" s="2653" t="e">
        <f t="shared" si="8"/>
        <v>#VALUE!</v>
      </c>
      <c r="R44" s="2653" t="e">
        <f t="shared" si="8"/>
        <v>#VALUE!</v>
      </c>
      <c r="S44" s="2653" t="e">
        <f t="shared" si="8"/>
        <v>#VALUE!</v>
      </c>
      <c r="T44" s="2653"/>
      <c r="U44" s="2653"/>
      <c r="V44" s="2653"/>
      <c r="W44" s="2653"/>
      <c r="X44" s="2653"/>
      <c r="Y44" s="2653"/>
      <c r="Z44" s="2653"/>
      <c r="AA44" s="2653"/>
      <c r="AB44" s="2653"/>
      <c r="AC44" s="2653"/>
      <c r="AD44" s="2653"/>
      <c r="AE44" s="2653"/>
      <c r="AF44" s="2653"/>
      <c r="AG44" s="2653"/>
    </row>
    <row r="45" spans="1:33" ht="16.5" customHeight="1">
      <c r="A45" s="1219"/>
      <c r="I45" s="2653">
        <v>3014.1</v>
      </c>
      <c r="J45" s="2661" t="str">
        <f>G25</f>
        <v>…</v>
      </c>
      <c r="K45" s="2653" t="e">
        <f t="shared" si="7"/>
        <v>#VALUE!</v>
      </c>
      <c r="L45" s="2653"/>
      <c r="M45" s="2653"/>
      <c r="N45" s="2653"/>
      <c r="O45" s="2653">
        <f t="shared" si="9"/>
        <v>3014.1</v>
      </c>
      <c r="P45" s="2653" t="e">
        <f t="shared" si="8"/>
        <v>#VALUE!</v>
      </c>
      <c r="Q45" s="2653" t="e">
        <f t="shared" si="8"/>
        <v>#VALUE!</v>
      </c>
      <c r="R45" s="2653" t="e">
        <f t="shared" si="8"/>
        <v>#VALUE!</v>
      </c>
      <c r="S45" s="2653" t="e">
        <f t="shared" si="8"/>
        <v>#VALUE!</v>
      </c>
      <c r="T45" s="2653"/>
      <c r="U45" s="2653"/>
      <c r="V45" s="2653"/>
      <c r="W45" s="2653"/>
      <c r="X45" s="2653"/>
      <c r="Y45" s="2653"/>
      <c r="Z45" s="2653"/>
      <c r="AA45" s="2653"/>
      <c r="AB45" s="2653"/>
      <c r="AC45" s="2653"/>
      <c r="AD45" s="2653"/>
      <c r="AE45" s="2653"/>
      <c r="AF45" s="2653"/>
      <c r="AG45" s="2653"/>
    </row>
    <row r="46" spans="1:33" ht="16.5" customHeight="1">
      <c r="A46" s="1219"/>
      <c r="I46" s="2653">
        <v>987.8</v>
      </c>
      <c r="J46" s="2660" t="str">
        <f>G26</f>
        <v>…</v>
      </c>
      <c r="K46" s="2653" t="e">
        <f t="shared" si="7"/>
        <v>#VALUE!</v>
      </c>
      <c r="L46" s="2653"/>
      <c r="M46" s="2653"/>
      <c r="N46" s="2653"/>
      <c r="O46" s="2653">
        <f t="shared" si="9"/>
        <v>987.8</v>
      </c>
      <c r="P46" s="2653" t="e">
        <f t="shared" si="8"/>
        <v>#VALUE!</v>
      </c>
      <c r="Q46" s="2653" t="e">
        <f t="shared" si="8"/>
        <v>#VALUE!</v>
      </c>
      <c r="R46" s="2653" t="e">
        <f t="shared" si="8"/>
        <v>#VALUE!</v>
      </c>
      <c r="S46" s="2653" t="e">
        <f t="shared" si="8"/>
        <v>#VALUE!</v>
      </c>
      <c r="T46" s="2653"/>
      <c r="U46" s="2653"/>
      <c r="V46" s="2653"/>
      <c r="W46" s="2653"/>
      <c r="X46" s="2653"/>
      <c r="Y46" s="2653"/>
      <c r="Z46" s="2653"/>
      <c r="AA46" s="2653"/>
      <c r="AB46" s="2653"/>
      <c r="AC46" s="2653"/>
      <c r="AD46" s="2653"/>
      <c r="AE46" s="2653"/>
      <c r="AF46" s="2653"/>
      <c r="AG46" s="2653"/>
    </row>
    <row r="47" spans="1:33" ht="16.5" customHeight="1">
      <c r="A47" s="1219"/>
      <c r="I47" s="2653">
        <v>348.4</v>
      </c>
      <c r="J47" s="2660" t="str">
        <f>G27</f>
        <v>…</v>
      </c>
      <c r="K47" s="2653" t="e">
        <f t="shared" si="7"/>
        <v>#VALUE!</v>
      </c>
      <c r="L47" s="2653"/>
      <c r="M47" s="2653"/>
      <c r="N47" s="2653"/>
      <c r="O47" s="2653">
        <f t="shared" si="9"/>
        <v>348.4</v>
      </c>
      <c r="P47" s="2653" t="e">
        <f t="shared" si="8"/>
        <v>#VALUE!</v>
      </c>
      <c r="Q47" s="2653" t="e">
        <f t="shared" si="8"/>
        <v>#VALUE!</v>
      </c>
      <c r="R47" s="2653" t="e">
        <f t="shared" si="8"/>
        <v>#VALUE!</v>
      </c>
      <c r="S47" s="2653" t="e">
        <f t="shared" si="8"/>
        <v>#VALUE!</v>
      </c>
      <c r="T47" s="2653"/>
      <c r="U47" s="2653"/>
      <c r="V47" s="2653"/>
      <c r="W47" s="2653"/>
      <c r="X47" s="2653"/>
      <c r="Y47" s="2653"/>
      <c r="Z47" s="2653"/>
      <c r="AA47" s="2653"/>
      <c r="AB47" s="2653"/>
      <c r="AC47" s="2653"/>
      <c r="AD47" s="2653"/>
      <c r="AE47" s="2653"/>
      <c r="AF47" s="2653"/>
      <c r="AG47" s="2653"/>
    </row>
    <row r="48" spans="1:33" ht="16.5" customHeight="1">
      <c r="A48" s="1219"/>
      <c r="I48" s="2659">
        <f>SUM(I46:I47)</f>
        <v>1336.1999999999998</v>
      </c>
      <c r="J48" s="2659">
        <f>SUM(J46:J47)</f>
        <v>0</v>
      </c>
      <c r="K48" s="2653">
        <f t="shared" si="7"/>
        <v>-100</v>
      </c>
      <c r="L48" s="2653"/>
      <c r="M48" s="2653"/>
      <c r="N48" s="2653"/>
      <c r="O48" s="2653"/>
      <c r="P48" s="2653"/>
      <c r="Q48" s="2653"/>
      <c r="R48" s="2653"/>
      <c r="S48" s="2653"/>
      <c r="T48" s="2653"/>
      <c r="U48" s="2653"/>
      <c r="V48" s="2653"/>
      <c r="W48" s="2653"/>
      <c r="X48" s="2653"/>
      <c r="Y48" s="2653"/>
      <c r="Z48" s="2653"/>
      <c r="AA48" s="2653"/>
      <c r="AB48" s="2653"/>
      <c r="AC48" s="2653"/>
      <c r="AD48" s="2653"/>
      <c r="AE48" s="2653"/>
      <c r="AF48" s="2653"/>
      <c r="AG48" s="2653"/>
    </row>
    <row r="49" spans="1:33" s="1215" customFormat="1" ht="16.5" customHeight="1">
      <c r="B49" s="1219"/>
      <c r="C49" s="1219"/>
      <c r="D49" s="1219"/>
      <c r="E49" s="1219"/>
      <c r="F49" s="1219"/>
      <c r="G49" s="1219"/>
      <c r="H49" s="1219"/>
      <c r="I49" s="2659">
        <v>1000</v>
      </c>
      <c r="J49" s="2659"/>
      <c r="K49" s="2659"/>
      <c r="L49" s="2659"/>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row>
    <row r="50" spans="1:33" ht="16.5" customHeight="1">
      <c r="A50" s="1219"/>
      <c r="I50" s="2659"/>
      <c r="J50" s="2659"/>
      <c r="K50" s="2659"/>
      <c r="L50" s="2653"/>
      <c r="M50" s="2653"/>
      <c r="N50" s="2653"/>
      <c r="O50" s="2653"/>
      <c r="P50" s="2653"/>
      <c r="Q50" s="2653"/>
      <c r="R50" s="2653"/>
      <c r="S50" s="2653"/>
      <c r="T50" s="2653"/>
      <c r="U50" s="2653"/>
      <c r="V50" s="2653"/>
      <c r="W50" s="2653"/>
      <c r="X50" s="2653"/>
      <c r="Y50" s="2653"/>
      <c r="Z50" s="2653"/>
      <c r="AA50" s="2653"/>
      <c r="AB50" s="2653"/>
      <c r="AC50" s="2653"/>
      <c r="AD50" s="2653"/>
      <c r="AE50" s="2653"/>
      <c r="AF50" s="2653"/>
      <c r="AG50" s="2653"/>
    </row>
    <row r="51" spans="1:33" ht="16.5" customHeight="1">
      <c r="A51" s="1219"/>
      <c r="I51" s="2659">
        <f>I40+I42+I43+I45+I46+I47</f>
        <v>10058.034</v>
      </c>
      <c r="J51" s="2659" t="e">
        <f>J40+J42+J43+J45+J46+J47</f>
        <v>#VALUE!</v>
      </c>
      <c r="K51" s="2659"/>
      <c r="L51" s="2653"/>
      <c r="M51" s="2653"/>
      <c r="N51" s="2653"/>
      <c r="O51" s="2653"/>
      <c r="P51" s="2653"/>
      <c r="Q51" s="2653"/>
      <c r="R51" s="2653"/>
      <c r="S51" s="2653"/>
      <c r="T51" s="2653"/>
      <c r="U51" s="2653"/>
      <c r="V51" s="2653"/>
      <c r="W51" s="2653"/>
      <c r="X51" s="2653"/>
      <c r="Y51" s="2653"/>
      <c r="Z51" s="2653"/>
      <c r="AA51" s="2653"/>
      <c r="AB51" s="2653"/>
      <c r="AC51" s="2653"/>
      <c r="AD51" s="2653"/>
      <c r="AE51" s="2653"/>
      <c r="AF51" s="2653"/>
      <c r="AG51" s="2653"/>
    </row>
    <row r="52" spans="1:33" s="1215" customFormat="1" ht="17.25" customHeight="1">
      <c r="B52" s="1259"/>
      <c r="C52" s="1259"/>
      <c r="D52" s="1259"/>
      <c r="E52" s="1259"/>
      <c r="F52" s="1259"/>
      <c r="G52" s="1259"/>
      <c r="I52" s="2659"/>
      <c r="J52" s="2659"/>
      <c r="K52" s="2659"/>
      <c r="L52" s="2659"/>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row>
    <row r="53" spans="1:33" s="1215" customFormat="1" ht="15" customHeight="1">
      <c r="I53" s="2659"/>
      <c r="J53" s="2659"/>
      <c r="K53" s="2659"/>
      <c r="L53" s="2659"/>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row>
    <row r="54" spans="1:33" s="1215" customFormat="1" ht="5.0999999999999996" customHeight="1">
      <c r="I54" s="2659"/>
      <c r="J54" s="2659"/>
      <c r="K54" s="2659"/>
      <c r="L54" s="2659"/>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row>
    <row r="55" spans="1:33" s="1215" customFormat="1" ht="15" customHeight="1">
      <c r="A55" s="1260" t="s">
        <v>506</v>
      </c>
      <c r="I55" s="2653"/>
      <c r="J55" s="2653"/>
      <c r="K55" s="2653"/>
      <c r="L55" s="2659"/>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row>
    <row r="56" spans="1:33" s="1215" customFormat="1" ht="15" customHeight="1">
      <c r="A56" s="1260" t="s">
        <v>507</v>
      </c>
      <c r="I56" s="2653"/>
      <c r="J56" s="2653"/>
      <c r="K56" s="2653"/>
      <c r="L56" s="2659"/>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row>
    <row r="57" spans="1:33" s="1215" customFormat="1" ht="15" customHeight="1">
      <c r="I57" s="2653"/>
      <c r="J57" s="2653"/>
      <c r="K57" s="2653"/>
      <c r="L57" s="2659"/>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row>
    <row r="58" spans="1:33" s="1215" customFormat="1" ht="15" customHeight="1">
      <c r="I58" s="1219"/>
      <c r="J58" s="1219"/>
      <c r="K58" s="1219"/>
    </row>
    <row r="59" spans="1:33" s="1215" customFormat="1" ht="15" customHeight="1">
      <c r="I59" s="1219"/>
      <c r="J59" s="1219"/>
      <c r="K59" s="1219"/>
    </row>
    <row r="60" spans="1:33" s="1215" customFormat="1" ht="15" customHeight="1">
      <c r="I60" s="1219"/>
      <c r="J60" s="1219"/>
      <c r="K60" s="1219"/>
    </row>
    <row r="61" spans="1:33" s="1215" customFormat="1" ht="15" customHeight="1">
      <c r="I61" s="1219"/>
      <c r="J61" s="1219"/>
      <c r="K61" s="1219"/>
    </row>
    <row r="62" spans="1:33" s="1215" customFormat="1" ht="15" customHeight="1">
      <c r="I62" s="1219"/>
      <c r="J62" s="1219"/>
      <c r="K62" s="1219"/>
    </row>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0"/>
  <sheetViews>
    <sheetView showGridLines="0" view="pageBreakPreview" zoomScaleNormal="100" zoomScaleSheetLayoutView="100" workbookViewId="0">
      <selection activeCell="G35" sqref="G35"/>
    </sheetView>
  </sheetViews>
  <sheetFormatPr baseColWidth="10" defaultColWidth="9" defaultRowHeight="12.75"/>
  <cols>
    <col min="1" max="1" width="38" customWidth="1"/>
    <col min="2" max="2" width="7.7109375" customWidth="1"/>
    <col min="3" max="7" width="9.7109375" customWidth="1"/>
  </cols>
  <sheetData>
    <row r="1" spans="1:8">
      <c r="A1" s="1124"/>
      <c r="B1" s="1186"/>
      <c r="C1" s="1124"/>
      <c r="D1" s="1124"/>
      <c r="E1" s="1124"/>
      <c r="F1" s="1124"/>
      <c r="G1" s="1124"/>
    </row>
    <row r="2" spans="1:8" ht="15.75">
      <c r="A2" s="1124"/>
      <c r="B2" s="1124"/>
      <c r="C2" s="1187"/>
      <c r="D2" s="1126"/>
      <c r="E2" s="1126"/>
      <c r="F2" s="1126"/>
      <c r="G2" s="1127" t="s">
        <v>1477</v>
      </c>
    </row>
    <row r="3" spans="1:8" ht="3" customHeight="1">
      <c r="A3" s="1124"/>
      <c r="B3" s="1124"/>
      <c r="C3" s="1187"/>
      <c r="D3" s="1187"/>
      <c r="E3" s="1187"/>
      <c r="F3" s="1187"/>
      <c r="G3" s="1187"/>
    </row>
    <row r="4" spans="1:8" ht="11.25" customHeight="1">
      <c r="A4" s="2471"/>
      <c r="B4" s="2471"/>
      <c r="C4" s="2471"/>
      <c r="D4" s="2471"/>
      <c r="E4" s="2471"/>
      <c r="F4" s="2471"/>
      <c r="G4" s="2471"/>
    </row>
    <row r="5" spans="1:8" ht="5.25" customHeight="1">
      <c r="A5" s="1209"/>
      <c r="B5" s="1209"/>
      <c r="C5" s="1209"/>
      <c r="D5" s="1209"/>
      <c r="E5" s="1209"/>
      <c r="F5" s="1209"/>
      <c r="G5" s="1209"/>
    </row>
    <row r="6" spans="1:8" ht="16.5" customHeight="1">
      <c r="A6" s="1188" t="s">
        <v>508</v>
      </c>
      <c r="B6" s="1189"/>
      <c r="C6" s="1189"/>
      <c r="D6" s="1189"/>
      <c r="E6" s="1189"/>
      <c r="F6" s="1189"/>
      <c r="G6" s="1189"/>
    </row>
    <row r="7" spans="1:8" ht="18.95" customHeight="1">
      <c r="A7" s="1190"/>
      <c r="B7" s="1190"/>
      <c r="C7" s="1190"/>
      <c r="D7" s="1190"/>
      <c r="E7" s="1190"/>
      <c r="F7" s="1190"/>
      <c r="G7" s="1190"/>
    </row>
    <row r="8" spans="1:8" ht="4.5" customHeight="1">
      <c r="A8" s="1191"/>
      <c r="B8" s="1191"/>
      <c r="C8" s="1191"/>
      <c r="D8" s="1191"/>
      <c r="E8" s="1191"/>
      <c r="F8" s="1191"/>
      <c r="G8" s="1191"/>
    </row>
    <row r="9" spans="1:8" ht="15" customHeight="1">
      <c r="A9" s="1192" t="s">
        <v>313</v>
      </c>
      <c r="B9" s="1193" t="s">
        <v>509</v>
      </c>
      <c r="C9" s="1194" t="s">
        <v>171</v>
      </c>
      <c r="D9" s="1195">
        <v>2018</v>
      </c>
      <c r="E9" s="1195">
        <v>2019</v>
      </c>
      <c r="F9" s="1196">
        <v>2020</v>
      </c>
      <c r="G9" s="1196">
        <v>2021</v>
      </c>
    </row>
    <row r="10" spans="1:8" ht="18" customHeight="1">
      <c r="A10" s="1197" t="s">
        <v>510</v>
      </c>
      <c r="B10" s="1198" t="s">
        <v>500</v>
      </c>
      <c r="C10" s="1198">
        <v>3242.2429999999999</v>
      </c>
      <c r="D10" s="1198">
        <v>3269.4915877817798</v>
      </c>
      <c r="E10" s="1199">
        <v>3286.9042300000001</v>
      </c>
      <c r="F10" s="1199">
        <v>3301.2</v>
      </c>
      <c r="G10" s="1199">
        <v>3309.58</v>
      </c>
      <c r="H10" s="1200"/>
    </row>
    <row r="11" spans="1:8" ht="18" customHeight="1">
      <c r="A11" s="1197" t="s">
        <v>511</v>
      </c>
      <c r="B11" s="1198" t="s">
        <v>399</v>
      </c>
      <c r="C11" s="1198">
        <v>31.232287470680799</v>
      </c>
      <c r="D11" s="1198">
        <v>31.494549924016301</v>
      </c>
      <c r="E11" s="159">
        <v>31.662283443105402</v>
      </c>
      <c r="F11" s="159">
        <v>31.8</v>
      </c>
      <c r="G11" s="159">
        <v>31.88</v>
      </c>
    </row>
    <row r="12" spans="1:8" ht="18" customHeight="1">
      <c r="A12" s="1201" t="s">
        <v>512</v>
      </c>
      <c r="B12" s="1198" t="s">
        <v>500</v>
      </c>
      <c r="C12" s="1202">
        <v>1.38387999999941</v>
      </c>
      <c r="D12" s="1202">
        <v>27.248587781780799</v>
      </c>
      <c r="E12" s="1202">
        <v>17.412642218219801</v>
      </c>
      <c r="F12" s="1202">
        <v>14.299999999999701</v>
      </c>
      <c r="G12" s="1202">
        <v>8.3800000000001091</v>
      </c>
    </row>
    <row r="13" spans="1:8" ht="18" customHeight="1">
      <c r="A13" s="1201" t="s">
        <v>512</v>
      </c>
      <c r="B13" s="1198" t="s">
        <v>399</v>
      </c>
      <c r="C13" s="1202">
        <v>4.2701023054632997E-2</v>
      </c>
      <c r="D13" s="1202">
        <v>0.84042398369834403</v>
      </c>
      <c r="E13" s="1202">
        <v>0.53257950818077404</v>
      </c>
      <c r="F13" s="1202">
        <v>0.43506039125009</v>
      </c>
      <c r="G13" s="1202">
        <v>0.25384708590816274</v>
      </c>
    </row>
    <row r="14" spans="1:8" ht="18" customHeight="1">
      <c r="A14" s="1201" t="s">
        <v>513</v>
      </c>
      <c r="B14" s="1198" t="s">
        <v>500</v>
      </c>
      <c r="C14" s="1202">
        <v>2709.3</v>
      </c>
      <c r="D14" s="1202">
        <v>2729.6462897749502</v>
      </c>
      <c r="E14" s="159">
        <v>2746.9047700000001</v>
      </c>
      <c r="F14" s="159">
        <v>2748.8982900000001</v>
      </c>
      <c r="G14" s="159">
        <v>2755.07</v>
      </c>
    </row>
    <row r="15" spans="1:8" ht="18" customHeight="1">
      <c r="A15" s="1201" t="s">
        <v>514</v>
      </c>
      <c r="B15" s="1198" t="s">
        <v>399</v>
      </c>
      <c r="C15" s="1202">
        <v>83.561954374488195</v>
      </c>
      <c r="D15" s="1202">
        <v>83.628140980663105</v>
      </c>
      <c r="E15" s="159">
        <v>83.571183636220496</v>
      </c>
      <c r="F15" s="1203">
        <v>83.269668302435505</v>
      </c>
      <c r="G15" s="1203">
        <v>83.245306050918856</v>
      </c>
    </row>
    <row r="16" spans="1:8" ht="18" customHeight="1">
      <c r="A16" s="1201" t="s">
        <v>515</v>
      </c>
      <c r="B16" s="1198" t="s">
        <v>500</v>
      </c>
      <c r="C16" s="1202">
        <v>3.84000000000015</v>
      </c>
      <c r="D16" s="1202">
        <v>20.346289774951899</v>
      </c>
      <c r="E16" s="1202">
        <v>17.258480225047599</v>
      </c>
      <c r="F16" s="1202">
        <v>1.9982899999999999</v>
      </c>
      <c r="G16" s="1202">
        <v>6.1717100000000755</v>
      </c>
    </row>
    <row r="17" spans="1:8" ht="18" customHeight="1">
      <c r="A17" s="1201" t="s">
        <v>515</v>
      </c>
      <c r="B17" s="1198" t="s">
        <v>399</v>
      </c>
      <c r="C17" s="1204">
        <v>0.141935197711305</v>
      </c>
      <c r="D17" s="1202">
        <v>0.75097958051716796</v>
      </c>
      <c r="E17" s="1202">
        <v>0.63226068116210898</v>
      </c>
      <c r="F17" s="1202">
        <v>7.2747096727226804E-2</v>
      </c>
      <c r="G17" s="1202">
        <v>0.22451576409542895</v>
      </c>
    </row>
    <row r="18" spans="1:8" ht="18" customHeight="1">
      <c r="A18" s="1197" t="s">
        <v>516</v>
      </c>
      <c r="B18" s="1198" t="s">
        <v>500</v>
      </c>
      <c r="C18" s="1202">
        <v>236.1</v>
      </c>
      <c r="D18" s="1202">
        <v>213.253758</v>
      </c>
      <c r="E18" s="159">
        <v>211.87786</v>
      </c>
      <c r="F18" s="159">
        <v>226.57426000000001</v>
      </c>
      <c r="G18" s="159">
        <v>220.9</v>
      </c>
    </row>
    <row r="19" spans="1:8" ht="18" customHeight="1">
      <c r="A19" s="1201" t="s">
        <v>517</v>
      </c>
      <c r="B19" s="1198" t="s">
        <v>500</v>
      </c>
      <c r="C19" s="1202">
        <v>-8.06</v>
      </c>
      <c r="D19" s="1202">
        <v>-22.846242</v>
      </c>
      <c r="E19" s="159">
        <v>-1.3758979999999501</v>
      </c>
      <c r="F19" s="159">
        <v>14.67426</v>
      </c>
      <c r="G19" s="159">
        <v>-5.6742600000000039</v>
      </c>
    </row>
    <row r="20" spans="1:8" ht="18" customHeight="1">
      <c r="A20" s="1201" t="s">
        <v>517</v>
      </c>
      <c r="B20" s="1198" t="s">
        <v>399</v>
      </c>
      <c r="C20" s="1202">
        <v>-3.3011140235910799</v>
      </c>
      <c r="D20" s="1202">
        <v>-9.6765108005082698</v>
      </c>
      <c r="E20" s="1202">
        <v>-0.64519285048189101</v>
      </c>
      <c r="F20" s="1202">
        <v>6.9250873053327</v>
      </c>
      <c r="G20" s="1202">
        <v>-2.5043709731193644</v>
      </c>
    </row>
    <row r="21" spans="1:8" ht="6" customHeight="1">
      <c r="A21" s="2471"/>
      <c r="B21" s="2471"/>
      <c r="C21" s="2472"/>
      <c r="D21" s="2472"/>
      <c r="E21" s="2472"/>
      <c r="F21" s="2472"/>
      <c r="G21" s="2472"/>
    </row>
    <row r="22" spans="1:8" ht="15.6" customHeight="1">
      <c r="A22" s="1170" t="s">
        <v>518</v>
      </c>
      <c r="B22" s="1173"/>
      <c r="C22" s="1124"/>
      <c r="D22" s="1124"/>
      <c r="E22" s="1124"/>
      <c r="F22" s="1124"/>
      <c r="G22" s="1209"/>
    </row>
    <row r="23" spans="1:8" ht="15.6" customHeight="1">
      <c r="A23" s="1170" t="s">
        <v>519</v>
      </c>
      <c r="B23" s="1173"/>
      <c r="C23" s="1124"/>
      <c r="D23" s="1124"/>
      <c r="E23" s="1124"/>
      <c r="F23" s="1124"/>
      <c r="G23" s="1209"/>
    </row>
    <row r="24" spans="1:8">
      <c r="A24" s="1124"/>
      <c r="B24" s="1124"/>
      <c r="C24" s="1124"/>
      <c r="D24" s="1124"/>
      <c r="E24" s="1124"/>
      <c r="F24" s="1124"/>
      <c r="G24" s="1124"/>
    </row>
    <row r="25" spans="1:8" ht="12.75" customHeight="1">
      <c r="A25" s="3033" t="s">
        <v>520</v>
      </c>
      <c r="B25" s="3033"/>
      <c r="C25" s="3033"/>
      <c r="D25" s="3033"/>
      <c r="E25" s="3033"/>
      <c r="F25" s="3033"/>
      <c r="G25" s="3033"/>
    </row>
    <row r="26" spans="1:8">
      <c r="A26" s="3034" t="s">
        <v>521</v>
      </c>
      <c r="B26" s="3034"/>
      <c r="C26" s="3034"/>
      <c r="D26" s="3034"/>
      <c r="E26" s="3034"/>
      <c r="F26" s="3034"/>
      <c r="G26" s="3034"/>
    </row>
    <row r="27" spans="1:8" ht="18" customHeight="1">
      <c r="A27" s="1205" t="s">
        <v>169</v>
      </c>
      <c r="B27" s="1206"/>
      <c r="C27" s="1206">
        <v>2017</v>
      </c>
      <c r="D27" s="1206">
        <v>2018</v>
      </c>
      <c r="E27" s="1206">
        <v>2019</v>
      </c>
      <c r="F27" s="1206">
        <v>2020</v>
      </c>
      <c r="G27" s="1206">
        <v>2021</v>
      </c>
    </row>
    <row r="28" spans="1:8" ht="4.5" customHeight="1">
      <c r="A28" s="1207"/>
      <c r="B28" s="1208"/>
      <c r="C28" s="1208"/>
      <c r="D28" s="1208"/>
      <c r="E28" s="1208"/>
      <c r="F28" s="1208"/>
      <c r="G28" s="1208"/>
    </row>
    <row r="29" spans="1:8">
      <c r="A29" s="1209"/>
      <c r="B29" s="1209"/>
      <c r="C29" s="1209"/>
      <c r="D29" s="1209"/>
      <c r="E29" s="1209"/>
      <c r="F29" s="1209"/>
      <c r="G29" s="1209"/>
    </row>
    <row r="30" spans="1:8" ht="15" customHeight="1">
      <c r="A30" s="1210" t="s">
        <v>91</v>
      </c>
      <c r="B30" s="1211"/>
      <c r="C30" s="1212">
        <f>SUM(C31:C46)</f>
        <v>17393.100000000002</v>
      </c>
      <c r="D30" s="1212">
        <f>SUM(D31:D46)</f>
        <v>15439.199999999999</v>
      </c>
      <c r="E30" s="1212">
        <f>SUM(E31:E46)</f>
        <v>13376.279999999999</v>
      </c>
      <c r="F30" s="1212">
        <f>SUM(F31:F46)</f>
        <v>12615.890000000001</v>
      </c>
      <c r="G30" s="1212">
        <f>SUM(G31:G46)</f>
        <v>10812.41</v>
      </c>
      <c r="H30" s="315"/>
    </row>
    <row r="31" spans="1:8" ht="15" customHeight="1">
      <c r="A31" s="1213" t="s">
        <v>36</v>
      </c>
      <c r="B31" s="1124"/>
      <c r="C31" s="1202">
        <v>2188.1999999999998</v>
      </c>
      <c r="D31" s="1202">
        <v>2113</v>
      </c>
      <c r="E31" s="159">
        <v>1504.45</v>
      </c>
      <c r="F31" s="159">
        <v>1473.3</v>
      </c>
      <c r="G31" s="159">
        <v>1299.9000000000003</v>
      </c>
    </row>
    <row r="32" spans="1:8" ht="15" customHeight="1">
      <c r="A32" s="1213" t="s">
        <v>67</v>
      </c>
      <c r="B32" s="1124"/>
      <c r="C32" s="1202">
        <v>693.4</v>
      </c>
      <c r="D32" s="1202">
        <v>747.7</v>
      </c>
      <c r="E32" s="159">
        <v>569.1</v>
      </c>
      <c r="F32" s="159">
        <v>543</v>
      </c>
      <c r="G32" s="159">
        <v>463</v>
      </c>
    </row>
    <row r="33" spans="1:7" ht="15" customHeight="1">
      <c r="A33" s="1213" t="s">
        <v>68</v>
      </c>
      <c r="B33" s="1124"/>
      <c r="C33" s="1202">
        <v>134.69999999999999</v>
      </c>
      <c r="D33" s="1202">
        <v>137.4</v>
      </c>
      <c r="E33" s="159">
        <v>53.2</v>
      </c>
      <c r="F33" s="159">
        <v>33.299999999999997</v>
      </c>
      <c r="G33" s="159">
        <v>22.7</v>
      </c>
    </row>
    <row r="34" spans="1:7" ht="15" customHeight="1">
      <c r="A34" s="1213" t="s">
        <v>69</v>
      </c>
      <c r="B34" s="1124"/>
      <c r="C34" s="1202">
        <v>481</v>
      </c>
      <c r="D34" s="1202">
        <v>492.5</v>
      </c>
      <c r="E34" s="159">
        <v>426.5</v>
      </c>
      <c r="F34" s="159">
        <v>371.5</v>
      </c>
      <c r="G34" s="159">
        <v>300.3</v>
      </c>
    </row>
    <row r="35" spans="1:7" ht="15" customHeight="1">
      <c r="A35" s="1213" t="s">
        <v>28</v>
      </c>
      <c r="B35" s="1124"/>
      <c r="C35" s="1202">
        <v>855.9</v>
      </c>
      <c r="D35" s="1202">
        <v>840.3</v>
      </c>
      <c r="E35" s="159">
        <v>452.9</v>
      </c>
      <c r="F35" s="159">
        <v>497.91</v>
      </c>
      <c r="G35" s="159">
        <v>522.92000000000007</v>
      </c>
    </row>
    <row r="36" spans="1:7" ht="15" customHeight="1">
      <c r="A36" s="1213" t="s">
        <v>70</v>
      </c>
      <c r="B36" s="1124"/>
      <c r="C36" s="1202">
        <v>757.3</v>
      </c>
      <c r="D36" s="1202">
        <v>351.5</v>
      </c>
      <c r="E36" s="159">
        <v>494.73</v>
      </c>
      <c r="F36" s="159">
        <v>395.18</v>
      </c>
      <c r="G36" s="159">
        <v>274.8</v>
      </c>
    </row>
    <row r="37" spans="1:7" ht="15" customHeight="1">
      <c r="A37" s="1213" t="s">
        <v>71</v>
      </c>
      <c r="B37" s="1124"/>
      <c r="C37" s="1202">
        <v>530.5</v>
      </c>
      <c r="D37" s="1202">
        <v>451</v>
      </c>
      <c r="E37" s="159">
        <v>359.5</v>
      </c>
      <c r="F37" s="2922">
        <v>324.8</v>
      </c>
      <c r="G37" s="159">
        <v>301.17</v>
      </c>
    </row>
    <row r="38" spans="1:7" ht="15" customHeight="1">
      <c r="A38" s="1213" t="s">
        <v>123</v>
      </c>
      <c r="B38" s="1124"/>
      <c r="C38" s="1202">
        <v>426.1</v>
      </c>
      <c r="D38" s="1202">
        <v>418</v>
      </c>
      <c r="E38" s="159">
        <v>306.89999999999998</v>
      </c>
      <c r="F38" s="159">
        <v>280.10000000000002</v>
      </c>
      <c r="G38" s="159">
        <v>308.8</v>
      </c>
    </row>
    <row r="39" spans="1:7" ht="15" customHeight="1">
      <c r="A39" s="1213" t="s">
        <v>73</v>
      </c>
      <c r="B39" s="1124"/>
      <c r="C39" s="1202">
        <v>456.9</v>
      </c>
      <c r="D39" s="1202">
        <v>362.4</v>
      </c>
      <c r="E39" s="159">
        <v>306.89999999999998</v>
      </c>
      <c r="F39" s="159">
        <v>353</v>
      </c>
      <c r="G39" s="159">
        <v>256.7</v>
      </c>
    </row>
    <row r="40" spans="1:7" ht="15" customHeight="1">
      <c r="A40" s="1213" t="s">
        <v>74</v>
      </c>
      <c r="B40" s="1124"/>
      <c r="C40" s="1202">
        <v>973.7</v>
      </c>
      <c r="D40" s="1202">
        <v>669.3</v>
      </c>
      <c r="E40" s="159">
        <v>748</v>
      </c>
      <c r="F40" s="159">
        <v>740.5</v>
      </c>
      <c r="G40" s="159">
        <v>653.57999999999993</v>
      </c>
    </row>
    <row r="41" spans="1:7" ht="15" customHeight="1">
      <c r="A41" s="1213" t="s">
        <v>75</v>
      </c>
      <c r="B41" s="1124"/>
      <c r="C41" s="1202">
        <v>1043.5999999999999</v>
      </c>
      <c r="D41" s="1202">
        <v>654.1</v>
      </c>
      <c r="E41" s="159">
        <v>765.1</v>
      </c>
      <c r="F41" s="159">
        <v>673.1</v>
      </c>
      <c r="G41" s="159">
        <v>581.20000000000005</v>
      </c>
    </row>
    <row r="42" spans="1:7" ht="15" customHeight="1">
      <c r="A42" s="1213" t="s">
        <v>137</v>
      </c>
      <c r="B42" s="1124"/>
      <c r="C42" s="1202">
        <v>1965.8</v>
      </c>
      <c r="D42" s="1202">
        <v>1896.6</v>
      </c>
      <c r="E42" s="159">
        <v>1659.7</v>
      </c>
      <c r="F42" s="159">
        <v>1410.5</v>
      </c>
      <c r="G42" s="159">
        <v>1245.04</v>
      </c>
    </row>
    <row r="43" spans="1:7" ht="15" customHeight="1">
      <c r="A43" s="1213" t="s">
        <v>31</v>
      </c>
      <c r="B43" s="1124"/>
      <c r="C43" s="1202">
        <v>865.2</v>
      </c>
      <c r="D43" s="1202">
        <v>728.2</v>
      </c>
      <c r="E43" s="159">
        <v>614.29999999999995</v>
      </c>
      <c r="F43" s="159">
        <v>467.1</v>
      </c>
      <c r="G43" s="159">
        <v>352.79999999999995</v>
      </c>
    </row>
    <row r="44" spans="1:7" ht="15" customHeight="1">
      <c r="A44" s="1213" t="s">
        <v>77</v>
      </c>
      <c r="B44" s="1124"/>
      <c r="C44" s="1202">
        <v>3307.1</v>
      </c>
      <c r="D44" s="1202">
        <v>3255.3</v>
      </c>
      <c r="E44" s="159">
        <v>2997</v>
      </c>
      <c r="F44" s="159">
        <v>3158.1</v>
      </c>
      <c r="G44" s="159">
        <v>2784.5</v>
      </c>
    </row>
    <row r="45" spans="1:7" ht="15" customHeight="1">
      <c r="A45" s="1213" t="s">
        <v>33</v>
      </c>
      <c r="B45" s="1124"/>
      <c r="C45" s="1202">
        <v>1781.5</v>
      </c>
      <c r="D45" s="1202">
        <v>1500.9</v>
      </c>
      <c r="E45" s="159">
        <v>1297</v>
      </c>
      <c r="F45" s="159">
        <v>1339.3</v>
      </c>
      <c r="G45" s="159">
        <v>1215</v>
      </c>
    </row>
    <row r="46" spans="1:7" ht="15" customHeight="1">
      <c r="A46" s="1213" t="s">
        <v>78</v>
      </c>
      <c r="B46" s="1124"/>
      <c r="C46" s="1202">
        <v>932.2</v>
      </c>
      <c r="D46" s="1202">
        <v>821</v>
      </c>
      <c r="E46" s="159">
        <v>821</v>
      </c>
      <c r="F46" s="159">
        <v>555.20000000000005</v>
      </c>
      <c r="G46" s="159">
        <v>230</v>
      </c>
    </row>
    <row r="47" spans="1:7" ht="3.75" customHeight="1">
      <c r="A47" s="2478"/>
      <c r="B47" s="2479"/>
      <c r="C47" s="2480"/>
      <c r="D47" s="2480"/>
      <c r="E47" s="2480"/>
      <c r="F47" s="2480"/>
      <c r="G47" s="2480"/>
    </row>
    <row r="48" spans="1:7" ht="13.5" customHeight="1">
      <c r="A48" s="1213"/>
      <c r="B48" s="1209"/>
      <c r="C48" s="2477"/>
      <c r="D48" s="2477"/>
      <c r="E48" s="2477"/>
      <c r="F48" s="2477"/>
      <c r="G48" s="2477"/>
    </row>
    <row r="49" spans="1:7" ht="13.5" customHeight="1">
      <c r="A49" s="1213"/>
      <c r="B49" s="1124"/>
      <c r="C49" s="1202"/>
      <c r="D49" s="1202"/>
      <c r="E49" s="1202"/>
      <c r="F49" s="1202"/>
      <c r="G49" s="1202"/>
    </row>
    <row r="50" spans="1:7" ht="13.5" customHeight="1"/>
  </sheetData>
  <mergeCells count="2">
    <mergeCell ref="A25:G25"/>
    <mergeCell ref="A26:G26"/>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64"/>
  <sheetViews>
    <sheetView showGridLines="0" view="pageBreakPreview" topLeftCell="A31" zoomScaleNormal="100" zoomScaleSheetLayoutView="100" workbookViewId="0">
      <selection activeCell="G35" sqref="G35"/>
    </sheetView>
  </sheetViews>
  <sheetFormatPr baseColWidth="10" defaultColWidth="9.140625" defaultRowHeight="12"/>
  <cols>
    <col min="1" max="1" width="25" style="1123" customWidth="1"/>
    <col min="2" max="2" width="8.7109375" style="1123" customWidth="1"/>
    <col min="3" max="6" width="14.7109375" style="1123" customWidth="1"/>
    <col min="7" max="7" width="10.28515625" style="1123" customWidth="1"/>
    <col min="8" max="8" width="19.7109375" style="1123" customWidth="1"/>
    <col min="9" max="16384" width="9.140625" style="1123"/>
  </cols>
  <sheetData>
    <row r="1" spans="1:16" s="1004" customFormat="1" ht="30" customHeight="1">
      <c r="B1" s="1124"/>
      <c r="C1" s="1125"/>
      <c r="D1" s="1126"/>
      <c r="E1" s="1126"/>
      <c r="F1" s="1127" t="s">
        <v>1477</v>
      </c>
      <c r="K1" s="456"/>
      <c r="L1" s="456"/>
    </row>
    <row r="2" spans="1:16" s="1004" customFormat="1" ht="5.0999999999999996" customHeight="1">
      <c r="A2" s="2486"/>
      <c r="B2" s="2486"/>
      <c r="C2" s="2487"/>
      <c r="D2" s="2487"/>
      <c r="E2" s="2487"/>
      <c r="F2" s="2487"/>
    </row>
    <row r="3" spans="1:16" s="1004" customFormat="1" ht="5.0999999999999996" customHeight="1">
      <c r="A3" s="1009"/>
      <c r="B3" s="1009"/>
    </row>
    <row r="4" spans="1:16" s="1121" customFormat="1" ht="15" customHeight="1">
      <c r="A4" s="1069" t="s">
        <v>4</v>
      </c>
      <c r="B4" s="1069"/>
      <c r="C4" s="1069"/>
      <c r="D4" s="1069"/>
      <c r="E4" s="1128"/>
      <c r="F4" s="1128"/>
      <c r="G4" s="1004"/>
      <c r="H4" s="1129"/>
      <c r="I4" s="1129"/>
      <c r="J4" s="1129"/>
      <c r="K4" s="1129"/>
      <c r="L4" s="1129"/>
      <c r="M4" s="1129"/>
      <c r="N4" s="1129"/>
      <c r="O4" s="1129"/>
      <c r="P4" s="1129"/>
    </row>
    <row r="5" spans="1:16" s="1121" customFormat="1" ht="6" customHeight="1">
      <c r="A5" s="1130"/>
      <c r="B5" s="1128"/>
      <c r="C5" s="1128"/>
      <c r="D5" s="1128"/>
      <c r="E5" s="1128"/>
      <c r="F5" s="1128"/>
      <c r="G5" s="1004"/>
      <c r="H5" s="1129"/>
      <c r="I5" s="1129"/>
      <c r="J5" s="1129"/>
      <c r="K5" s="1129"/>
      <c r="L5" s="1129"/>
      <c r="M5" s="1129"/>
      <c r="N5" s="1129"/>
      <c r="O5" s="1129"/>
      <c r="P5" s="1129"/>
    </row>
    <row r="6" spans="1:16" s="1121" customFormat="1" ht="4.5" customHeight="1">
      <c r="A6" s="1131"/>
      <c r="B6" s="1132"/>
      <c r="C6" s="1132"/>
      <c r="D6" s="1132"/>
      <c r="E6" s="1132"/>
      <c r="F6" s="1132"/>
      <c r="G6" s="1004"/>
      <c r="H6" s="1129"/>
      <c r="I6" s="1129"/>
      <c r="J6" s="1129"/>
      <c r="K6" s="1129"/>
      <c r="L6" s="1129"/>
      <c r="M6" s="1129"/>
      <c r="N6" s="1129"/>
      <c r="O6" s="1129"/>
      <c r="P6" s="1129"/>
    </row>
    <row r="7" spans="1:16" s="1122" customFormat="1" ht="12" customHeight="1">
      <c r="A7" s="1133"/>
      <c r="B7" s="1134"/>
      <c r="C7" s="1135"/>
      <c r="D7" s="930"/>
      <c r="E7" s="930" t="s">
        <v>446</v>
      </c>
      <c r="F7" s="1135"/>
      <c r="G7" s="1004"/>
      <c r="H7" s="1129"/>
    </row>
    <row r="8" spans="1:16" s="1122" customFormat="1" ht="12" customHeight="1">
      <c r="A8" s="1134"/>
      <c r="B8" s="1136"/>
      <c r="C8" s="1137" t="s">
        <v>522</v>
      </c>
      <c r="D8" s="1138" t="s">
        <v>523</v>
      </c>
      <c r="E8" s="1138" t="s">
        <v>522</v>
      </c>
      <c r="F8" s="1135"/>
      <c r="G8" s="1004"/>
      <c r="H8" s="1129"/>
    </row>
    <row r="9" spans="1:16" s="1122" customFormat="1" ht="12" customHeight="1">
      <c r="A9" s="1133"/>
      <c r="B9" s="1139"/>
      <c r="C9" s="1137" t="s">
        <v>524</v>
      </c>
      <c r="D9" s="1138" t="s">
        <v>524</v>
      </c>
      <c r="E9" s="1137" t="s">
        <v>525</v>
      </c>
      <c r="F9" s="1140" t="s">
        <v>526</v>
      </c>
      <c r="G9" s="1004"/>
      <c r="H9" s="1129"/>
    </row>
    <row r="10" spans="1:16" s="1122" customFormat="1" ht="12" customHeight="1">
      <c r="A10" s="1141"/>
      <c r="B10" s="1142"/>
      <c r="C10" s="1137" t="s">
        <v>527</v>
      </c>
      <c r="D10" s="1137" t="s">
        <v>528</v>
      </c>
      <c r="E10" s="1137" t="s">
        <v>529</v>
      </c>
      <c r="F10" s="1143" t="s">
        <v>529</v>
      </c>
      <c r="G10" s="1004"/>
      <c r="H10" s="1129"/>
    </row>
    <row r="11" spans="1:16" s="1122" customFormat="1" ht="12" customHeight="1">
      <c r="A11" s="1144" t="s">
        <v>530</v>
      </c>
      <c r="B11" s="1134"/>
      <c r="C11" s="1137" t="s">
        <v>531</v>
      </c>
      <c r="D11" s="1137" t="s">
        <v>65</v>
      </c>
      <c r="E11" s="1137" t="s">
        <v>531</v>
      </c>
      <c r="F11" s="1137" t="s">
        <v>65</v>
      </c>
      <c r="G11" s="1004"/>
      <c r="H11" s="1129"/>
    </row>
    <row r="12" spans="1:16" s="1122" customFormat="1" ht="3" customHeight="1">
      <c r="A12" s="1145"/>
      <c r="B12" s="1146"/>
      <c r="C12" s="1146"/>
      <c r="D12" s="1147"/>
      <c r="E12" s="1147"/>
      <c r="F12" s="1147"/>
      <c r="G12" s="1004"/>
      <c r="H12" s="1129"/>
    </row>
    <row r="13" spans="1:16" ht="15" customHeight="1">
      <c r="A13" s="1148">
        <v>2016</v>
      </c>
      <c r="C13" s="1149">
        <v>3240.8591200000001</v>
      </c>
      <c r="D13" s="1150">
        <v>31.1</v>
      </c>
      <c r="E13" s="1151">
        <v>2705.46272</v>
      </c>
      <c r="F13" s="1152">
        <v>83.4798002574083</v>
      </c>
      <c r="G13" s="1004"/>
      <c r="H13" s="1153"/>
      <c r="I13" s="1156"/>
      <c r="J13" s="1156"/>
      <c r="K13" s="1156"/>
      <c r="L13" s="1156"/>
      <c r="M13" s="1156"/>
    </row>
    <row r="14" spans="1:16" ht="12" hidden="1" customHeight="1">
      <c r="A14" s="1154">
        <v>2017</v>
      </c>
      <c r="B14" s="1155">
        <v>402.94</v>
      </c>
      <c r="C14" s="1149"/>
      <c r="D14" s="1156"/>
      <c r="E14" s="1157"/>
      <c r="F14" s="1152" t="e">
        <v>#DIV/0!</v>
      </c>
      <c r="G14" s="1004"/>
      <c r="H14" s="1153"/>
      <c r="I14" s="1156"/>
      <c r="J14" s="1156"/>
      <c r="K14" s="1156"/>
      <c r="L14" s="1156"/>
      <c r="M14" s="1156"/>
    </row>
    <row r="15" spans="1:16" ht="12" hidden="1" customHeight="1">
      <c r="A15" s="1158" t="s">
        <v>36</v>
      </c>
      <c r="B15" s="1155">
        <v>92.17</v>
      </c>
      <c r="C15" s="1149"/>
      <c r="D15" s="1156"/>
      <c r="E15" s="1149"/>
      <c r="F15" s="1152" t="e">
        <v>#DIV/0!</v>
      </c>
      <c r="G15" s="1004"/>
      <c r="H15" s="1153"/>
      <c r="I15" s="1156"/>
      <c r="J15" s="1156"/>
      <c r="K15" s="1156"/>
      <c r="L15" s="1156"/>
      <c r="M15" s="1156"/>
    </row>
    <row r="16" spans="1:16" ht="12.95" customHeight="1">
      <c r="A16" s="1148">
        <v>2017</v>
      </c>
      <c r="B16" s="1159"/>
      <c r="C16" s="1149">
        <v>3242.2429999999999</v>
      </c>
      <c r="D16" s="1160">
        <v>31.232287470680799</v>
      </c>
      <c r="E16" s="1149">
        <v>2709.3293597516799</v>
      </c>
      <c r="F16" s="1152">
        <v>83.563426916233098</v>
      </c>
      <c r="G16" s="1004"/>
      <c r="H16" s="1153"/>
      <c r="I16" s="1156"/>
      <c r="J16" s="1156"/>
      <c r="K16" s="1156"/>
      <c r="L16" s="1156"/>
      <c r="M16" s="1156"/>
    </row>
    <row r="17" spans="1:13" ht="12.95" customHeight="1">
      <c r="A17" s="1148">
        <v>2018</v>
      </c>
      <c r="B17" s="1159"/>
      <c r="C17" s="1149">
        <v>3269.4915877817798</v>
      </c>
      <c r="D17" s="1160">
        <v>31.494549924016301</v>
      </c>
      <c r="E17" s="1149">
        <v>2729.6462897749502</v>
      </c>
      <c r="F17" s="1152">
        <v>83.488402293975795</v>
      </c>
      <c r="G17" s="1004"/>
      <c r="H17" s="1153"/>
      <c r="I17" s="1156"/>
      <c r="J17" s="1156"/>
      <c r="K17" s="1156"/>
      <c r="L17" s="1156"/>
      <c r="M17" s="1156"/>
    </row>
    <row r="18" spans="1:13" ht="12.95" customHeight="1">
      <c r="A18" s="1148">
        <v>2019</v>
      </c>
      <c r="B18" s="1159"/>
      <c r="C18" s="1149">
        <v>3286.9042300000001</v>
      </c>
      <c r="D18" s="1160">
        <v>31.662283443105402</v>
      </c>
      <c r="E18" s="1149">
        <v>2746.9047700000001</v>
      </c>
      <c r="F18" s="1152">
        <v>83.571183636220496</v>
      </c>
      <c r="G18" s="1004"/>
      <c r="H18" s="1153"/>
      <c r="I18" s="1156"/>
      <c r="J18" s="1156"/>
      <c r="K18" s="1156"/>
      <c r="L18" s="1156"/>
      <c r="M18" s="1156"/>
    </row>
    <row r="19" spans="1:13" ht="12.95" customHeight="1">
      <c r="A19" s="2828">
        <v>2020</v>
      </c>
      <c r="B19" s="2829"/>
      <c r="C19" s="2829">
        <f>SUM(C21:C36)</f>
        <v>3301.2048800015023</v>
      </c>
      <c r="D19" s="2830">
        <v>31.8</v>
      </c>
      <c r="E19" s="2829">
        <f>SUM(E21:E36)</f>
        <v>2748.8982900000001</v>
      </c>
      <c r="F19" s="2831">
        <f t="shared" ref="F19:F36" si="0">E19/C19*100</f>
        <v>83.269545209164633</v>
      </c>
      <c r="G19" s="1004"/>
      <c r="H19" s="1153"/>
      <c r="I19" s="1156"/>
      <c r="J19" s="1156"/>
      <c r="K19" s="1156"/>
      <c r="L19" s="1156"/>
      <c r="M19" s="1156"/>
    </row>
    <row r="20" spans="1:13" ht="12.95" customHeight="1">
      <c r="A20" s="1161">
        <v>2021</v>
      </c>
      <c r="B20" s="1162"/>
      <c r="C20" s="1162">
        <v>3309.585200001502</v>
      </c>
      <c r="D20" s="1163">
        <v>31.88</v>
      </c>
      <c r="E20" s="1162">
        <v>2755.0784900000003</v>
      </c>
      <c r="F20" s="1164">
        <f>E20/C20*100</f>
        <v>83.245431783981573</v>
      </c>
      <c r="G20" s="1004"/>
      <c r="H20" s="1153"/>
      <c r="I20" s="1156"/>
      <c r="J20" s="1156"/>
      <c r="K20" s="1156"/>
      <c r="L20" s="1156"/>
      <c r="M20" s="1156"/>
    </row>
    <row r="21" spans="1:13" ht="12" customHeight="1">
      <c r="A21" s="1165" t="s">
        <v>36</v>
      </c>
      <c r="C21" s="1155">
        <v>408.98745000000002</v>
      </c>
      <c r="D21" s="1160">
        <v>48.07</v>
      </c>
      <c r="E21" s="1149">
        <v>297.50035000000003</v>
      </c>
      <c r="F21" s="1152">
        <f t="shared" si="0"/>
        <v>72.740703901794546</v>
      </c>
      <c r="G21" s="1004"/>
      <c r="H21" s="1153"/>
      <c r="I21" s="1156"/>
      <c r="J21" s="1150"/>
      <c r="K21" s="1156"/>
      <c r="L21" s="1178"/>
      <c r="M21" s="1156"/>
    </row>
    <row r="22" spans="1:13" ht="12" customHeight="1">
      <c r="A22" s="1165" t="s">
        <v>67</v>
      </c>
      <c r="C22" s="1155">
        <v>86.680779999999999</v>
      </c>
      <c r="D22" s="1160">
        <v>22.61</v>
      </c>
      <c r="E22" s="1149">
        <v>73.478219999999993</v>
      </c>
      <c r="F22" s="1152">
        <f t="shared" si="0"/>
        <v>84.768757272373406</v>
      </c>
      <c r="G22" s="2898"/>
      <c r="H22" s="1153"/>
      <c r="I22" s="1156"/>
      <c r="J22" s="1150"/>
      <c r="K22" s="1156"/>
      <c r="L22" s="1178"/>
      <c r="M22" s="1156"/>
    </row>
    <row r="23" spans="1:13" ht="12" customHeight="1">
      <c r="A23" s="1165" t="s">
        <v>68</v>
      </c>
      <c r="C23" s="1155">
        <v>13.26057</v>
      </c>
      <c r="D23" s="1160">
        <v>19.03</v>
      </c>
      <c r="E23" s="1149">
        <v>4.7894500000000004</v>
      </c>
      <c r="F23" s="1152">
        <f t="shared" si="0"/>
        <v>36.117979845511925</v>
      </c>
      <c r="G23" s="1004"/>
      <c r="H23" s="1153"/>
      <c r="I23" s="1156"/>
      <c r="J23" s="1150"/>
      <c r="K23" s="1156"/>
      <c r="L23" s="1178"/>
      <c r="M23" s="1156"/>
    </row>
    <row r="24" spans="1:13" ht="12" customHeight="1">
      <c r="A24" s="1165" t="s">
        <v>69</v>
      </c>
      <c r="C24" s="1155">
        <v>87.36103</v>
      </c>
      <c r="D24" s="1166">
        <v>24.14</v>
      </c>
      <c r="E24" s="1149">
        <v>73.955209999999994</v>
      </c>
      <c r="F24" s="1152">
        <f t="shared" si="0"/>
        <v>84.654690998949988</v>
      </c>
      <c r="G24" s="1004"/>
      <c r="H24" s="1153"/>
      <c r="I24" s="1156"/>
      <c r="J24" s="1150"/>
      <c r="K24" s="1156"/>
      <c r="L24" s="1178"/>
      <c r="M24" s="1156"/>
    </row>
    <row r="25" spans="1:13" ht="12" customHeight="1">
      <c r="A25" s="1165" t="s">
        <v>28</v>
      </c>
      <c r="C25" s="1155">
        <v>393.88225</v>
      </c>
      <c r="D25" s="1166">
        <v>40.99</v>
      </c>
      <c r="E25" s="1149">
        <v>344.55819000000002</v>
      </c>
      <c r="F25" s="1152">
        <f t="shared" si="0"/>
        <v>87.477460586253898</v>
      </c>
      <c r="G25" s="1004"/>
      <c r="H25" s="1153"/>
      <c r="I25" s="1156"/>
      <c r="J25" s="1150"/>
      <c r="K25" s="1156"/>
      <c r="L25" s="1178"/>
      <c r="M25" s="1156"/>
    </row>
    <row r="26" spans="1:13" ht="12" customHeight="1">
      <c r="A26" s="1165" t="s">
        <v>70</v>
      </c>
      <c r="C26" s="1155">
        <v>187.17961</v>
      </c>
      <c r="D26" s="1160">
        <v>23.11</v>
      </c>
      <c r="E26" s="1149">
        <v>141.18906999999999</v>
      </c>
      <c r="F26" s="1152">
        <f t="shared" si="0"/>
        <v>75.429727628986925</v>
      </c>
      <c r="G26" s="1160"/>
      <c r="H26" s="1167"/>
      <c r="I26" s="1156"/>
      <c r="J26" s="1150"/>
      <c r="K26" s="1156"/>
      <c r="L26" s="1178"/>
      <c r="M26" s="1156"/>
    </row>
    <row r="27" spans="1:13" ht="12" customHeight="1">
      <c r="A27" s="1165" t="s">
        <v>71</v>
      </c>
      <c r="C27" s="1155">
        <v>78.350999999999999</v>
      </c>
      <c r="D27" s="1160">
        <v>19.29</v>
      </c>
      <c r="E27" s="1149">
        <v>66.597300000000004</v>
      </c>
      <c r="F27" s="1152">
        <f t="shared" si="0"/>
        <v>84.998659876708658</v>
      </c>
      <c r="G27" s="1160"/>
      <c r="H27" s="1167"/>
      <c r="I27" s="1156"/>
      <c r="J27" s="1150"/>
      <c r="K27" s="1156"/>
      <c r="L27" s="1178"/>
      <c r="M27" s="1156"/>
    </row>
    <row r="28" spans="1:13" ht="12" customHeight="1">
      <c r="A28" s="1165" t="s">
        <v>123</v>
      </c>
      <c r="C28" s="1155">
        <v>130.68516000152599</v>
      </c>
      <c r="D28" s="1160">
        <v>20.38</v>
      </c>
      <c r="E28" s="1149">
        <v>108.93219000000001</v>
      </c>
      <c r="F28" s="1152">
        <f t="shared" si="0"/>
        <v>83.354674699658332</v>
      </c>
      <c r="G28" s="1160"/>
      <c r="H28" s="1167"/>
      <c r="I28" s="1179"/>
      <c r="J28" s="1150"/>
      <c r="K28" s="1179"/>
      <c r="L28" s="1180"/>
    </row>
    <row r="29" spans="1:13" ht="12" customHeight="1">
      <c r="A29" s="1165" t="s">
        <v>73</v>
      </c>
      <c r="C29" s="1155">
        <v>141.17482000000001</v>
      </c>
      <c r="D29" s="1160">
        <v>21.63</v>
      </c>
      <c r="E29" s="1149">
        <v>131.72737000000001</v>
      </c>
      <c r="F29" s="1152">
        <f t="shared" si="0"/>
        <v>93.307978009109561</v>
      </c>
      <c r="G29" s="1160"/>
      <c r="H29" s="1167"/>
      <c r="I29" s="1181"/>
      <c r="J29" s="1150"/>
      <c r="L29" s="1182"/>
    </row>
    <row r="30" spans="1:13" ht="12" customHeight="1">
      <c r="A30" s="1165" t="s">
        <v>74</v>
      </c>
      <c r="C30" s="1155">
        <v>393.389909999976</v>
      </c>
      <c r="D30" s="1160">
        <v>27.11</v>
      </c>
      <c r="E30" s="1149">
        <v>372.54741000000001</v>
      </c>
      <c r="F30" s="1152">
        <f t="shared" si="0"/>
        <v>94.701821406660571</v>
      </c>
      <c r="G30" s="1160"/>
      <c r="H30" s="1167"/>
      <c r="I30" s="1183"/>
      <c r="J30" s="1150"/>
      <c r="K30" s="1181"/>
      <c r="L30" s="1182"/>
    </row>
    <row r="31" spans="1:13" ht="12" customHeight="1">
      <c r="A31" s="1165" t="s">
        <v>75</v>
      </c>
      <c r="C31" s="1155">
        <v>128.33124000000001</v>
      </c>
      <c r="D31" s="1160">
        <v>19.95</v>
      </c>
      <c r="E31" s="1149">
        <v>106.91511</v>
      </c>
      <c r="F31" s="1152">
        <f t="shared" si="0"/>
        <v>83.311834281348794</v>
      </c>
      <c r="G31" s="1160"/>
      <c r="H31" s="1167"/>
      <c r="I31" s="1184"/>
      <c r="J31" s="1150"/>
      <c r="K31" s="1184"/>
      <c r="L31" s="1182"/>
    </row>
    <row r="32" spans="1:13" ht="12" customHeight="1">
      <c r="A32" s="1165" t="s">
        <v>137</v>
      </c>
      <c r="C32" s="1155">
        <v>350.96562</v>
      </c>
      <c r="D32" s="1160">
        <v>38.96</v>
      </c>
      <c r="E32" s="1149">
        <v>300.83870000000002</v>
      </c>
      <c r="F32" s="1152">
        <f t="shared" si="0"/>
        <v>85.717427251136456</v>
      </c>
      <c r="G32" s="1160"/>
      <c r="H32" s="1167"/>
      <c r="I32" s="1184"/>
      <c r="J32" s="1150"/>
      <c r="K32" s="1184"/>
      <c r="L32" s="1182"/>
    </row>
    <row r="33" spans="1:13" ht="12" customHeight="1">
      <c r="A33" s="1165" t="s">
        <v>31</v>
      </c>
      <c r="C33" s="1155">
        <v>223.81639000000001</v>
      </c>
      <c r="D33" s="1160">
        <v>27.57</v>
      </c>
      <c r="E33" s="1149">
        <v>179.2336</v>
      </c>
      <c r="F33" s="1152">
        <f t="shared" si="0"/>
        <v>80.080641100502064</v>
      </c>
      <c r="G33" s="1160"/>
      <c r="H33" s="1167"/>
      <c r="I33" s="1185"/>
      <c r="J33" s="1150"/>
      <c r="K33" s="1181"/>
      <c r="L33" s="1182"/>
    </row>
    <row r="34" spans="1:13" ht="12" customHeight="1">
      <c r="A34" s="1165" t="s">
        <v>77</v>
      </c>
      <c r="C34" s="1155">
        <v>210.76</v>
      </c>
      <c r="D34" s="1160">
        <v>34.65</v>
      </c>
      <c r="E34" s="1149">
        <v>144.24789999999999</v>
      </c>
      <c r="F34" s="1152">
        <f t="shared" si="0"/>
        <v>68.441782121844753</v>
      </c>
      <c r="G34" s="1160"/>
      <c r="H34" s="1167"/>
      <c r="I34" s="1184"/>
      <c r="J34" s="1150"/>
      <c r="K34" s="1184"/>
      <c r="L34" s="1182"/>
    </row>
    <row r="35" spans="1:13" ht="12" customHeight="1">
      <c r="A35" s="1165" t="s">
        <v>33</v>
      </c>
      <c r="C35" s="1155">
        <v>311.52668</v>
      </c>
      <c r="D35" s="1160">
        <v>51.27</v>
      </c>
      <c r="E35" s="1149">
        <v>261.52231999999998</v>
      </c>
      <c r="F35" s="1152">
        <f t="shared" si="0"/>
        <v>83.948610757832995</v>
      </c>
      <c r="G35" s="1160"/>
      <c r="H35" s="1167"/>
      <c r="I35" s="1184"/>
      <c r="J35" s="1150"/>
      <c r="K35" s="1160"/>
      <c r="L35" s="1182"/>
    </row>
    <row r="36" spans="1:13" ht="12" customHeight="1">
      <c r="A36" s="1165" t="s">
        <v>78</v>
      </c>
      <c r="C36" s="1155">
        <v>154.85237000000001</v>
      </c>
      <c r="D36" s="1160">
        <v>69.709999999999994</v>
      </c>
      <c r="E36" s="1149">
        <v>140.86590000000001</v>
      </c>
      <c r="F36" s="1152">
        <f t="shared" si="0"/>
        <v>90.967868299335692</v>
      </c>
      <c r="G36" s="1168"/>
      <c r="H36" s="1167"/>
      <c r="I36" s="1181"/>
      <c r="J36" s="1150"/>
      <c r="K36" s="1181"/>
      <c r="L36" s="1182"/>
    </row>
    <row r="37" spans="1:13" ht="4.5" customHeight="1">
      <c r="A37" s="2500"/>
      <c r="B37" s="2500"/>
      <c r="C37" s="2501"/>
      <c r="D37" s="2501"/>
      <c r="E37" s="2501"/>
      <c r="F37" s="2923"/>
      <c r="G37" s="1169"/>
    </row>
    <row r="38" spans="1:13" ht="4.5" customHeight="1">
      <c r="A38" s="1156"/>
      <c r="B38" s="1156"/>
      <c r="C38" s="1156"/>
      <c r="D38" s="1156"/>
      <c r="E38" s="1156"/>
      <c r="F38" s="1156"/>
      <c r="G38" s="1156"/>
    </row>
    <row r="39" spans="1:13" ht="14.1" customHeight="1">
      <c r="A39" s="1170" t="s">
        <v>518</v>
      </c>
      <c r="B39" s="1170"/>
      <c r="C39" s="1171"/>
      <c r="D39" s="1171"/>
      <c r="E39" s="1172"/>
      <c r="F39" s="1170"/>
      <c r="G39" s="1173"/>
      <c r="H39" s="1173"/>
      <c r="I39" s="1173"/>
      <c r="J39" s="1173"/>
      <c r="K39"/>
      <c r="L39"/>
      <c r="M39"/>
    </row>
    <row r="40" spans="1:13" ht="14.1" customHeight="1">
      <c r="A40" s="1174" t="s">
        <v>519</v>
      </c>
      <c r="B40" s="1174"/>
      <c r="C40" s="1174"/>
      <c r="D40" s="1174"/>
      <c r="E40" s="1156"/>
      <c r="F40" s="1156"/>
      <c r="G40" s="1156"/>
    </row>
    <row r="42" spans="1:13" ht="12.75">
      <c r="A42" s="2857" t="s">
        <v>532</v>
      </c>
      <c r="B42" s="1175"/>
      <c r="C42" s="1175"/>
      <c r="D42" s="1175"/>
      <c r="E42" s="1175"/>
      <c r="F42" s="1175"/>
    </row>
    <row r="43" spans="1:13">
      <c r="A43" s="1156"/>
      <c r="B43" s="1156"/>
      <c r="C43" s="1156"/>
      <c r="D43" s="1156"/>
      <c r="E43" s="1156"/>
      <c r="F43" s="1156"/>
    </row>
    <row r="44" spans="1:13">
      <c r="A44" s="1156"/>
      <c r="B44" s="1156"/>
      <c r="C44" s="1156"/>
      <c r="D44" s="1156"/>
      <c r="E44" s="1156"/>
      <c r="F44" s="1156"/>
    </row>
    <row r="45" spans="1:13">
      <c r="A45" s="1156"/>
      <c r="B45" s="1156"/>
      <c r="C45" s="1156"/>
      <c r="D45" s="1156"/>
      <c r="E45" s="1156"/>
      <c r="F45" s="1156"/>
    </row>
    <row r="46" spans="1:13">
      <c r="A46" s="1156"/>
      <c r="B46" s="1156"/>
      <c r="C46" s="1156"/>
      <c r="D46" s="1156"/>
      <c r="E46" s="1156"/>
      <c r="F46" s="1156"/>
    </row>
    <row r="47" spans="1:13">
      <c r="A47" s="1156"/>
      <c r="B47" s="1156"/>
      <c r="C47" s="1156"/>
      <c r="D47" s="1156"/>
      <c r="E47" s="1156"/>
      <c r="F47" s="1156"/>
    </row>
    <row r="48" spans="1:13">
      <c r="A48" s="1156"/>
      <c r="B48" s="1156"/>
      <c r="C48" s="1156"/>
      <c r="D48" s="1156"/>
      <c r="E48" s="1156"/>
      <c r="F48" s="1156"/>
    </row>
    <row r="49" spans="1:6">
      <c r="A49" s="1156"/>
      <c r="B49" s="1156"/>
      <c r="C49" s="1156"/>
      <c r="D49" s="1156"/>
      <c r="E49" s="1156"/>
      <c r="F49" s="1156"/>
    </row>
    <row r="50" spans="1:6">
      <c r="A50" s="1156"/>
      <c r="B50" s="1156"/>
      <c r="C50" s="1156"/>
      <c r="D50" s="1156"/>
      <c r="E50" s="1156"/>
      <c r="F50" s="1156"/>
    </row>
    <row r="51" spans="1:6">
      <c r="A51" s="1156"/>
      <c r="B51" s="1156"/>
      <c r="C51" s="1156"/>
      <c r="D51" s="1156"/>
      <c r="E51" s="1156"/>
      <c r="F51" s="1156"/>
    </row>
    <row r="52" spans="1:6">
      <c r="A52" s="1156"/>
      <c r="B52" s="1156"/>
      <c r="C52" s="1156"/>
      <c r="D52" s="1156"/>
      <c r="E52" s="1156"/>
      <c r="F52" s="1156"/>
    </row>
    <row r="53" spans="1:6">
      <c r="A53" s="1156"/>
      <c r="B53" s="1156"/>
      <c r="C53" s="1156"/>
      <c r="D53" s="1156"/>
      <c r="E53" s="1156"/>
      <c r="F53" s="1156"/>
    </row>
    <row r="54" spans="1:6">
      <c r="A54" s="1156"/>
      <c r="B54" s="1156"/>
      <c r="C54" s="1156"/>
      <c r="D54" s="1156"/>
      <c r="E54" s="1156"/>
      <c r="F54" s="1156"/>
    </row>
    <row r="55" spans="1:6">
      <c r="A55" s="1156"/>
      <c r="B55" s="1156"/>
      <c r="C55" s="1156"/>
      <c r="D55" s="1156"/>
      <c r="E55" s="1156"/>
      <c r="F55" s="1156"/>
    </row>
    <row r="56" spans="1:6">
      <c r="A56" s="1156"/>
      <c r="B56" s="1156"/>
      <c r="C56" s="1156"/>
      <c r="D56" s="1156"/>
      <c r="E56" s="1156"/>
      <c r="F56" s="1156"/>
    </row>
    <row r="57" spans="1:6">
      <c r="A57" s="1156"/>
      <c r="B57" s="1156"/>
      <c r="C57" s="1156"/>
      <c r="D57" s="1156"/>
      <c r="E57" s="1156"/>
      <c r="F57" s="1156"/>
    </row>
    <row r="58" spans="1:6">
      <c r="A58" s="1156"/>
      <c r="B58" s="1156"/>
      <c r="C58" s="1156"/>
      <c r="D58" s="1156"/>
      <c r="E58" s="1156"/>
      <c r="F58" s="1156"/>
    </row>
    <row r="59" spans="1:6">
      <c r="A59" s="1156"/>
      <c r="B59" s="1156"/>
      <c r="C59" s="1156"/>
      <c r="D59" s="1156"/>
      <c r="E59" s="1156"/>
      <c r="F59" s="1156"/>
    </row>
    <row r="60" spans="1:6">
      <c r="C60" s="1156"/>
      <c r="D60" s="1156"/>
      <c r="E60" s="1156"/>
      <c r="F60" s="1156"/>
    </row>
    <row r="62" spans="1:6">
      <c r="A62" s="1176" t="s">
        <v>533</v>
      </c>
      <c r="B62" s="1176"/>
      <c r="C62" s="1177"/>
      <c r="D62" s="1177"/>
      <c r="E62" s="1177"/>
      <c r="F62" s="1177"/>
    </row>
    <row r="63" spans="1:6">
      <c r="A63" s="1177" t="s">
        <v>534</v>
      </c>
      <c r="B63" s="1177"/>
      <c r="C63" s="1177"/>
      <c r="D63" s="1177"/>
      <c r="E63" s="1177"/>
      <c r="F63" s="1177"/>
    </row>
    <row r="64" spans="1:6">
      <c r="A64" s="1177"/>
      <c r="B64" s="1177"/>
      <c r="C64" s="1177"/>
      <c r="D64" s="1177"/>
      <c r="E64" s="1177"/>
      <c r="F64" s="1177"/>
    </row>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14"/>
  <sheetViews>
    <sheetView showGridLines="0" view="pageBreakPreview" topLeftCell="A88" zoomScaleNormal="100" zoomScaleSheetLayoutView="100" workbookViewId="0">
      <selection activeCell="G35" sqref="G35"/>
    </sheetView>
  </sheetViews>
  <sheetFormatPr baseColWidth="10" defaultColWidth="9.42578125" defaultRowHeight="14.25" customHeight="1"/>
  <cols>
    <col min="1" max="1" width="20.7109375" style="991" customWidth="1"/>
    <col min="2" max="2" width="21" style="1068" customWidth="1"/>
    <col min="3" max="3" width="12" style="991" customWidth="1"/>
    <col min="4" max="4" width="10.42578125" style="991" customWidth="1"/>
    <col min="5" max="5" width="1.28515625" style="991" customWidth="1"/>
    <col min="6" max="6" width="7.85546875" style="991" customWidth="1"/>
    <col min="7" max="7" width="9.28515625" style="991" customWidth="1"/>
    <col min="8" max="8" width="12.7109375" style="991" customWidth="1"/>
    <col min="9" max="9" width="9.42578125" style="991" hidden="1" customWidth="1"/>
    <col min="10" max="16384" width="9.42578125" style="991"/>
  </cols>
  <sheetData>
    <row r="1" spans="1:15" s="1004" customFormat="1" ht="30" customHeight="1">
      <c r="D1" s="1008"/>
      <c r="E1" s="1008"/>
      <c r="F1" s="1008"/>
      <c r="G1" s="1008"/>
      <c r="H1" s="2814" t="s">
        <v>1477</v>
      </c>
      <c r="N1" s="456"/>
      <c r="O1" s="456"/>
    </row>
    <row r="2" spans="1:15" s="1004" customFormat="1" ht="5.0999999999999996" customHeight="1">
      <c r="A2" s="2486"/>
      <c r="B2" s="2487"/>
      <c r="C2" s="2487"/>
      <c r="D2" s="2487"/>
      <c r="E2" s="2487"/>
      <c r="F2" s="2487"/>
      <c r="G2" s="2487"/>
      <c r="H2" s="2487"/>
    </row>
    <row r="3" spans="1:15" s="1004" customFormat="1" ht="5.0999999999999996" customHeight="1">
      <c r="A3" s="1009"/>
    </row>
    <row r="4" spans="1:15" s="1061" customFormat="1" ht="15.95" customHeight="1">
      <c r="A4" s="2816" t="s">
        <v>1483</v>
      </c>
      <c r="B4" s="1069"/>
      <c r="C4" s="1070"/>
      <c r="D4" s="1070"/>
      <c r="E4" s="1070"/>
      <c r="F4" s="1070"/>
      <c r="G4" s="1071"/>
      <c r="H4" s="1071"/>
    </row>
    <row r="5" spans="1:15" s="1062" customFormat="1" ht="5.0999999999999996" customHeight="1">
      <c r="A5" s="1072"/>
      <c r="B5" s="1073"/>
      <c r="C5" s="1074"/>
      <c r="D5" s="1074"/>
      <c r="E5" s="1075"/>
      <c r="F5" s="1075"/>
      <c r="G5" s="1075"/>
      <c r="H5" s="1075"/>
    </row>
    <row r="6" spans="1:15" s="1062" customFormat="1" ht="15" customHeight="1">
      <c r="A6" s="1076"/>
      <c r="B6" s="1077"/>
      <c r="C6" s="1078"/>
      <c r="D6" s="1078"/>
      <c r="E6" s="1078"/>
      <c r="F6" s="1078"/>
      <c r="G6" s="1078"/>
      <c r="H6" s="1079" t="s">
        <v>191</v>
      </c>
    </row>
    <row r="7" spans="1:15" s="1062" customFormat="1" ht="5.0999999999999996" customHeight="1">
      <c r="A7" s="1076"/>
      <c r="B7" s="1077"/>
      <c r="C7" s="1078"/>
      <c r="D7" s="1078"/>
      <c r="E7" s="1078"/>
      <c r="F7" s="1078"/>
      <c r="G7" s="1078"/>
      <c r="H7" s="1079"/>
    </row>
    <row r="8" spans="1:15" s="1062" customFormat="1" ht="5.0999999999999996" customHeight="1">
      <c r="A8" s="1080"/>
      <c r="B8" s="1081"/>
      <c r="C8" s="1082"/>
      <c r="D8" s="1082"/>
      <c r="E8" s="1082"/>
      <c r="F8" s="1082"/>
      <c r="G8" s="1082"/>
      <c r="H8" s="1083"/>
    </row>
    <row r="9" spans="1:15" s="1062" customFormat="1" ht="14.1" customHeight="1">
      <c r="A9" s="3037" t="s">
        <v>535</v>
      </c>
      <c r="B9" s="3037" t="s">
        <v>536</v>
      </c>
      <c r="C9" s="3039" t="s">
        <v>537</v>
      </c>
      <c r="D9" s="3039"/>
      <c r="E9" s="1084"/>
      <c r="F9" s="3035" t="s">
        <v>538</v>
      </c>
      <c r="G9" s="3035"/>
      <c r="H9" s="3035"/>
    </row>
    <row r="10" spans="1:15" s="1062" customFormat="1" ht="14.1" customHeight="1">
      <c r="A10" s="3037"/>
      <c r="B10" s="3037"/>
      <c r="C10" s="1085"/>
      <c r="D10" s="1085" t="s">
        <v>539</v>
      </c>
      <c r="E10" s="1086"/>
      <c r="F10" s="1085"/>
      <c r="G10" s="1085"/>
      <c r="H10" s="1085"/>
    </row>
    <row r="11" spans="1:15" s="1063" customFormat="1" ht="14.1" customHeight="1">
      <c r="A11" s="3037"/>
      <c r="B11" s="3037"/>
      <c r="C11" s="1086" t="s">
        <v>540</v>
      </c>
      <c r="D11" s="1086" t="s">
        <v>541</v>
      </c>
      <c r="E11" s="1086"/>
      <c r="F11" s="1086" t="s">
        <v>542</v>
      </c>
      <c r="G11" s="1086" t="s">
        <v>543</v>
      </c>
      <c r="H11" s="1087" t="s">
        <v>544</v>
      </c>
    </row>
    <row r="12" spans="1:15" s="1063" customFormat="1" ht="5.0999999999999996" customHeight="1">
      <c r="A12" s="1088"/>
      <c r="B12" s="1089"/>
      <c r="C12" s="1090"/>
      <c r="D12" s="1091"/>
      <c r="E12" s="1091"/>
      <c r="F12" s="1091"/>
      <c r="G12" s="1091"/>
      <c r="H12" s="1091"/>
    </row>
    <row r="13" spans="1:15" s="1063" customFormat="1" ht="5.0999999999999996" customHeight="1">
      <c r="A13" s="1092"/>
      <c r="B13" s="1093"/>
      <c r="C13" s="1092"/>
      <c r="D13" s="1094"/>
      <c r="E13" s="1094"/>
      <c r="F13" s="1094"/>
      <c r="G13" s="1094"/>
      <c r="H13" s="1094"/>
    </row>
    <row r="14" spans="1:15" s="1064" customFormat="1" ht="15" customHeight="1">
      <c r="A14" s="1095" t="s">
        <v>60</v>
      </c>
      <c r="B14" s="1096"/>
      <c r="C14" s="2711">
        <v>18093</v>
      </c>
      <c r="D14" s="2711">
        <v>597</v>
      </c>
      <c r="E14" s="2711">
        <v>1446</v>
      </c>
      <c r="F14" s="2712">
        <v>13747</v>
      </c>
      <c r="G14" s="2711">
        <v>2182</v>
      </c>
      <c r="H14" s="2711">
        <v>2164</v>
      </c>
    </row>
    <row r="15" spans="1:15" s="1065" customFormat="1" ht="5.25" customHeight="1">
      <c r="A15" s="1097"/>
      <c r="B15" s="1098"/>
      <c r="C15" s="1099"/>
      <c r="D15" s="1099"/>
      <c r="E15" s="1099"/>
      <c r="F15" s="1099"/>
      <c r="G15" s="1099"/>
      <c r="H15" s="1099"/>
    </row>
    <row r="16" spans="1:15" s="1066" customFormat="1" ht="15" customHeight="1">
      <c r="A16" s="1095" t="s">
        <v>545</v>
      </c>
      <c r="B16" s="1095"/>
      <c r="C16" s="1100"/>
      <c r="D16" s="1101"/>
      <c r="E16" s="1100"/>
      <c r="F16" s="1101"/>
      <c r="G16" s="1100"/>
      <c r="H16" s="1101"/>
    </row>
    <row r="17" spans="1:17" s="1066" customFormat="1" ht="15" customHeight="1">
      <c r="A17" s="1102" t="s">
        <v>546</v>
      </c>
      <c r="B17" s="1102" t="s">
        <v>547</v>
      </c>
      <c r="C17" s="2858">
        <v>2</v>
      </c>
      <c r="D17" s="2860" t="s">
        <v>42</v>
      </c>
      <c r="E17" s="2832"/>
      <c r="F17" s="2860" t="s">
        <v>42</v>
      </c>
      <c r="G17" s="2859">
        <v>2</v>
      </c>
      <c r="H17" s="2860" t="s">
        <v>42</v>
      </c>
    </row>
    <row r="18" spans="1:17" s="1066" customFormat="1" ht="15" customHeight="1">
      <c r="A18" s="1095" t="s">
        <v>548</v>
      </c>
      <c r="B18" s="1095" t="s">
        <v>549</v>
      </c>
      <c r="C18" s="2698">
        <v>326</v>
      </c>
      <c r="D18" s="2699">
        <v>0</v>
      </c>
      <c r="E18" s="2698">
        <v>0</v>
      </c>
      <c r="F18" s="2699">
        <v>0</v>
      </c>
      <c r="G18" s="2698">
        <v>185</v>
      </c>
      <c r="H18" s="2700">
        <v>141</v>
      </c>
    </row>
    <row r="19" spans="1:17" s="1066" customFormat="1" ht="15" customHeight="1">
      <c r="A19" s="2717" t="s">
        <v>550</v>
      </c>
      <c r="B19" s="2717" t="s">
        <v>551</v>
      </c>
      <c r="C19" s="2718">
        <v>185</v>
      </c>
      <c r="D19" s="2860" t="s">
        <v>42</v>
      </c>
      <c r="E19" s="2718"/>
      <c r="F19" s="2860" t="s">
        <v>42</v>
      </c>
      <c r="G19" s="2718">
        <v>44</v>
      </c>
      <c r="H19" s="2718">
        <v>141</v>
      </c>
      <c r="K19" s="1109"/>
      <c r="N19" s="1109"/>
      <c r="O19" s="1109"/>
    </row>
    <row r="20" spans="1:17" s="1066" customFormat="1" ht="15" customHeight="1">
      <c r="A20" s="1102" t="s">
        <v>552</v>
      </c>
      <c r="B20" s="1102"/>
      <c r="C20" s="2695">
        <v>27</v>
      </c>
      <c r="D20" s="2860" t="s">
        <v>42</v>
      </c>
      <c r="E20" s="2695"/>
      <c r="F20" s="2860" t="s">
        <v>42</v>
      </c>
      <c r="G20" s="2701">
        <v>27</v>
      </c>
      <c r="H20" s="2860" t="s">
        <v>42</v>
      </c>
    </row>
    <row r="21" spans="1:17" s="1066" customFormat="1" ht="15" customHeight="1">
      <c r="A21" s="1102" t="s">
        <v>553</v>
      </c>
      <c r="B21" s="1102" t="s">
        <v>554</v>
      </c>
      <c r="C21" s="2695">
        <v>7</v>
      </c>
      <c r="D21" s="2860" t="s">
        <v>42</v>
      </c>
      <c r="E21" s="2695"/>
      <c r="F21" s="2860" t="s">
        <v>42</v>
      </c>
      <c r="G21" s="2701">
        <v>7</v>
      </c>
      <c r="H21" s="2860" t="s">
        <v>42</v>
      </c>
      <c r="N21" s="1109"/>
      <c r="P21" s="1109"/>
      <c r="Q21" s="1109"/>
    </row>
    <row r="22" spans="1:17" s="1066" customFormat="1" ht="15" customHeight="1">
      <c r="A22" s="1102" t="s">
        <v>555</v>
      </c>
      <c r="B22" s="1102" t="s">
        <v>556</v>
      </c>
      <c r="C22" s="2695">
        <v>3</v>
      </c>
      <c r="D22" s="2860" t="s">
        <v>42</v>
      </c>
      <c r="E22" s="2695"/>
      <c r="F22" s="2860" t="s">
        <v>42</v>
      </c>
      <c r="G22" s="2701">
        <v>3</v>
      </c>
      <c r="H22" s="2860" t="s">
        <v>42</v>
      </c>
      <c r="Q22" s="1109"/>
    </row>
    <row r="23" spans="1:17" s="1066" customFormat="1" ht="15" customHeight="1">
      <c r="A23" s="1102" t="s">
        <v>557</v>
      </c>
      <c r="B23" s="1102" t="s">
        <v>558</v>
      </c>
      <c r="C23" s="2695">
        <v>104</v>
      </c>
      <c r="D23" s="2860" t="s">
        <v>42</v>
      </c>
      <c r="E23" s="2695"/>
      <c r="F23" s="2860" t="s">
        <v>42</v>
      </c>
      <c r="G23" s="2701"/>
      <c r="H23" s="2860" t="s">
        <v>42</v>
      </c>
      <c r="P23" s="1109"/>
    </row>
    <row r="24" spans="1:17" s="1066" customFormat="1" ht="15" customHeight="1">
      <c r="A24" s="1095" t="s">
        <v>559</v>
      </c>
      <c r="B24" s="1095" t="s">
        <v>560</v>
      </c>
      <c r="C24" s="2698">
        <v>17765</v>
      </c>
      <c r="D24" s="2700">
        <v>597</v>
      </c>
      <c r="E24" s="2698">
        <v>1446</v>
      </c>
      <c r="F24" s="2700">
        <v>13747</v>
      </c>
      <c r="G24" s="2698">
        <v>1995</v>
      </c>
      <c r="H24" s="2700">
        <v>2023</v>
      </c>
      <c r="P24" s="1109"/>
    </row>
    <row r="25" spans="1:17" s="1066" customFormat="1" ht="15" customHeight="1">
      <c r="A25" s="1095" t="s">
        <v>561</v>
      </c>
      <c r="B25" s="1095"/>
      <c r="C25" s="2698">
        <v>1120</v>
      </c>
      <c r="D25" s="2700">
        <v>0</v>
      </c>
      <c r="E25" s="2698">
        <v>0</v>
      </c>
      <c r="F25" s="2700">
        <v>35</v>
      </c>
      <c r="G25" s="2698">
        <v>883</v>
      </c>
      <c r="H25" s="2700">
        <v>202</v>
      </c>
    </row>
    <row r="26" spans="1:17" s="1066" customFormat="1" ht="15" customHeight="1">
      <c r="A26" s="2717" t="s">
        <v>562</v>
      </c>
      <c r="B26" s="2717" t="s">
        <v>563</v>
      </c>
      <c r="C26" s="2718">
        <v>3</v>
      </c>
      <c r="D26" s="2860" t="s">
        <v>42</v>
      </c>
      <c r="E26" s="2721"/>
      <c r="F26" s="2860" t="s">
        <v>42</v>
      </c>
      <c r="G26" s="2718">
        <v>1</v>
      </c>
      <c r="H26" s="2718">
        <v>2</v>
      </c>
      <c r="M26" s="1109"/>
      <c r="O26" s="1109"/>
    </row>
    <row r="27" spans="1:17" s="1066" customFormat="1" ht="15" customHeight="1">
      <c r="A27" s="1102" t="s">
        <v>564</v>
      </c>
      <c r="B27" s="1102" t="s">
        <v>565</v>
      </c>
      <c r="C27" s="2695">
        <v>25</v>
      </c>
      <c r="D27" s="2860" t="s">
        <v>42</v>
      </c>
      <c r="E27" s="2702"/>
      <c r="F27" s="2860" t="s">
        <v>42</v>
      </c>
      <c r="G27" s="2701">
        <v>25</v>
      </c>
      <c r="H27" s="2697"/>
      <c r="M27" s="1109"/>
      <c r="O27" s="1109"/>
    </row>
    <row r="28" spans="1:17" s="1066" customFormat="1" ht="15" customHeight="1">
      <c r="A28" s="1102" t="s">
        <v>566</v>
      </c>
      <c r="B28" s="1102"/>
      <c r="C28" s="2695">
        <v>110</v>
      </c>
      <c r="D28" s="2860" t="s">
        <v>42</v>
      </c>
      <c r="E28" s="2702"/>
      <c r="F28" s="2860" t="s">
        <v>42</v>
      </c>
      <c r="G28" s="2701">
        <v>75</v>
      </c>
      <c r="H28" s="2701">
        <v>35</v>
      </c>
    </row>
    <row r="29" spans="1:17" s="1067" customFormat="1" ht="15" customHeight="1">
      <c r="A29" s="1102" t="s">
        <v>567</v>
      </c>
      <c r="B29" s="1102"/>
      <c r="C29" s="2695">
        <v>4</v>
      </c>
      <c r="D29" s="2860" t="s">
        <v>42</v>
      </c>
      <c r="E29" s="2702"/>
      <c r="F29" s="2860" t="s">
        <v>42</v>
      </c>
      <c r="G29" s="2701">
        <v>4</v>
      </c>
      <c r="H29" s="2697"/>
    </row>
    <row r="30" spans="1:17" s="1067" customFormat="1" ht="15" customHeight="1">
      <c r="A30" s="1102" t="s">
        <v>568</v>
      </c>
      <c r="B30" s="1102"/>
      <c r="C30" s="2695">
        <v>41</v>
      </c>
      <c r="D30" s="2860" t="s">
        <v>42</v>
      </c>
      <c r="E30" s="2702"/>
      <c r="F30" s="2701">
        <v>35</v>
      </c>
      <c r="G30" s="2860" t="s">
        <v>42</v>
      </c>
      <c r="H30" s="2701">
        <v>6</v>
      </c>
    </row>
    <row r="31" spans="1:17" s="1067" customFormat="1" ht="15" customHeight="1">
      <c r="A31" s="1102" t="s">
        <v>569</v>
      </c>
      <c r="B31" s="1102" t="s">
        <v>570</v>
      </c>
      <c r="C31" s="2695">
        <v>629</v>
      </c>
      <c r="D31" s="2860" t="s">
        <v>42</v>
      </c>
      <c r="E31" s="2702"/>
      <c r="F31" s="2860" t="s">
        <v>42</v>
      </c>
      <c r="G31" s="2701">
        <v>479</v>
      </c>
      <c r="H31" s="2701">
        <v>150</v>
      </c>
    </row>
    <row r="32" spans="1:17" s="1067" customFormat="1" ht="15" customHeight="1">
      <c r="A32" s="1102" t="s">
        <v>571</v>
      </c>
      <c r="B32" s="1102" t="s">
        <v>572</v>
      </c>
      <c r="C32" s="2695">
        <v>308</v>
      </c>
      <c r="D32" s="2860" t="s">
        <v>42</v>
      </c>
      <c r="E32" s="2702"/>
      <c r="F32" s="2860" t="s">
        <v>42</v>
      </c>
      <c r="G32" s="2701">
        <v>299</v>
      </c>
      <c r="H32" s="2703">
        <v>9</v>
      </c>
    </row>
    <row r="33" spans="1:8" s="1066" customFormat="1" ht="15" customHeight="1">
      <c r="A33" s="1095" t="s">
        <v>573</v>
      </c>
      <c r="B33" s="1095" t="s">
        <v>574</v>
      </c>
      <c r="C33" s="2698">
        <v>1357</v>
      </c>
      <c r="D33" s="2700">
        <v>0</v>
      </c>
      <c r="E33" s="2698">
        <v>0</v>
      </c>
      <c r="F33" s="2700">
        <v>115</v>
      </c>
      <c r="G33" s="2698">
        <v>856</v>
      </c>
      <c r="H33" s="2700">
        <v>386</v>
      </c>
    </row>
    <row r="34" spans="1:8" s="1066" customFormat="1" ht="15" customHeight="1">
      <c r="A34" s="1102" t="s">
        <v>575</v>
      </c>
      <c r="B34" s="1102" t="s">
        <v>576</v>
      </c>
      <c r="C34" s="2695">
        <v>85</v>
      </c>
      <c r="D34" s="2860" t="s">
        <v>42</v>
      </c>
      <c r="E34" s="2702"/>
      <c r="F34" s="2860" t="s">
        <v>42</v>
      </c>
      <c r="G34" s="2704">
        <v>83</v>
      </c>
      <c r="H34" s="2696">
        <v>2</v>
      </c>
    </row>
    <row r="35" spans="1:8" s="1066" customFormat="1" ht="15" customHeight="1">
      <c r="A35" s="1102" t="s">
        <v>577</v>
      </c>
      <c r="B35" s="1102" t="s">
        <v>574</v>
      </c>
      <c r="C35" s="2695">
        <v>94</v>
      </c>
      <c r="D35" s="2860" t="s">
        <v>42</v>
      </c>
      <c r="E35" s="2695"/>
      <c r="F35" s="2860" t="s">
        <v>42</v>
      </c>
      <c r="G35" s="2704">
        <v>56</v>
      </c>
      <c r="H35" s="2696">
        <v>38</v>
      </c>
    </row>
    <row r="36" spans="1:8" s="1066" customFormat="1" ht="15" customHeight="1">
      <c r="A36" s="1102" t="s">
        <v>578</v>
      </c>
      <c r="B36" s="1102" t="s">
        <v>576</v>
      </c>
      <c r="C36" s="2695">
        <v>4</v>
      </c>
      <c r="D36" s="2860" t="s">
        <v>42</v>
      </c>
      <c r="E36" s="2695"/>
      <c r="F36" s="2860" t="s">
        <v>42</v>
      </c>
      <c r="G36" s="2704">
        <v>1</v>
      </c>
      <c r="H36" s="2705">
        <v>3</v>
      </c>
    </row>
    <row r="37" spans="1:8" s="1066" customFormat="1" ht="15" customHeight="1">
      <c r="A37" s="1102" t="s">
        <v>579</v>
      </c>
      <c r="B37" s="1102" t="s">
        <v>580</v>
      </c>
      <c r="C37" s="2695">
        <v>694</v>
      </c>
      <c r="D37" s="2860" t="s">
        <v>42</v>
      </c>
      <c r="E37" s="2695"/>
      <c r="F37" s="2924" t="s">
        <v>42</v>
      </c>
      <c r="G37" s="2704">
        <v>694</v>
      </c>
      <c r="H37" s="2860" t="s">
        <v>42</v>
      </c>
    </row>
    <row r="38" spans="1:8" s="1066" customFormat="1" ht="15" customHeight="1">
      <c r="A38" s="1102" t="s">
        <v>581</v>
      </c>
      <c r="B38" s="1102"/>
      <c r="C38" s="2695">
        <v>1</v>
      </c>
      <c r="D38" s="2860" t="s">
        <v>42</v>
      </c>
      <c r="E38" s="2702"/>
      <c r="F38" s="2695">
        <v>1</v>
      </c>
      <c r="G38" s="2860" t="s">
        <v>42</v>
      </c>
      <c r="H38" s="2860" t="s">
        <v>42</v>
      </c>
    </row>
    <row r="39" spans="1:8" s="1066" customFormat="1" ht="15" customHeight="1">
      <c r="A39" s="1102" t="s">
        <v>582</v>
      </c>
      <c r="B39" s="1102" t="s">
        <v>574</v>
      </c>
      <c r="C39" s="2695">
        <v>365</v>
      </c>
      <c r="D39" s="2860" t="s">
        <v>42</v>
      </c>
      <c r="E39" s="2702"/>
      <c r="F39" s="2860" t="s">
        <v>42</v>
      </c>
      <c r="G39" s="2704">
        <v>22</v>
      </c>
      <c r="H39" s="2705">
        <v>343</v>
      </c>
    </row>
    <row r="40" spans="1:8" s="1066" customFormat="1" ht="15" customHeight="1">
      <c r="A40" s="1102" t="s">
        <v>583</v>
      </c>
      <c r="B40" s="1102" t="s">
        <v>584</v>
      </c>
      <c r="C40" s="2695">
        <v>114</v>
      </c>
      <c r="D40" s="2860" t="s">
        <v>42</v>
      </c>
      <c r="E40" s="2702"/>
      <c r="F40" s="2695">
        <v>114</v>
      </c>
      <c r="G40" s="2860" t="s">
        <v>42</v>
      </c>
      <c r="H40" s="2860" t="s">
        <v>42</v>
      </c>
    </row>
    <row r="41" spans="1:8" s="1066" customFormat="1" ht="15" customHeight="1">
      <c r="A41" s="1095" t="s">
        <v>585</v>
      </c>
      <c r="B41" s="1095" t="s">
        <v>586</v>
      </c>
      <c r="C41" s="2706">
        <v>5856</v>
      </c>
      <c r="D41" s="2707"/>
      <c r="E41" s="2698"/>
      <c r="F41" s="2700">
        <v>5709</v>
      </c>
      <c r="G41" s="2708">
        <v>39</v>
      </c>
      <c r="H41" s="2709">
        <v>108</v>
      </c>
    </row>
    <row r="42" spans="1:8" s="1066" customFormat="1" ht="15" customHeight="1">
      <c r="A42" s="1095" t="s">
        <v>587</v>
      </c>
      <c r="B42" s="1095" t="s">
        <v>588</v>
      </c>
      <c r="C42" s="2698">
        <v>9432</v>
      </c>
      <c r="D42" s="2700">
        <v>597</v>
      </c>
      <c r="E42" s="2698">
        <v>0</v>
      </c>
      <c r="F42" s="2700">
        <v>7888</v>
      </c>
      <c r="G42" s="2698">
        <v>217</v>
      </c>
      <c r="H42" s="2700">
        <v>1327</v>
      </c>
    </row>
    <row r="43" spans="1:8" s="1066" customFormat="1" ht="15" customHeight="1">
      <c r="A43" s="2717" t="s">
        <v>589</v>
      </c>
      <c r="B43" s="2717" t="s">
        <v>590</v>
      </c>
      <c r="C43" s="2719">
        <v>1074</v>
      </c>
      <c r="D43" s="2860" t="s">
        <v>42</v>
      </c>
      <c r="E43" s="2721"/>
      <c r="F43" s="2720"/>
      <c r="G43" s="2722">
        <v>205</v>
      </c>
      <c r="H43" s="2722">
        <v>869</v>
      </c>
    </row>
    <row r="44" spans="1:8" s="1066" customFormat="1" ht="15" customHeight="1">
      <c r="A44" s="1102" t="s">
        <v>591</v>
      </c>
      <c r="B44" s="1102" t="s">
        <v>592</v>
      </c>
      <c r="C44" s="2696">
        <v>500</v>
      </c>
      <c r="D44" s="2860" t="s">
        <v>42</v>
      </c>
      <c r="E44" s="2702"/>
      <c r="F44" s="2696">
        <v>500</v>
      </c>
      <c r="G44" s="2860" t="s">
        <v>42</v>
      </c>
      <c r="H44" s="2860" t="s">
        <v>42</v>
      </c>
    </row>
    <row r="45" spans="1:8" s="1066" customFormat="1" ht="15" customHeight="1">
      <c r="A45" s="1102" t="s">
        <v>593</v>
      </c>
      <c r="B45" s="1102" t="s">
        <v>594</v>
      </c>
      <c r="C45" s="2696">
        <v>17</v>
      </c>
      <c r="D45" s="2860" t="s">
        <v>42</v>
      </c>
      <c r="E45" s="2702"/>
      <c r="F45" s="2696">
        <v>17</v>
      </c>
      <c r="G45" s="2860" t="s">
        <v>42</v>
      </c>
      <c r="H45" s="2860" t="s">
        <v>42</v>
      </c>
    </row>
    <row r="46" spans="1:8" s="1067" customFormat="1" ht="15" customHeight="1">
      <c r="A46" s="1102" t="s">
        <v>595</v>
      </c>
      <c r="B46" s="1102" t="s">
        <v>596</v>
      </c>
      <c r="C46" s="2696">
        <v>436</v>
      </c>
      <c r="D46" s="2860" t="s">
        <v>42</v>
      </c>
      <c r="E46" s="2702"/>
      <c r="F46" s="2696">
        <v>436</v>
      </c>
      <c r="G46" s="2860" t="s">
        <v>42</v>
      </c>
      <c r="H46" s="2860" t="s">
        <v>42</v>
      </c>
    </row>
    <row r="47" spans="1:8" s="1067" customFormat="1" ht="15" customHeight="1">
      <c r="A47" s="1102" t="s">
        <v>597</v>
      </c>
      <c r="B47" s="1102" t="s">
        <v>598</v>
      </c>
      <c r="C47" s="2696">
        <v>53</v>
      </c>
      <c r="D47" s="2860" t="s">
        <v>42</v>
      </c>
      <c r="E47" s="2702"/>
      <c r="F47" s="2696">
        <v>53</v>
      </c>
      <c r="G47" s="2860" t="s">
        <v>42</v>
      </c>
      <c r="H47" s="2860" t="s">
        <v>42</v>
      </c>
    </row>
    <row r="48" spans="1:8" s="1066" customFormat="1" ht="15" customHeight="1">
      <c r="A48" s="1102" t="s">
        <v>599</v>
      </c>
      <c r="B48" s="266" t="s">
        <v>600</v>
      </c>
      <c r="C48" s="2696">
        <v>545</v>
      </c>
      <c r="D48" s="2696">
        <v>12</v>
      </c>
      <c r="E48" s="2702"/>
      <c r="F48" s="2701">
        <v>537</v>
      </c>
      <c r="G48" s="2860" t="s">
        <v>42</v>
      </c>
      <c r="H48" s="2710">
        <v>8</v>
      </c>
    </row>
    <row r="49" spans="1:15" s="1066" customFormat="1" ht="15" customHeight="1">
      <c r="A49" s="1102" t="s">
        <v>601</v>
      </c>
      <c r="B49" s="1102" t="s">
        <v>602</v>
      </c>
      <c r="C49" s="2696">
        <v>12</v>
      </c>
      <c r="D49" s="2860" t="s">
        <v>42</v>
      </c>
      <c r="E49" s="2702"/>
      <c r="F49" s="2701">
        <v>12</v>
      </c>
      <c r="G49" s="2860" t="s">
        <v>42</v>
      </c>
      <c r="H49" s="2860" t="s">
        <v>42</v>
      </c>
    </row>
    <row r="50" spans="1:15" s="1066" customFormat="1" ht="15" customHeight="1">
      <c r="A50" s="1102" t="s">
        <v>603</v>
      </c>
      <c r="B50" s="1102" t="s">
        <v>604</v>
      </c>
      <c r="C50" s="2696">
        <v>10</v>
      </c>
      <c r="D50" s="2696">
        <v>3</v>
      </c>
      <c r="E50" s="2702"/>
      <c r="F50" s="2701">
        <v>10</v>
      </c>
      <c r="G50" s="2860" t="s">
        <v>42</v>
      </c>
      <c r="H50" s="2860" t="s">
        <v>42</v>
      </c>
    </row>
    <row r="51" spans="1:15" s="1066" customFormat="1" ht="15" customHeight="1">
      <c r="A51" s="1102" t="s">
        <v>605</v>
      </c>
      <c r="B51" s="1102" t="s">
        <v>606</v>
      </c>
      <c r="C51" s="2696">
        <v>6785</v>
      </c>
      <c r="D51" s="2696">
        <v>582</v>
      </c>
      <c r="E51" s="2702"/>
      <c r="F51" s="2701">
        <v>6323</v>
      </c>
      <c r="G51" s="2710">
        <v>12</v>
      </c>
      <c r="H51" s="2710">
        <v>450</v>
      </c>
    </row>
    <row r="52" spans="1:15" ht="5.0999999999999996" customHeight="1">
      <c r="A52" s="2481"/>
      <c r="B52" s="2482"/>
      <c r="C52" s="2483"/>
      <c r="D52" s="2483"/>
      <c r="E52" s="2484"/>
      <c r="F52" s="2483"/>
      <c r="G52" s="2485"/>
      <c r="H52" s="2483"/>
    </row>
    <row r="53" spans="1:15" ht="5.0999999999999996" customHeight="1">
      <c r="A53" s="989"/>
      <c r="B53" s="989"/>
      <c r="C53" s="1103"/>
      <c r="D53" s="1103"/>
      <c r="E53" s="1104"/>
      <c r="F53" s="1103"/>
      <c r="G53" s="1103"/>
      <c r="H53" s="1103"/>
    </row>
    <row r="54" spans="1:15" ht="7.5" customHeight="1">
      <c r="A54" s="989"/>
      <c r="B54" s="989"/>
      <c r="C54" s="1103"/>
      <c r="D54" s="1103"/>
      <c r="E54" s="1104"/>
      <c r="F54" s="1103"/>
      <c r="G54" s="1103"/>
      <c r="H54" s="1103"/>
    </row>
    <row r="55" spans="1:15" ht="7.5" customHeight="1">
      <c r="A55" s="989"/>
      <c r="B55" s="989"/>
      <c r="C55" s="1103"/>
      <c r="D55" s="1103"/>
      <c r="E55" s="1104"/>
      <c r="F55" s="1103"/>
      <c r="G55" s="1103"/>
      <c r="H55" s="1103"/>
    </row>
    <row r="56" spans="1:15" s="1004" customFormat="1" ht="24.75" customHeight="1">
      <c r="E56" s="1008"/>
      <c r="F56" s="1008"/>
      <c r="G56" s="1008"/>
      <c r="H56" s="2814" t="s">
        <v>1477</v>
      </c>
      <c r="N56" s="456"/>
      <c r="O56" s="456"/>
    </row>
    <row r="57" spans="1:15" s="1004" customFormat="1" ht="5.0999999999999996" customHeight="1">
      <c r="A57" s="2486"/>
      <c r="B57" s="2487"/>
      <c r="C57" s="2487"/>
      <c r="D57" s="2487"/>
      <c r="E57" s="2487"/>
      <c r="F57" s="2487"/>
      <c r="G57" s="2487"/>
      <c r="H57" s="2487"/>
    </row>
    <row r="58" spans="1:15" s="1004" customFormat="1" ht="15" customHeight="1">
      <c r="A58" s="2816" t="s">
        <v>1484</v>
      </c>
      <c r="B58" s="1069"/>
      <c r="C58" s="1008"/>
      <c r="D58" s="1008"/>
      <c r="H58" s="2502"/>
    </row>
    <row r="59" spans="1:15" ht="15" customHeight="1">
      <c r="A59" s="1076"/>
      <c r="B59" s="1077"/>
      <c r="C59" s="1105"/>
      <c r="D59" s="1105"/>
      <c r="E59" s="1105"/>
      <c r="F59" s="1105"/>
      <c r="G59" s="1105"/>
      <c r="H59" s="1105"/>
    </row>
    <row r="60" spans="1:15" ht="3" customHeight="1">
      <c r="A60" s="1076"/>
      <c r="B60" s="1077"/>
      <c r="C60" s="1105"/>
      <c r="D60" s="1105"/>
      <c r="E60" s="1105"/>
      <c r="F60" s="1105"/>
      <c r="G60" s="1105"/>
      <c r="H60" s="1105"/>
    </row>
    <row r="61" spans="1:15" s="1062" customFormat="1" ht="3" customHeight="1">
      <c r="A61" s="1080"/>
      <c r="B61" s="1081"/>
      <c r="C61" s="1106"/>
      <c r="D61" s="1106"/>
      <c r="E61" s="1106"/>
      <c r="F61" s="1106"/>
      <c r="G61" s="1106"/>
      <c r="H61" s="1107"/>
    </row>
    <row r="62" spans="1:15" s="1062" customFormat="1" ht="12" customHeight="1">
      <c r="A62" s="3038" t="s">
        <v>535</v>
      </c>
      <c r="B62" s="3038" t="s">
        <v>536</v>
      </c>
      <c r="C62" s="3036" t="s">
        <v>537</v>
      </c>
      <c r="D62" s="3036"/>
      <c r="E62" s="1108"/>
      <c r="F62" s="3036" t="s">
        <v>538</v>
      </c>
      <c r="G62" s="3036"/>
      <c r="H62" s="3036"/>
    </row>
    <row r="63" spans="1:15" s="1062" customFormat="1" ht="12" customHeight="1">
      <c r="A63" s="3038"/>
      <c r="B63" s="3038"/>
      <c r="C63" s="2713"/>
      <c r="D63" s="2713" t="s">
        <v>539</v>
      </c>
      <c r="E63" s="2713"/>
      <c r="F63" s="2713"/>
      <c r="G63" s="2713"/>
      <c r="H63" s="2713" t="s">
        <v>544</v>
      </c>
    </row>
    <row r="64" spans="1:15" s="1063" customFormat="1" ht="12" customHeight="1">
      <c r="A64" s="3038"/>
      <c r="B64" s="3038"/>
      <c r="C64" s="2713" t="s">
        <v>540</v>
      </c>
      <c r="D64" s="2713" t="s">
        <v>541</v>
      </c>
      <c r="E64" s="2713"/>
      <c r="F64" s="2713" t="s">
        <v>542</v>
      </c>
      <c r="G64" s="2713" t="s">
        <v>543</v>
      </c>
      <c r="H64" s="2713" t="s">
        <v>607</v>
      </c>
    </row>
    <row r="65" spans="1:8" ht="3" customHeight="1">
      <c r="A65" s="1092"/>
      <c r="B65" s="1093"/>
      <c r="C65" s="2714"/>
      <c r="D65" s="2714"/>
      <c r="E65" s="2714"/>
      <c r="F65" s="2714"/>
      <c r="G65" s="2714"/>
      <c r="H65" s="2714"/>
    </row>
    <row r="66" spans="1:8" ht="12.6" customHeight="1">
      <c r="A66" s="1095" t="s">
        <v>608</v>
      </c>
      <c r="B66" s="1095" t="s">
        <v>609</v>
      </c>
      <c r="C66" s="2715">
        <v>21059</v>
      </c>
      <c r="D66" s="2647">
        <v>341</v>
      </c>
      <c r="E66" s="2715">
        <v>1446</v>
      </c>
      <c r="F66" s="2647">
        <v>13434</v>
      </c>
      <c r="G66" s="2647">
        <v>7330</v>
      </c>
      <c r="H66" s="2647">
        <v>218</v>
      </c>
    </row>
    <row r="67" spans="1:8" ht="12.6" customHeight="1">
      <c r="A67" s="2717" t="s">
        <v>610</v>
      </c>
      <c r="B67" s="2717" t="s">
        <v>611</v>
      </c>
      <c r="C67" s="2723">
        <v>344</v>
      </c>
      <c r="D67" s="2860" t="s">
        <v>42</v>
      </c>
      <c r="E67" s="2723"/>
      <c r="F67" s="2860" t="s">
        <v>42</v>
      </c>
      <c r="G67" s="2723">
        <v>344</v>
      </c>
      <c r="H67" s="2860" t="s">
        <v>42</v>
      </c>
    </row>
    <row r="68" spans="1:8" ht="12.6" customHeight="1">
      <c r="A68" s="1102" t="s">
        <v>612</v>
      </c>
      <c r="B68" s="1102" t="s">
        <v>613</v>
      </c>
      <c r="C68" s="2641">
        <v>6</v>
      </c>
      <c r="D68" s="2860" t="s">
        <v>42</v>
      </c>
      <c r="E68" s="2641"/>
      <c r="F68" s="2860" t="s">
        <v>42</v>
      </c>
      <c r="G68" s="2641">
        <v>6</v>
      </c>
      <c r="H68" s="2860" t="s">
        <v>42</v>
      </c>
    </row>
    <row r="69" spans="1:8" ht="12.6" customHeight="1">
      <c r="A69" s="1102" t="s">
        <v>614</v>
      </c>
      <c r="B69" s="1102" t="s">
        <v>615</v>
      </c>
      <c r="C69" s="2642"/>
      <c r="D69" s="2860" t="s">
        <v>42</v>
      </c>
      <c r="E69" s="2642"/>
      <c r="F69" s="2860" t="s">
        <v>42</v>
      </c>
      <c r="G69" s="2642"/>
      <c r="H69" s="2860" t="s">
        <v>42</v>
      </c>
    </row>
    <row r="70" spans="1:8" ht="12.6" customHeight="1">
      <c r="A70" s="1102" t="s">
        <v>616</v>
      </c>
      <c r="B70" s="1102" t="s">
        <v>617</v>
      </c>
      <c r="C70" s="2642">
        <v>721</v>
      </c>
      <c r="D70" s="2860" t="s">
        <v>42</v>
      </c>
      <c r="E70" s="2642"/>
      <c r="F70" s="2860" t="s">
        <v>42</v>
      </c>
      <c r="G70" s="2642">
        <v>721</v>
      </c>
      <c r="H70" s="2860" t="s">
        <v>42</v>
      </c>
    </row>
    <row r="71" spans="1:8" ht="12.6" customHeight="1">
      <c r="A71" s="1102" t="s">
        <v>618</v>
      </c>
      <c r="B71" s="1102" t="s">
        <v>619</v>
      </c>
      <c r="C71" s="2642">
        <v>232</v>
      </c>
      <c r="D71" s="2860" t="s">
        <v>42</v>
      </c>
      <c r="E71" s="2642"/>
      <c r="F71" s="2860" t="s">
        <v>42</v>
      </c>
      <c r="G71" s="2642">
        <v>232</v>
      </c>
      <c r="H71" s="2860" t="s">
        <v>42</v>
      </c>
    </row>
    <row r="72" spans="1:8" ht="12.6" customHeight="1">
      <c r="A72" s="1102" t="s">
        <v>620</v>
      </c>
      <c r="B72" s="1102" t="s">
        <v>621</v>
      </c>
      <c r="C72" s="2642">
        <v>9</v>
      </c>
      <c r="D72" s="2860" t="s">
        <v>42</v>
      </c>
      <c r="E72" s="2642"/>
      <c r="F72" s="2860" t="s">
        <v>42</v>
      </c>
      <c r="G72" s="2642">
        <v>9</v>
      </c>
      <c r="H72" s="2860" t="s">
        <v>42</v>
      </c>
    </row>
    <row r="73" spans="1:8" ht="12.6" customHeight="1">
      <c r="A73" s="1102" t="s">
        <v>622</v>
      </c>
      <c r="B73" s="1102" t="s">
        <v>623</v>
      </c>
      <c r="C73" s="2642"/>
      <c r="D73" s="2860" t="s">
        <v>42</v>
      </c>
      <c r="E73" s="2642"/>
      <c r="F73" s="2860" t="s">
        <v>42</v>
      </c>
      <c r="G73" s="2860" t="s">
        <v>42</v>
      </c>
      <c r="H73" s="2860" t="s">
        <v>42</v>
      </c>
    </row>
    <row r="74" spans="1:8" ht="12.6" customHeight="1">
      <c r="A74" s="1102" t="s">
        <v>624</v>
      </c>
      <c r="B74" s="1102" t="s">
        <v>625</v>
      </c>
      <c r="C74" s="2642">
        <v>46</v>
      </c>
      <c r="D74" s="2642">
        <v>19</v>
      </c>
      <c r="E74" s="2642"/>
      <c r="F74" s="2642">
        <v>46</v>
      </c>
      <c r="G74" s="2860" t="s">
        <v>42</v>
      </c>
      <c r="H74" s="2860" t="s">
        <v>42</v>
      </c>
    </row>
    <row r="75" spans="1:8" ht="12.6" customHeight="1">
      <c r="A75" s="1102" t="s">
        <v>626</v>
      </c>
      <c r="B75" s="1102" t="s">
        <v>627</v>
      </c>
      <c r="C75" s="2642">
        <v>458</v>
      </c>
      <c r="D75" s="2860" t="s">
        <v>42</v>
      </c>
      <c r="E75" s="2642"/>
      <c r="F75" s="2860" t="s">
        <v>42</v>
      </c>
      <c r="G75" s="2642">
        <v>458</v>
      </c>
      <c r="H75" s="2860" t="s">
        <v>42</v>
      </c>
    </row>
    <row r="76" spans="1:8" ht="12.6" customHeight="1">
      <c r="A76" s="1102" t="s">
        <v>628</v>
      </c>
      <c r="B76" s="1102" t="s">
        <v>629</v>
      </c>
      <c r="C76" s="2642">
        <v>3</v>
      </c>
      <c r="D76" s="2860" t="s">
        <v>42</v>
      </c>
      <c r="E76" s="2642"/>
      <c r="F76" s="2860" t="s">
        <v>42</v>
      </c>
      <c r="G76" s="2642">
        <v>3</v>
      </c>
      <c r="H76" s="2860" t="s">
        <v>42</v>
      </c>
    </row>
    <row r="77" spans="1:8" ht="12.6" customHeight="1">
      <c r="A77" s="1102" t="s">
        <v>630</v>
      </c>
      <c r="B77" s="1102" t="s">
        <v>631</v>
      </c>
      <c r="C77" s="2643">
        <v>3047</v>
      </c>
      <c r="D77" s="2643">
        <v>54</v>
      </c>
      <c r="E77" s="2643">
        <v>1446</v>
      </c>
      <c r="F77" s="2643">
        <v>1446</v>
      </c>
      <c r="G77" s="2643">
        <v>1601</v>
      </c>
      <c r="H77" s="2860" t="s">
        <v>42</v>
      </c>
    </row>
    <row r="78" spans="1:8" ht="12.6" customHeight="1">
      <c r="A78" s="1102" t="s">
        <v>632</v>
      </c>
      <c r="B78" s="1102" t="s">
        <v>633</v>
      </c>
      <c r="C78" s="2643">
        <v>84</v>
      </c>
      <c r="D78" s="2860" t="s">
        <v>42</v>
      </c>
      <c r="E78" s="2643"/>
      <c r="F78" s="2860" t="s">
        <v>42</v>
      </c>
      <c r="G78" s="2643">
        <v>84</v>
      </c>
      <c r="H78" s="2860" t="s">
        <v>42</v>
      </c>
    </row>
    <row r="79" spans="1:8" ht="12.6" customHeight="1">
      <c r="A79" s="1102" t="s">
        <v>634</v>
      </c>
      <c r="B79" s="1102" t="s">
        <v>635</v>
      </c>
      <c r="C79" s="2643">
        <v>19</v>
      </c>
      <c r="D79" s="2860" t="s">
        <v>42</v>
      </c>
      <c r="E79" s="2643"/>
      <c r="F79" s="2860" t="s">
        <v>42</v>
      </c>
      <c r="G79" s="2643">
        <v>19</v>
      </c>
      <c r="H79" s="2860" t="s">
        <v>42</v>
      </c>
    </row>
    <row r="80" spans="1:8" ht="12.6" customHeight="1">
      <c r="A80" s="1102" t="s">
        <v>636</v>
      </c>
      <c r="B80" s="1102" t="s">
        <v>637</v>
      </c>
      <c r="C80" s="2643">
        <v>14</v>
      </c>
      <c r="D80" s="2860" t="s">
        <v>42</v>
      </c>
      <c r="E80" s="2643"/>
      <c r="F80" s="2643">
        <v>11</v>
      </c>
      <c r="G80" s="2643">
        <v>3</v>
      </c>
      <c r="H80" s="2860" t="s">
        <v>42</v>
      </c>
    </row>
    <row r="81" spans="1:8" ht="12.6" customHeight="1">
      <c r="A81" s="1102" t="s">
        <v>638</v>
      </c>
      <c r="B81" s="1102" t="s">
        <v>639</v>
      </c>
      <c r="C81" s="2643"/>
      <c r="D81" s="2860" t="s">
        <v>42</v>
      </c>
      <c r="E81" s="2643"/>
      <c r="F81" s="2860" t="s">
        <v>42</v>
      </c>
      <c r="G81" s="2860" t="s">
        <v>42</v>
      </c>
      <c r="H81" s="2860" t="s">
        <v>42</v>
      </c>
    </row>
    <row r="82" spans="1:8" ht="12.6" customHeight="1">
      <c r="A82" s="1102" t="s">
        <v>640</v>
      </c>
      <c r="B82" s="1102" t="s">
        <v>641</v>
      </c>
      <c r="C82" s="2643">
        <v>4</v>
      </c>
      <c r="D82" s="2860" t="s">
        <v>42</v>
      </c>
      <c r="E82" s="2643"/>
      <c r="F82" s="2860" t="s">
        <v>42</v>
      </c>
      <c r="G82" s="2643">
        <v>4</v>
      </c>
      <c r="H82" s="2860" t="s">
        <v>42</v>
      </c>
    </row>
    <row r="83" spans="1:8" ht="12.6" customHeight="1">
      <c r="A83" s="1102" t="s">
        <v>642</v>
      </c>
      <c r="B83" s="1102" t="s">
        <v>641</v>
      </c>
      <c r="C83" s="2643">
        <v>24</v>
      </c>
      <c r="D83" s="2860" t="s">
        <v>42</v>
      </c>
      <c r="E83" s="2643"/>
      <c r="F83" s="2860" t="s">
        <v>42</v>
      </c>
      <c r="G83" s="2643">
        <v>24</v>
      </c>
      <c r="H83" s="2860" t="s">
        <v>42</v>
      </c>
    </row>
    <row r="84" spans="1:8" ht="12.6" customHeight="1">
      <c r="A84" s="1102" t="s">
        <v>643</v>
      </c>
      <c r="B84" s="1102" t="s">
        <v>644</v>
      </c>
      <c r="C84" s="2643">
        <v>212</v>
      </c>
      <c r="D84" s="2860" t="s">
        <v>42</v>
      </c>
      <c r="E84" s="2643"/>
      <c r="F84" s="2643">
        <v>149</v>
      </c>
      <c r="G84" s="2643">
        <v>63</v>
      </c>
      <c r="H84" s="2860" t="s">
        <v>42</v>
      </c>
    </row>
    <row r="85" spans="1:8" s="1068" customFormat="1" ht="12.6" customHeight="1">
      <c r="A85" s="1102" t="s">
        <v>645</v>
      </c>
      <c r="B85" s="1102" t="s">
        <v>646</v>
      </c>
      <c r="C85" s="2643">
        <v>70</v>
      </c>
      <c r="D85" s="2860" t="s">
        <v>42</v>
      </c>
      <c r="E85" s="2643"/>
      <c r="F85" s="2643">
        <v>64</v>
      </c>
      <c r="G85" s="2643">
        <v>6</v>
      </c>
      <c r="H85" s="2860" t="s">
        <v>42</v>
      </c>
    </row>
    <row r="86" spans="1:8" s="1068" customFormat="1" ht="12.6" customHeight="1">
      <c r="A86" s="1102" t="s">
        <v>647</v>
      </c>
      <c r="B86" s="1102" t="s">
        <v>648</v>
      </c>
      <c r="C86" s="2643">
        <v>725</v>
      </c>
      <c r="D86" s="2860" t="s">
        <v>42</v>
      </c>
      <c r="E86" s="2643"/>
      <c r="F86" s="2643">
        <v>473</v>
      </c>
      <c r="G86" s="2643">
        <v>240</v>
      </c>
      <c r="H86" s="2643">
        <v>12</v>
      </c>
    </row>
    <row r="87" spans="1:8" ht="12.6" customHeight="1">
      <c r="A87" s="1110" t="s">
        <v>649</v>
      </c>
      <c r="B87" s="1111" t="s">
        <v>650</v>
      </c>
      <c r="C87" s="2643"/>
      <c r="D87" s="2860" t="s">
        <v>42</v>
      </c>
      <c r="E87" s="2643"/>
      <c r="F87" s="2643"/>
      <c r="G87" s="2860" t="s">
        <v>42</v>
      </c>
      <c r="H87" s="2860" t="s">
        <v>42</v>
      </c>
    </row>
    <row r="88" spans="1:8" ht="12.6" customHeight="1">
      <c r="A88" s="1112" t="s">
        <v>651</v>
      </c>
      <c r="B88" s="1111" t="s">
        <v>652</v>
      </c>
      <c r="C88" s="2648">
        <v>1</v>
      </c>
      <c r="D88" s="2860" t="s">
        <v>42</v>
      </c>
      <c r="E88" s="2648"/>
      <c r="F88" s="2648">
        <v>1</v>
      </c>
      <c r="G88" s="2860" t="s">
        <v>42</v>
      </c>
      <c r="H88" s="2860" t="s">
        <v>42</v>
      </c>
    </row>
    <row r="89" spans="1:8" ht="12.6" customHeight="1">
      <c r="A89" s="1113" t="s">
        <v>653</v>
      </c>
      <c r="B89" s="1102" t="s">
        <v>654</v>
      </c>
      <c r="C89" s="2644"/>
      <c r="D89" s="2860" t="s">
        <v>42</v>
      </c>
      <c r="E89" s="2716"/>
      <c r="F89" s="2644"/>
      <c r="G89" s="2860" t="s">
        <v>42</v>
      </c>
      <c r="H89" s="2860" t="s">
        <v>42</v>
      </c>
    </row>
    <row r="90" spans="1:8" ht="12.6" customHeight="1">
      <c r="A90" s="1102" t="s">
        <v>655</v>
      </c>
      <c r="B90" s="1102" t="s">
        <v>656</v>
      </c>
      <c r="C90" s="2645">
        <v>1771</v>
      </c>
      <c r="D90" s="2645">
        <v>77</v>
      </c>
      <c r="E90" s="2645"/>
      <c r="F90" s="2645">
        <v>1694</v>
      </c>
      <c r="G90" s="2860" t="s">
        <v>42</v>
      </c>
      <c r="H90" s="2860" t="s">
        <v>42</v>
      </c>
    </row>
    <row r="91" spans="1:8" ht="12.6" customHeight="1">
      <c r="A91" s="1102" t="s">
        <v>657</v>
      </c>
      <c r="B91" s="1102" t="s">
        <v>658</v>
      </c>
      <c r="C91" s="2645">
        <v>13</v>
      </c>
      <c r="D91" s="2860" t="s">
        <v>42</v>
      </c>
      <c r="E91" s="2645"/>
      <c r="F91" s="2645"/>
      <c r="G91" s="2645">
        <v>13</v>
      </c>
      <c r="H91" s="2860" t="s">
        <v>42</v>
      </c>
    </row>
    <row r="92" spans="1:8" ht="12.6" customHeight="1">
      <c r="A92" s="1102" t="s">
        <v>659</v>
      </c>
      <c r="B92" s="1102" t="s">
        <v>660</v>
      </c>
      <c r="C92" s="2645">
        <v>1928</v>
      </c>
      <c r="D92" s="2860" t="s">
        <v>42</v>
      </c>
      <c r="E92" s="2645"/>
      <c r="F92" s="2645">
        <v>60</v>
      </c>
      <c r="G92" s="2645">
        <v>1868</v>
      </c>
      <c r="H92" s="2860" t="s">
        <v>42</v>
      </c>
    </row>
    <row r="93" spans="1:8" ht="12.6" customHeight="1">
      <c r="A93" s="1102" t="s">
        <v>661</v>
      </c>
      <c r="B93" s="1102" t="s">
        <v>662</v>
      </c>
      <c r="C93" s="2645">
        <v>45</v>
      </c>
      <c r="D93" s="2860" t="s">
        <v>42</v>
      </c>
      <c r="E93" s="2645"/>
      <c r="F93" s="2645">
        <v>45</v>
      </c>
      <c r="G93" s="2860" t="s">
        <v>42</v>
      </c>
      <c r="H93" s="2860" t="s">
        <v>42</v>
      </c>
    </row>
    <row r="94" spans="1:8" ht="12.6" customHeight="1">
      <c r="A94" s="1102" t="s">
        <v>663</v>
      </c>
      <c r="B94" s="1102" t="s">
        <v>664</v>
      </c>
      <c r="C94" s="2645">
        <v>100</v>
      </c>
      <c r="D94" s="2860" t="s">
        <v>42</v>
      </c>
      <c r="E94" s="2645"/>
      <c r="F94" s="2645">
        <v>100</v>
      </c>
      <c r="G94" s="2860" t="s">
        <v>42</v>
      </c>
      <c r="H94" s="2860" t="s">
        <v>42</v>
      </c>
    </row>
    <row r="95" spans="1:8" ht="12.6" customHeight="1">
      <c r="A95" s="1102" t="s">
        <v>665</v>
      </c>
      <c r="B95" s="1102" t="s">
        <v>666</v>
      </c>
      <c r="C95" s="2645">
        <v>8855</v>
      </c>
      <c r="D95" s="2645">
        <v>110</v>
      </c>
      <c r="E95" s="2645"/>
      <c r="F95" s="2645">
        <v>8813</v>
      </c>
      <c r="G95" s="2860" t="s">
        <v>42</v>
      </c>
      <c r="H95" s="2643">
        <v>42</v>
      </c>
    </row>
    <row r="96" spans="1:8" ht="12.6" customHeight="1">
      <c r="A96" s="1102" t="s">
        <v>667</v>
      </c>
      <c r="B96" s="1114" t="s">
        <v>668</v>
      </c>
      <c r="C96" s="2860" t="s">
        <v>42</v>
      </c>
      <c r="D96" s="2860" t="s">
        <v>42</v>
      </c>
      <c r="E96" s="2645"/>
      <c r="F96" s="2860" t="s">
        <v>42</v>
      </c>
      <c r="G96" s="2860" t="s">
        <v>42</v>
      </c>
      <c r="H96" s="2860" t="s">
        <v>42</v>
      </c>
    </row>
    <row r="97" spans="1:8" ht="12.6" customHeight="1">
      <c r="A97" s="1102" t="s">
        <v>669</v>
      </c>
      <c r="B97" s="1102" t="s">
        <v>670</v>
      </c>
      <c r="C97" s="2649">
        <v>33</v>
      </c>
      <c r="D97" s="2860" t="s">
        <v>42</v>
      </c>
      <c r="E97" s="2649"/>
      <c r="F97" s="2860" t="s">
        <v>42</v>
      </c>
      <c r="G97" s="2649">
        <v>33</v>
      </c>
      <c r="H97" s="2860" t="s">
        <v>42</v>
      </c>
    </row>
    <row r="98" spans="1:8" ht="12.6" customHeight="1">
      <c r="A98" s="1102" t="s">
        <v>671</v>
      </c>
      <c r="B98" s="1102" t="s">
        <v>672</v>
      </c>
      <c r="C98" s="2649">
        <v>76</v>
      </c>
      <c r="D98" s="2860" t="s">
        <v>42</v>
      </c>
      <c r="E98" s="2649"/>
      <c r="F98" s="2860" t="s">
        <v>42</v>
      </c>
      <c r="G98" s="2649">
        <v>76</v>
      </c>
      <c r="H98" s="2860" t="s">
        <v>42</v>
      </c>
    </row>
    <row r="99" spans="1:8" ht="12.6" customHeight="1">
      <c r="A99" s="1102" t="s">
        <v>673</v>
      </c>
      <c r="B99" s="1102" t="s">
        <v>674</v>
      </c>
      <c r="C99" s="2649">
        <v>154</v>
      </c>
      <c r="D99" s="2860" t="s">
        <v>42</v>
      </c>
      <c r="E99" s="2649"/>
      <c r="F99" s="2860" t="s">
        <v>42</v>
      </c>
      <c r="G99" s="2649">
        <v>154</v>
      </c>
      <c r="H99" s="2860" t="s">
        <v>42</v>
      </c>
    </row>
    <row r="100" spans="1:8" ht="12.6" customHeight="1">
      <c r="A100" s="1102" t="s">
        <v>675</v>
      </c>
      <c r="B100" s="1102" t="s">
        <v>676</v>
      </c>
      <c r="C100" s="2649">
        <v>64</v>
      </c>
      <c r="D100" s="2860" t="s">
        <v>42</v>
      </c>
      <c r="E100" s="2649"/>
      <c r="F100" s="2860" t="s">
        <v>42</v>
      </c>
      <c r="G100" s="2649">
        <v>64</v>
      </c>
      <c r="H100" s="2860" t="s">
        <v>42</v>
      </c>
    </row>
    <row r="101" spans="1:8" ht="12.6" customHeight="1">
      <c r="A101" s="1102" t="s">
        <v>677</v>
      </c>
      <c r="B101" s="1102" t="s">
        <v>678</v>
      </c>
      <c r="C101" s="2649">
        <v>48</v>
      </c>
      <c r="D101" s="2860" t="s">
        <v>42</v>
      </c>
      <c r="E101" s="2649"/>
      <c r="F101" s="2860" t="s">
        <v>42</v>
      </c>
      <c r="G101" s="2649">
        <v>48</v>
      </c>
      <c r="H101" s="2860" t="s">
        <v>42</v>
      </c>
    </row>
    <row r="102" spans="1:8" ht="12.6" customHeight="1">
      <c r="A102" s="1115" t="s">
        <v>679</v>
      </c>
      <c r="B102" s="1114" t="s">
        <v>680</v>
      </c>
      <c r="C102" s="2644"/>
      <c r="D102" s="2860" t="s">
        <v>42</v>
      </c>
      <c r="E102" s="2716"/>
      <c r="F102" s="2860" t="s">
        <v>42</v>
      </c>
      <c r="G102" s="2650"/>
      <c r="H102" s="2860" t="s">
        <v>42</v>
      </c>
    </row>
    <row r="103" spans="1:8" ht="12.6" customHeight="1">
      <c r="A103" s="1116" t="s">
        <v>681</v>
      </c>
      <c r="B103" s="1114" t="s">
        <v>682</v>
      </c>
      <c r="C103" s="2646">
        <v>46</v>
      </c>
      <c r="D103" s="2860" t="s">
        <v>42</v>
      </c>
      <c r="E103" s="2646"/>
      <c r="F103" s="2860" t="s">
        <v>42</v>
      </c>
      <c r="G103" s="2646">
        <v>46</v>
      </c>
      <c r="H103" s="2860" t="s">
        <v>42</v>
      </c>
    </row>
    <row r="104" spans="1:8" ht="12.6" customHeight="1">
      <c r="A104" s="1116" t="s">
        <v>683</v>
      </c>
      <c r="B104" s="1114" t="s">
        <v>684</v>
      </c>
      <c r="C104" s="2646">
        <v>2</v>
      </c>
      <c r="D104" s="2860" t="s">
        <v>42</v>
      </c>
      <c r="E104" s="2646"/>
      <c r="F104" s="2860" t="s">
        <v>42</v>
      </c>
      <c r="G104" s="2646">
        <v>2</v>
      </c>
      <c r="H104" s="2860" t="s">
        <v>42</v>
      </c>
    </row>
    <row r="105" spans="1:8" ht="12.6" customHeight="1">
      <c r="A105" s="1116" t="s">
        <v>685</v>
      </c>
      <c r="B105" s="1114" t="s">
        <v>686</v>
      </c>
      <c r="C105" s="2646">
        <v>2</v>
      </c>
      <c r="D105" s="2860" t="s">
        <v>42</v>
      </c>
      <c r="E105" s="2646"/>
      <c r="F105" s="2860" t="s">
        <v>42</v>
      </c>
      <c r="G105" s="2646">
        <v>2</v>
      </c>
      <c r="H105" s="2860" t="s">
        <v>42</v>
      </c>
    </row>
    <row r="106" spans="1:8" ht="12.6" customHeight="1">
      <c r="A106" s="1116" t="s">
        <v>687</v>
      </c>
      <c r="B106" s="1114" t="s">
        <v>688</v>
      </c>
      <c r="C106" s="2646">
        <v>84</v>
      </c>
      <c r="D106" s="2860" t="s">
        <v>42</v>
      </c>
      <c r="E106" s="2646"/>
      <c r="F106" s="2860" t="s">
        <v>42</v>
      </c>
      <c r="G106" s="2646">
        <v>84</v>
      </c>
      <c r="H106" s="2860" t="s">
        <v>42</v>
      </c>
    </row>
    <row r="107" spans="1:8" ht="12.6" customHeight="1">
      <c r="A107" s="1116" t="s">
        <v>689</v>
      </c>
      <c r="B107" s="1114" t="s">
        <v>690</v>
      </c>
      <c r="C107" s="2646">
        <v>1112</v>
      </c>
      <c r="D107" s="2646">
        <v>33</v>
      </c>
      <c r="E107" s="2646"/>
      <c r="F107" s="2860" t="s">
        <v>42</v>
      </c>
      <c r="G107" s="2646">
        <v>1053</v>
      </c>
      <c r="H107" s="2646">
        <v>59</v>
      </c>
    </row>
    <row r="108" spans="1:8" ht="12.6" customHeight="1">
      <c r="A108" s="1116" t="s">
        <v>691</v>
      </c>
      <c r="B108" s="1114" t="s">
        <v>692</v>
      </c>
      <c r="C108" s="2646">
        <v>69</v>
      </c>
      <c r="D108" s="2646">
        <v>2</v>
      </c>
      <c r="E108" s="2646"/>
      <c r="F108" s="2646">
        <v>58</v>
      </c>
      <c r="G108" s="2860" t="s">
        <v>42</v>
      </c>
      <c r="H108" s="2646">
        <v>11</v>
      </c>
    </row>
    <row r="109" spans="1:8" ht="12.6" customHeight="1">
      <c r="A109" s="1116" t="s">
        <v>693</v>
      </c>
      <c r="B109" s="1114" t="s">
        <v>694</v>
      </c>
      <c r="C109" s="2646">
        <v>163</v>
      </c>
      <c r="D109" s="2646">
        <v>9</v>
      </c>
      <c r="E109" s="2646"/>
      <c r="F109" s="2646">
        <v>152</v>
      </c>
      <c r="G109" s="2646">
        <v>5</v>
      </c>
      <c r="H109" s="2646">
        <v>6</v>
      </c>
    </row>
    <row r="110" spans="1:8" ht="12.6" customHeight="1">
      <c r="A110" s="1116" t="s">
        <v>695</v>
      </c>
      <c r="B110" s="1114" t="s">
        <v>696</v>
      </c>
      <c r="C110" s="2646">
        <v>398</v>
      </c>
      <c r="D110" s="2646">
        <v>15</v>
      </c>
      <c r="E110" s="2646"/>
      <c r="F110" s="2646">
        <v>266</v>
      </c>
      <c r="G110" s="2646">
        <v>44</v>
      </c>
      <c r="H110" s="2646">
        <v>88</v>
      </c>
    </row>
    <row r="111" spans="1:8" ht="12.6" customHeight="1">
      <c r="A111" s="1116" t="s">
        <v>697</v>
      </c>
      <c r="B111" s="1114" t="s">
        <v>698</v>
      </c>
      <c r="C111" s="2646">
        <v>77</v>
      </c>
      <c r="D111" s="2646">
        <v>22</v>
      </c>
      <c r="E111" s="2646"/>
      <c r="F111" s="2646">
        <v>56</v>
      </c>
      <c r="G111" s="2646">
        <v>21</v>
      </c>
      <c r="H111" s="2860" t="s">
        <v>42</v>
      </c>
    </row>
    <row r="112" spans="1:8" ht="5.0999999999999996" customHeight="1">
      <c r="A112" s="2481"/>
      <c r="B112" s="2482"/>
      <c r="C112" s="2503"/>
      <c r="D112" s="2503"/>
      <c r="E112" s="2504"/>
      <c r="F112" s="2503"/>
      <c r="G112" s="2503"/>
      <c r="H112" s="2503"/>
    </row>
    <row r="113" spans="1:9" ht="5.0999999999999996" customHeight="1">
      <c r="A113" s="1117"/>
      <c r="B113" s="1118"/>
      <c r="C113" s="1119"/>
      <c r="D113" s="1119"/>
      <c r="E113" s="1119"/>
      <c r="F113" s="1120"/>
      <c r="G113" s="1119"/>
      <c r="H113" s="1119"/>
      <c r="I113" s="1119"/>
    </row>
    <row r="114" spans="1:9" ht="12" customHeight="1">
      <c r="A114" s="988" t="s">
        <v>699</v>
      </c>
      <c r="B114" s="989"/>
      <c r="C114" s="990"/>
      <c r="D114" s="990"/>
      <c r="E114" s="990"/>
      <c r="G114" s="990"/>
      <c r="H114" s="990"/>
      <c r="I114" s="990"/>
    </row>
  </sheetData>
  <mergeCells count="8">
    <mergeCell ref="F9:H9"/>
    <mergeCell ref="C62:D62"/>
    <mergeCell ref="F62:H62"/>
    <mergeCell ref="A9:A11"/>
    <mergeCell ref="A62:A64"/>
    <mergeCell ref="B9:B11"/>
    <mergeCell ref="B62:B64"/>
    <mergeCell ref="C9:D9"/>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rowBreaks count="1" manualBreakCount="1">
    <brk id="5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35"/>
  <sheetViews>
    <sheetView showGridLines="0" view="pageBreakPreview" topLeftCell="A82" zoomScaleNormal="100" zoomScaleSheetLayoutView="100" workbookViewId="0">
      <selection activeCell="G35" sqref="G35"/>
    </sheetView>
  </sheetViews>
  <sheetFormatPr baseColWidth="10" defaultColWidth="9.42578125" defaultRowHeight="15" customHeight="1"/>
  <cols>
    <col min="1" max="1" width="18.85546875" style="1720" customWidth="1"/>
    <col min="2" max="2" width="28.85546875" style="1994" customWidth="1"/>
    <col min="3" max="3" width="9.85546875" style="1994" customWidth="1"/>
    <col min="4" max="4" width="11.42578125" style="1995" customWidth="1"/>
    <col min="5" max="5" width="1" style="1720" customWidth="1"/>
    <col min="6" max="6" width="10.5703125" style="1720" customWidth="1"/>
    <col min="7" max="7" width="10.85546875" style="1720" customWidth="1"/>
    <col min="8" max="8" width="2.5703125" style="1720" customWidth="1"/>
    <col min="9" max="9" width="10" style="1720" customWidth="1"/>
    <col min="10" max="10" width="14" style="1720" customWidth="1"/>
    <col min="11" max="16384" width="9.42578125" style="1720"/>
  </cols>
  <sheetData>
    <row r="1" spans="1:12" s="1628" customFormat="1" ht="30" customHeight="1">
      <c r="A1" s="1959"/>
      <c r="C1" s="1996"/>
      <c r="D1" s="1996"/>
      <c r="E1" s="1996"/>
      <c r="F1" s="1996"/>
      <c r="G1" s="1996"/>
      <c r="H1" s="1996"/>
      <c r="I1" s="1127" t="s">
        <v>1477</v>
      </c>
    </row>
    <row r="2" spans="1:12" s="1628" customFormat="1" ht="5.0999999999999996" customHeight="1">
      <c r="A2" s="1961"/>
      <c r="B2" s="1961"/>
      <c r="C2" s="1961"/>
      <c r="D2" s="1961"/>
      <c r="E2" s="1961"/>
      <c r="F2" s="1961"/>
      <c r="G2" s="1961"/>
      <c r="H2" s="1961"/>
      <c r="I2" s="1961"/>
    </row>
    <row r="3" spans="1:12" s="1629" customFormat="1" ht="5.0999999999999996" customHeight="1">
      <c r="A3" s="1997"/>
      <c r="B3" s="1997"/>
      <c r="C3" s="1997"/>
      <c r="D3" s="1997"/>
      <c r="E3" s="1997"/>
      <c r="F3" s="1997"/>
      <c r="G3" s="1997"/>
      <c r="H3" s="1997"/>
      <c r="I3" s="1997"/>
    </row>
    <row r="4" spans="1:12" s="1954" customFormat="1" ht="12" customHeight="1">
      <c r="A4" s="1998" t="s">
        <v>1478</v>
      </c>
      <c r="B4" s="1999"/>
      <c r="C4" s="2000"/>
      <c r="D4" s="2001"/>
      <c r="E4" s="2002"/>
      <c r="F4" s="2001"/>
      <c r="G4" s="2003"/>
      <c r="H4" s="2004"/>
      <c r="I4" s="2004"/>
    </row>
    <row r="5" spans="1:12" ht="9" customHeight="1">
      <c r="A5" s="2005"/>
      <c r="B5" s="2006"/>
      <c r="C5" s="2007"/>
      <c r="D5" s="2008"/>
      <c r="E5" s="2009"/>
      <c r="F5" s="2008"/>
      <c r="G5" s="2010"/>
      <c r="H5" s="2007"/>
      <c r="I5" s="2007"/>
    </row>
    <row r="6" spans="1:12" ht="5.0999999999999996" customHeight="1">
      <c r="A6" s="2011"/>
      <c r="B6" s="2012"/>
      <c r="C6" s="2013"/>
      <c r="D6" s="2014"/>
      <c r="E6" s="2015"/>
      <c r="F6" s="2014"/>
      <c r="G6" s="2016"/>
      <c r="H6" s="2016"/>
      <c r="I6" s="2016"/>
    </row>
    <row r="7" spans="1:12" ht="5.0999999999999996" customHeight="1">
      <c r="A7" s="2017"/>
      <c r="B7" s="2017"/>
      <c r="C7" s="2018"/>
      <c r="D7" s="2018"/>
      <c r="E7" s="2019"/>
      <c r="F7" s="2017"/>
      <c r="G7" s="2020"/>
      <c r="H7" s="2018"/>
      <c r="I7" s="2018"/>
    </row>
    <row r="8" spans="1:12" ht="12.75" customHeight="1">
      <c r="A8" s="2021"/>
      <c r="B8" s="2021"/>
      <c r="C8" s="2986" t="s">
        <v>80</v>
      </c>
      <c r="D8" s="2986"/>
      <c r="E8" s="2022"/>
      <c r="F8" s="2986" t="s">
        <v>81</v>
      </c>
      <c r="G8" s="2986"/>
      <c r="H8" s="2023"/>
      <c r="I8" s="2023" t="s">
        <v>82</v>
      </c>
    </row>
    <row r="9" spans="1:12" ht="12.75" customHeight="1">
      <c r="A9" s="2216"/>
      <c r="B9" s="2024"/>
      <c r="C9" s="2022" t="s">
        <v>60</v>
      </c>
      <c r="D9" s="2025" t="s">
        <v>83</v>
      </c>
      <c r="E9" s="2022"/>
      <c r="F9" s="2025" t="s">
        <v>84</v>
      </c>
      <c r="G9" s="2022" t="s">
        <v>85</v>
      </c>
      <c r="H9" s="2023"/>
      <c r="I9" s="2023" t="s">
        <v>86</v>
      </c>
    </row>
    <row r="10" spans="1:12" ht="12.75" customHeight="1">
      <c r="A10" s="2026" t="s">
        <v>87</v>
      </c>
      <c r="B10" s="2026"/>
      <c r="C10" s="2025" t="s">
        <v>88</v>
      </c>
      <c r="D10" s="2025" t="s">
        <v>89</v>
      </c>
      <c r="E10" s="2025"/>
      <c r="F10" s="2025" t="s">
        <v>90</v>
      </c>
      <c r="G10" s="2025" t="s">
        <v>90</v>
      </c>
      <c r="H10" s="2027"/>
      <c r="I10" s="2025" t="s">
        <v>65</v>
      </c>
    </row>
    <row r="11" spans="1:12" ht="5.0999999999999996" customHeight="1">
      <c r="A11" s="2028"/>
      <c r="B11" s="2028"/>
      <c r="C11" s="2029"/>
      <c r="D11" s="2030"/>
      <c r="E11" s="2031"/>
      <c r="F11" s="2030"/>
      <c r="G11" s="2032"/>
      <c r="H11" s="2032"/>
      <c r="I11" s="2032"/>
    </row>
    <row r="12" spans="1:12" ht="12" customHeight="1">
      <c r="A12" s="2037" t="s">
        <v>91</v>
      </c>
      <c r="B12" s="2038" t="s">
        <v>92</v>
      </c>
      <c r="C12" s="2039">
        <f>AVERAGE(C21,C25,C28,C34,C42,C48,C51,C56,C61,C68,C86,C93,C98,C102,C108,C112)</f>
        <v>1128.6697470238094</v>
      </c>
      <c r="D12" s="2040">
        <f>AVERAGE(D21,D25,D28,D34,D42,D48,D51,D56,D61,D86,D93,D98,D102,D108,D112)</f>
        <v>115.35253968253967</v>
      </c>
      <c r="E12" s="2040"/>
      <c r="F12" s="2039">
        <f>AVERAGE(F21,F25,F28,F34,F42,F48,F51,F56,F61,F68,F86,F93,F98,F102,F108,F112)</f>
        <v>30.582165178571429</v>
      </c>
      <c r="G12" s="2039">
        <f>AVERAGE(G21,G25,G28,G34,G42,G48,G51,G56,G61,G68,G86,G93,G98,G102,G108,G112)</f>
        <v>20.781711309523807</v>
      </c>
      <c r="H12" s="2040"/>
      <c r="I12" s="2040">
        <f>AVERAGE(I21,I25,I28,I34,I42,I48,I51,I56,I61,I68,I86,I93,I98,I102,I108,I112)</f>
        <v>77.602132936507942</v>
      </c>
    </row>
    <row r="13" spans="1:12" ht="3.75" customHeight="1">
      <c r="A13" s="2823"/>
      <c r="B13" s="2824"/>
      <c r="C13" s="2825">
        <v>1170.1000000000001</v>
      </c>
      <c r="D13" s="2826">
        <v>132</v>
      </c>
      <c r="E13" s="2826"/>
      <c r="F13" s="2825">
        <v>29.9</v>
      </c>
      <c r="G13" s="2825">
        <v>23</v>
      </c>
      <c r="H13" s="2826"/>
      <c r="I13" s="2826">
        <v>77.25</v>
      </c>
    </row>
    <row r="14" spans="1:12" ht="12" customHeight="1">
      <c r="A14" s="2037" t="s">
        <v>36</v>
      </c>
      <c r="B14" s="2042" t="s">
        <v>93</v>
      </c>
      <c r="C14" s="2043">
        <v>1170.1000000000001</v>
      </c>
      <c r="D14" s="2044">
        <v>132</v>
      </c>
      <c r="E14" s="525"/>
      <c r="F14" s="2045">
        <v>29.9</v>
      </c>
      <c r="G14" s="2046">
        <v>23</v>
      </c>
      <c r="H14" s="525"/>
      <c r="I14" s="2044">
        <v>77.25</v>
      </c>
      <c r="J14" s="2077"/>
    </row>
    <row r="15" spans="1:12" ht="12" customHeight="1">
      <c r="A15" s="2047"/>
      <c r="B15" s="2042" t="s">
        <v>94</v>
      </c>
      <c r="C15" s="2043">
        <v>1042.5999999999999</v>
      </c>
      <c r="D15" s="2044">
        <v>108</v>
      </c>
      <c r="E15" s="525"/>
      <c r="F15" s="2045">
        <v>30.5</v>
      </c>
      <c r="G15" s="2046">
        <v>21.2</v>
      </c>
      <c r="H15" s="525"/>
      <c r="I15" s="2044">
        <v>79.916666666666671</v>
      </c>
      <c r="J15" s="2077"/>
    </row>
    <row r="16" spans="1:12" ht="12" customHeight="1">
      <c r="A16" s="2048"/>
      <c r="B16" s="2042" t="s">
        <v>95</v>
      </c>
      <c r="C16" s="2043">
        <v>1152.4000000000001</v>
      </c>
      <c r="D16" s="2044">
        <v>142</v>
      </c>
      <c r="E16" s="525"/>
      <c r="F16" s="2045">
        <v>30.3</v>
      </c>
      <c r="G16" s="2046">
        <v>20.9</v>
      </c>
      <c r="H16" s="525"/>
      <c r="I16" s="2044">
        <v>79</v>
      </c>
      <c r="J16" s="2077"/>
      <c r="L16" s="2078"/>
    </row>
    <row r="17" spans="1:12" ht="12" customHeight="1">
      <c r="A17" s="2048"/>
      <c r="B17" s="2042" t="s">
        <v>96</v>
      </c>
      <c r="C17" s="2043">
        <v>1097.9000000000001</v>
      </c>
      <c r="D17" s="2044">
        <v>109</v>
      </c>
      <c r="E17" s="525"/>
      <c r="F17" s="2049">
        <v>30.8</v>
      </c>
      <c r="G17" s="2050">
        <v>22</v>
      </c>
      <c r="H17" s="525"/>
      <c r="I17" s="2044">
        <v>81.416666666666671</v>
      </c>
      <c r="J17" s="2077"/>
      <c r="L17" s="2079"/>
    </row>
    <row r="18" spans="1:12" ht="12" customHeight="1">
      <c r="A18" s="2048"/>
      <c r="B18" s="2042" t="s">
        <v>36</v>
      </c>
      <c r="C18" s="2043">
        <v>1278</v>
      </c>
      <c r="D18" s="2044">
        <v>114</v>
      </c>
      <c r="E18" s="525"/>
      <c r="F18" s="2045">
        <v>30.166666666666668</v>
      </c>
      <c r="G18" s="2046">
        <v>20.3</v>
      </c>
      <c r="H18" s="525"/>
      <c r="I18" s="2044">
        <v>81.333333333333329</v>
      </c>
      <c r="J18" s="2077"/>
      <c r="L18" s="2080"/>
    </row>
    <row r="19" spans="1:12" ht="12" customHeight="1">
      <c r="A19" s="2048"/>
      <c r="B19" s="2042" t="s">
        <v>97</v>
      </c>
      <c r="C19" s="2043">
        <v>1110.5</v>
      </c>
      <c r="D19" s="2044">
        <v>129</v>
      </c>
      <c r="E19" s="525"/>
      <c r="F19" s="2045">
        <v>30.9</v>
      </c>
      <c r="G19" s="2046">
        <v>21.3</v>
      </c>
      <c r="H19" s="525"/>
      <c r="I19" s="2044">
        <v>78</v>
      </c>
      <c r="J19" s="2077"/>
      <c r="L19" s="2080"/>
    </row>
    <row r="20" spans="1:12" ht="12" customHeight="1">
      <c r="A20" s="2048"/>
      <c r="B20" s="2042" t="s">
        <v>98</v>
      </c>
      <c r="C20" s="2043">
        <v>1422.3</v>
      </c>
      <c r="D20" s="2044">
        <v>130</v>
      </c>
      <c r="E20" s="525"/>
      <c r="F20" s="2045">
        <v>30.4</v>
      </c>
      <c r="G20" s="2046">
        <v>21</v>
      </c>
      <c r="H20" s="525"/>
      <c r="I20" s="2044">
        <v>75</v>
      </c>
      <c r="J20" s="2077"/>
      <c r="L20" s="2080"/>
    </row>
    <row r="21" spans="1:12" ht="12" customHeight="1">
      <c r="B21" s="2051" t="s">
        <v>99</v>
      </c>
      <c r="C21" s="2052">
        <v>1181.9714285714285</v>
      </c>
      <c r="D21" s="2053">
        <v>123.42857142857143</v>
      </c>
      <c r="E21" s="2053"/>
      <c r="F21" s="2039">
        <v>30.423809523809524</v>
      </c>
      <c r="G21" s="2039">
        <v>21.385714285714283</v>
      </c>
      <c r="H21" s="2054"/>
      <c r="I21" s="2040">
        <v>78.845238095238102</v>
      </c>
      <c r="J21" s="2077"/>
      <c r="L21" s="2080"/>
    </row>
    <row r="22" spans="1:12" ht="12" customHeight="1">
      <c r="A22" s="2055" t="s">
        <v>67</v>
      </c>
      <c r="B22" s="2042" t="s">
        <v>100</v>
      </c>
      <c r="C22" s="2043">
        <v>1067.4000000000001</v>
      </c>
      <c r="D22" s="2044">
        <v>117</v>
      </c>
      <c r="E22" s="525"/>
      <c r="F22" s="525">
        <v>30.8</v>
      </c>
      <c r="G22" s="2891">
        <v>21.8</v>
      </c>
      <c r="H22" s="2056"/>
      <c r="I22" s="2044">
        <v>77</v>
      </c>
      <c r="L22" s="2080"/>
    </row>
    <row r="23" spans="1:12" ht="12" customHeight="1">
      <c r="A23" s="2041"/>
      <c r="B23" s="2042" t="s">
        <v>101</v>
      </c>
      <c r="C23" s="2043">
        <v>1225.5999999999999</v>
      </c>
      <c r="D23" s="2044">
        <v>132</v>
      </c>
      <c r="E23" s="525"/>
      <c r="F23" s="525">
        <v>30.1</v>
      </c>
      <c r="G23" s="506"/>
      <c r="H23" s="2056"/>
      <c r="I23" s="2044">
        <v>79</v>
      </c>
      <c r="L23" s="2080"/>
    </row>
    <row r="24" spans="1:12" ht="12" customHeight="1">
      <c r="A24" s="2048"/>
      <c r="B24" s="2042" t="s">
        <v>102</v>
      </c>
      <c r="C24" s="2043">
        <v>1069.8</v>
      </c>
      <c r="D24" s="2044">
        <v>110</v>
      </c>
      <c r="E24" s="525"/>
      <c r="F24" s="525">
        <v>30.6</v>
      </c>
      <c r="G24" s="466">
        <v>20.9</v>
      </c>
      <c r="H24" s="2057"/>
      <c r="I24" s="2044">
        <v>77</v>
      </c>
      <c r="L24" s="2080"/>
    </row>
    <row r="25" spans="1:12" ht="12" customHeight="1">
      <c r="A25" s="2048"/>
      <c r="B25" s="2051" t="s">
        <v>99</v>
      </c>
      <c r="C25" s="2058">
        <v>1120.9333333333334</v>
      </c>
      <c r="D25" s="2053">
        <v>119.66666666666667</v>
      </c>
      <c r="E25" s="2053"/>
      <c r="F25" s="2039">
        <v>30.5</v>
      </c>
      <c r="G25" s="2039">
        <v>20.9</v>
      </c>
      <c r="H25" s="2054"/>
      <c r="I25" s="2040">
        <v>77.666666666666671</v>
      </c>
      <c r="L25" s="2080"/>
    </row>
    <row r="26" spans="1:12" ht="12" customHeight="1">
      <c r="A26" s="2055" t="s">
        <v>68</v>
      </c>
      <c r="B26" s="2059" t="s">
        <v>103</v>
      </c>
      <c r="C26" s="2043">
        <v>849.7</v>
      </c>
      <c r="D26" s="2044">
        <v>102</v>
      </c>
      <c r="E26" s="525"/>
      <c r="F26" s="525">
        <v>30</v>
      </c>
      <c r="G26" s="466">
        <v>22.2</v>
      </c>
      <c r="H26" s="2060"/>
      <c r="I26" s="2044">
        <v>76</v>
      </c>
      <c r="L26" s="2080"/>
    </row>
    <row r="27" spans="1:12" ht="12" customHeight="1">
      <c r="A27" s="2041"/>
      <c r="B27" s="2059" t="s">
        <v>104</v>
      </c>
      <c r="C27" s="2043">
        <v>1684.7</v>
      </c>
      <c r="D27" s="2044">
        <v>123</v>
      </c>
      <c r="E27" s="525"/>
      <c r="F27" s="525">
        <v>30.1</v>
      </c>
      <c r="G27" s="466">
        <v>20.7</v>
      </c>
      <c r="H27" s="2060"/>
      <c r="I27" s="2044">
        <v>78</v>
      </c>
      <c r="L27" s="2080"/>
    </row>
    <row r="28" spans="1:12" ht="12" customHeight="1">
      <c r="A28" s="2041"/>
      <c r="B28" s="2051" t="s">
        <v>99</v>
      </c>
      <c r="C28" s="2052">
        <v>1267.2</v>
      </c>
      <c r="D28" s="2053">
        <v>112.5</v>
      </c>
      <c r="E28" s="2053"/>
      <c r="F28" s="2039">
        <v>30.05</v>
      </c>
      <c r="G28" s="2039">
        <v>21.45</v>
      </c>
      <c r="H28" s="2054"/>
      <c r="I28" s="2040">
        <v>77</v>
      </c>
      <c r="L28" s="2080"/>
    </row>
    <row r="29" spans="1:12" ht="12" customHeight="1">
      <c r="A29" s="2055" t="s">
        <v>69</v>
      </c>
      <c r="B29" s="2042" t="s">
        <v>105</v>
      </c>
      <c r="C29" s="332">
        <v>1435.3</v>
      </c>
      <c r="D29" s="2061">
        <v>117</v>
      </c>
      <c r="E29" s="2062"/>
      <c r="F29" s="2063">
        <v>29.766666666666666</v>
      </c>
      <c r="G29" s="2063">
        <v>18.650000000000002</v>
      </c>
      <c r="H29" s="2056"/>
      <c r="I29" s="2044">
        <v>79</v>
      </c>
      <c r="L29" s="2080"/>
    </row>
    <row r="30" spans="1:12" ht="12" customHeight="1">
      <c r="A30" s="2047"/>
      <c r="B30" s="1781" t="s">
        <v>106</v>
      </c>
      <c r="C30" s="332">
        <v>987.5</v>
      </c>
      <c r="D30" s="2064">
        <v>106</v>
      </c>
      <c r="E30" s="2065"/>
      <c r="F30" s="332">
        <v>30.9</v>
      </c>
      <c r="G30" s="332">
        <v>20.7</v>
      </c>
      <c r="H30" s="466"/>
      <c r="I30" s="2044">
        <v>79</v>
      </c>
      <c r="L30" s="2080"/>
    </row>
    <row r="31" spans="1:12" ht="12" customHeight="1">
      <c r="A31" s="2047"/>
      <c r="B31" s="2042" t="s">
        <v>107</v>
      </c>
      <c r="C31" s="332">
        <v>1022</v>
      </c>
      <c r="D31" s="2066">
        <v>111</v>
      </c>
      <c r="E31" s="2067"/>
      <c r="F31" s="2068">
        <v>30.6</v>
      </c>
      <c r="G31" s="2068">
        <v>19.7</v>
      </c>
      <c r="H31" s="2060"/>
      <c r="I31" s="2044">
        <v>77</v>
      </c>
      <c r="L31" s="2080"/>
    </row>
    <row r="32" spans="1:12" ht="12" customHeight="1">
      <c r="A32" s="2041"/>
      <c r="B32" s="2042" t="s">
        <v>108</v>
      </c>
      <c r="C32" s="332">
        <v>1284.9000000000001</v>
      </c>
      <c r="D32" s="2066">
        <v>127</v>
      </c>
      <c r="E32" s="2067"/>
      <c r="F32" s="2068">
        <v>30.983333333333334</v>
      </c>
      <c r="G32" s="2068">
        <v>20.208333333333332</v>
      </c>
      <c r="H32" s="2060"/>
      <c r="I32" s="2044">
        <v>78</v>
      </c>
      <c r="L32" s="2080"/>
    </row>
    <row r="33" spans="1:12" s="1957" customFormat="1" ht="12" customHeight="1">
      <c r="A33" s="2069"/>
      <c r="B33" s="2042" t="s">
        <v>109</v>
      </c>
      <c r="C33" s="332">
        <v>1520</v>
      </c>
      <c r="D33" s="2066">
        <v>123</v>
      </c>
      <c r="E33" s="2067"/>
      <c r="F33" s="2068">
        <v>30</v>
      </c>
      <c r="G33" s="2068">
        <v>19.7</v>
      </c>
      <c r="H33" s="2060"/>
      <c r="I33" s="2044">
        <v>79</v>
      </c>
      <c r="L33" s="2080"/>
    </row>
    <row r="34" spans="1:12" s="1957" customFormat="1" ht="12" customHeight="1">
      <c r="A34" s="2069"/>
      <c r="B34" s="2051" t="s">
        <v>99</v>
      </c>
      <c r="C34" s="2052">
        <v>1249.94</v>
      </c>
      <c r="D34" s="2070">
        <v>116.8</v>
      </c>
      <c r="E34" s="2071"/>
      <c r="F34" s="2071">
        <v>30.45</v>
      </c>
      <c r="G34" s="2071">
        <v>19.791666666666664</v>
      </c>
      <c r="H34" s="2054"/>
      <c r="I34" s="2040">
        <v>78.400000000000006</v>
      </c>
    </row>
    <row r="35" spans="1:12" s="1958" customFormat="1" ht="12" customHeight="1">
      <c r="A35" s="2055" t="s">
        <v>28</v>
      </c>
      <c r="B35" s="2042" t="s">
        <v>110</v>
      </c>
      <c r="C35" s="2043">
        <v>1302.5999999999999</v>
      </c>
      <c r="D35" s="2044">
        <v>116</v>
      </c>
      <c r="E35" s="525"/>
      <c r="F35" s="466">
        <v>31.1</v>
      </c>
      <c r="G35" s="2046">
        <v>19.7</v>
      </c>
      <c r="H35" s="2056"/>
      <c r="I35" s="2044">
        <v>76</v>
      </c>
    </row>
    <row r="36" spans="1:12" s="1958" customFormat="1" ht="12" customHeight="1">
      <c r="A36" s="2048"/>
      <c r="B36" s="2042" t="s">
        <v>111</v>
      </c>
      <c r="C36" s="2043">
        <v>1006.4</v>
      </c>
      <c r="D36" s="2044">
        <v>95</v>
      </c>
      <c r="E36" s="525"/>
      <c r="F36" s="466">
        <v>31.3</v>
      </c>
      <c r="G36" s="2046">
        <v>19</v>
      </c>
      <c r="H36" s="2056"/>
      <c r="I36" s="2044">
        <v>80</v>
      </c>
    </row>
    <row r="37" spans="1:12" s="1958" customFormat="1" ht="12" customHeight="1">
      <c r="A37" s="2048"/>
      <c r="B37" s="2042" t="s">
        <v>112</v>
      </c>
      <c r="C37" s="2043">
        <v>1424.3</v>
      </c>
      <c r="D37" s="2044">
        <v>118</v>
      </c>
      <c r="E37" s="525"/>
      <c r="F37" s="2831">
        <v>31.3</v>
      </c>
      <c r="G37" s="2046">
        <v>19.899999999999999</v>
      </c>
      <c r="H37" s="2056"/>
      <c r="I37" s="2044">
        <v>78</v>
      </c>
    </row>
    <row r="38" spans="1:12" s="1958" customFormat="1" ht="12" customHeight="1">
      <c r="A38" s="2048"/>
      <c r="B38" s="2042" t="s">
        <v>113</v>
      </c>
      <c r="C38" s="2043">
        <v>1380.3</v>
      </c>
      <c r="D38" s="2044">
        <v>85</v>
      </c>
      <c r="E38" s="525"/>
      <c r="F38" s="466">
        <v>30.4</v>
      </c>
      <c r="G38" s="2046">
        <v>21</v>
      </c>
      <c r="H38" s="2056"/>
      <c r="I38" s="2044">
        <v>79</v>
      </c>
    </row>
    <row r="39" spans="1:12" s="1958" customFormat="1" ht="12" customHeight="1">
      <c r="A39" s="2048"/>
      <c r="B39" s="2042" t="s">
        <v>114</v>
      </c>
      <c r="C39" s="2043">
        <v>1524.6</v>
      </c>
      <c r="D39" s="2044">
        <v>130</v>
      </c>
      <c r="E39" s="525"/>
      <c r="F39" s="466">
        <v>30.8</v>
      </c>
      <c r="G39" s="466">
        <v>18.7</v>
      </c>
      <c r="H39" s="2056"/>
      <c r="I39" s="2044" t="s">
        <v>1523</v>
      </c>
    </row>
    <row r="40" spans="1:12" s="1958" customFormat="1" ht="12" customHeight="1">
      <c r="A40" s="2048"/>
      <c r="B40" s="2042" t="s">
        <v>115</v>
      </c>
      <c r="C40" s="2043">
        <v>1749.8</v>
      </c>
      <c r="D40" s="2044">
        <v>102</v>
      </c>
      <c r="E40" s="525"/>
      <c r="F40" s="466">
        <v>31.7</v>
      </c>
      <c r="G40" s="466">
        <v>19.899999999999999</v>
      </c>
      <c r="H40" s="2056"/>
      <c r="I40" s="2044">
        <v>76</v>
      </c>
    </row>
    <row r="41" spans="1:12" s="1958" customFormat="1" ht="12" customHeight="1">
      <c r="A41" s="2048"/>
      <c r="B41" s="2042" t="s">
        <v>116</v>
      </c>
      <c r="C41" s="2043">
        <v>877.5</v>
      </c>
      <c r="D41" s="2044">
        <v>111</v>
      </c>
      <c r="E41" s="525"/>
      <c r="F41" s="466" t="s">
        <v>1523</v>
      </c>
      <c r="G41" s="466" t="s">
        <v>1523</v>
      </c>
      <c r="H41" s="2056"/>
      <c r="I41" s="2044">
        <v>76</v>
      </c>
    </row>
    <row r="42" spans="1:12" s="1958" customFormat="1" ht="12" customHeight="1">
      <c r="A42" s="2048"/>
      <c r="B42" s="2051" t="s">
        <v>99</v>
      </c>
      <c r="C42" s="2039">
        <v>1323.6428571428571</v>
      </c>
      <c r="D42" s="2040">
        <v>108.14285714285714</v>
      </c>
      <c r="E42" s="2040"/>
      <c r="F42" s="1164">
        <v>31.099999999999998</v>
      </c>
      <c r="G42" s="1164">
        <v>19.7</v>
      </c>
      <c r="H42" s="2054"/>
      <c r="I42" s="2081">
        <v>77.5</v>
      </c>
    </row>
    <row r="43" spans="1:12" s="1958" customFormat="1" ht="12" customHeight="1">
      <c r="A43" s="2055" t="s">
        <v>70</v>
      </c>
      <c r="B43" s="2042" t="s">
        <v>117</v>
      </c>
      <c r="C43" s="2043">
        <v>819.4</v>
      </c>
      <c r="D43" s="2044">
        <v>116</v>
      </c>
      <c r="E43" s="525"/>
      <c r="F43" s="466">
        <v>29.475000000000005</v>
      </c>
      <c r="G43" s="466">
        <v>22.216666666666672</v>
      </c>
      <c r="H43" s="2056"/>
      <c r="I43" s="2044">
        <v>77.333333333333329</v>
      </c>
      <c r="J43" s="2082"/>
      <c r="L43" s="2083"/>
    </row>
    <row r="44" spans="1:12" s="1958" customFormat="1" ht="12" customHeight="1">
      <c r="A44" s="2048"/>
      <c r="B44" s="2042" t="s">
        <v>118</v>
      </c>
      <c r="C44" s="2043">
        <v>1111</v>
      </c>
      <c r="D44" s="2044">
        <v>143</v>
      </c>
      <c r="E44" s="525"/>
      <c r="F44" s="466">
        <v>30.1</v>
      </c>
      <c r="G44" s="466">
        <v>20.5</v>
      </c>
      <c r="H44" s="2056"/>
      <c r="I44" s="2044">
        <v>76</v>
      </c>
      <c r="J44" s="2084"/>
      <c r="L44" s="2083"/>
    </row>
    <row r="45" spans="1:12" s="1958" customFormat="1" ht="12" customHeight="1">
      <c r="A45" s="2048"/>
      <c r="B45" s="2042" t="s">
        <v>119</v>
      </c>
      <c r="C45" s="2043">
        <v>883.7</v>
      </c>
      <c r="D45" s="2044">
        <v>131</v>
      </c>
      <c r="E45" s="525"/>
      <c r="F45" s="466">
        <v>30.416666666666661</v>
      </c>
      <c r="G45" s="466">
        <v>20.266666666666662</v>
      </c>
      <c r="H45" s="2056"/>
      <c r="I45" s="2044">
        <v>77.416666666666671</v>
      </c>
      <c r="J45" s="2084"/>
      <c r="L45" s="2083"/>
    </row>
    <row r="46" spans="1:12" s="1958" customFormat="1" ht="12" customHeight="1">
      <c r="A46" s="2048"/>
      <c r="B46" s="2042" t="s">
        <v>120</v>
      </c>
      <c r="C46" s="2043">
        <v>1219.8</v>
      </c>
      <c r="D46" s="2044">
        <v>118</v>
      </c>
      <c r="E46" s="525"/>
      <c r="F46" s="466">
        <v>30.9</v>
      </c>
      <c r="G46" s="466">
        <v>20.3</v>
      </c>
      <c r="H46" s="2056"/>
      <c r="I46" s="2044">
        <v>78</v>
      </c>
      <c r="J46" s="2084"/>
      <c r="L46" s="2083"/>
    </row>
    <row r="47" spans="1:12" s="1958" customFormat="1" ht="12" customHeight="1">
      <c r="A47" s="2048"/>
      <c r="B47" s="2042" t="s">
        <v>121</v>
      </c>
      <c r="C47" s="2043">
        <v>1104.5999999999999</v>
      </c>
      <c r="D47" s="2044">
        <v>124</v>
      </c>
      <c r="E47" s="525"/>
      <c r="F47" s="466">
        <v>31.724999999999998</v>
      </c>
      <c r="G47" s="466">
        <v>19.516666666666669</v>
      </c>
      <c r="H47" s="2056"/>
      <c r="I47" s="2044">
        <v>78.416666666666671</v>
      </c>
      <c r="J47" s="2084"/>
      <c r="L47" s="2083"/>
    </row>
    <row r="48" spans="1:12" s="1958" customFormat="1" ht="12" customHeight="1">
      <c r="A48" s="2048"/>
      <c r="B48" s="2051" t="s">
        <v>99</v>
      </c>
      <c r="C48" s="2072">
        <v>1027.7</v>
      </c>
      <c r="D48" s="2073">
        <v>126.4</v>
      </c>
      <c r="E48" s="2073"/>
      <c r="F48" s="1164">
        <v>30.52333333333333</v>
      </c>
      <c r="G48" s="1164">
        <v>20.56</v>
      </c>
      <c r="H48" s="2074"/>
      <c r="I48" s="2040">
        <v>77.433333333333337</v>
      </c>
      <c r="J48" s="2084"/>
      <c r="L48" s="2083"/>
    </row>
    <row r="49" spans="1:12" s="1958" customFormat="1" ht="12" customHeight="1">
      <c r="A49" s="2055" t="s">
        <v>71</v>
      </c>
      <c r="B49" s="2042" t="s">
        <v>122</v>
      </c>
      <c r="C49" s="2043">
        <v>1244.0999999999999</v>
      </c>
      <c r="D49" s="2044">
        <v>109</v>
      </c>
      <c r="E49" s="525"/>
      <c r="F49" s="466" t="s">
        <v>1523</v>
      </c>
      <c r="G49" s="466">
        <v>20.100000000000001</v>
      </c>
      <c r="H49" s="2075"/>
      <c r="I49" s="2044">
        <v>77</v>
      </c>
      <c r="J49" s="2082"/>
      <c r="L49" s="2083"/>
    </row>
    <row r="50" spans="1:12" s="1958" customFormat="1" ht="12" customHeight="1">
      <c r="A50" s="2048"/>
      <c r="B50" s="2042" t="s">
        <v>71</v>
      </c>
      <c r="C50" s="2043">
        <v>1286.0999999999999</v>
      </c>
      <c r="D50" s="2044">
        <v>110</v>
      </c>
      <c r="E50" s="525"/>
      <c r="F50" s="466">
        <v>31</v>
      </c>
      <c r="G50" s="466">
        <v>20.9</v>
      </c>
      <c r="H50" s="2056"/>
      <c r="I50" s="2085">
        <v>77</v>
      </c>
      <c r="J50" s="2082"/>
      <c r="L50" s="2083"/>
    </row>
    <row r="51" spans="1:12" s="1958" customFormat="1" ht="12" customHeight="1">
      <c r="A51" s="2048"/>
      <c r="B51" s="2051" t="s">
        <v>99</v>
      </c>
      <c r="C51" s="2072">
        <v>1265.0999999999999</v>
      </c>
      <c r="D51" s="2073">
        <v>109.5</v>
      </c>
      <c r="E51" s="2073"/>
      <c r="F51" s="1164">
        <v>31</v>
      </c>
      <c r="G51" s="1164">
        <v>20.5</v>
      </c>
      <c r="H51" s="2073"/>
      <c r="I51" s="2073">
        <v>77</v>
      </c>
      <c r="J51" s="2082"/>
      <c r="L51" s="2083"/>
    </row>
    <row r="52" spans="1:12" s="1958" customFormat="1" ht="12" customHeight="1">
      <c r="A52" s="2055" t="s">
        <v>123</v>
      </c>
      <c r="B52" s="2042" t="s">
        <v>124</v>
      </c>
      <c r="C52" s="2043">
        <v>1364.7</v>
      </c>
      <c r="D52" s="2044">
        <v>121</v>
      </c>
      <c r="E52" s="525"/>
      <c r="F52" s="466">
        <v>31.524999999999995</v>
      </c>
      <c r="G52" s="466">
        <v>20.891666666666669</v>
      </c>
      <c r="H52" s="2056"/>
      <c r="I52" s="2044">
        <v>79.416666666666671</v>
      </c>
      <c r="J52" s="2082"/>
      <c r="L52" s="2083"/>
    </row>
    <row r="53" spans="1:12" s="1958" customFormat="1" ht="12" customHeight="1">
      <c r="A53" s="2048"/>
      <c r="B53" s="2042" t="s">
        <v>123</v>
      </c>
      <c r="C53" s="2043">
        <v>1345.4999999999998</v>
      </c>
      <c r="D53" s="2044">
        <v>128</v>
      </c>
      <c r="E53" s="525"/>
      <c r="F53" s="466">
        <v>31.383333333333336</v>
      </c>
      <c r="G53" s="466">
        <v>20.416666666666668</v>
      </c>
      <c r="H53" s="2056"/>
      <c r="I53" s="2044">
        <v>80.666666666666671</v>
      </c>
      <c r="J53" s="2082"/>
      <c r="L53" s="2083"/>
    </row>
    <row r="54" spans="1:12" s="1958" customFormat="1" ht="12" customHeight="1">
      <c r="A54" s="2048"/>
      <c r="B54" s="2042" t="s">
        <v>125</v>
      </c>
      <c r="C54" s="2043">
        <v>2252.3999999999996</v>
      </c>
      <c r="D54" s="2044">
        <v>152</v>
      </c>
      <c r="E54" s="525"/>
      <c r="F54" s="466">
        <v>25.716666666666669</v>
      </c>
      <c r="G54" s="2046">
        <v>18.183333333333334</v>
      </c>
      <c r="H54" s="2056"/>
      <c r="I54" s="2044">
        <v>85.5</v>
      </c>
      <c r="J54" s="2086"/>
      <c r="L54" s="2083"/>
    </row>
    <row r="55" spans="1:12" s="1958" customFormat="1" ht="12" customHeight="1">
      <c r="A55" s="2048"/>
      <c r="B55" s="2042" t="s">
        <v>126</v>
      </c>
      <c r="C55" s="2043">
        <v>1073.0999999999999</v>
      </c>
      <c r="D55" s="2044">
        <v>110</v>
      </c>
      <c r="E55" s="525"/>
      <c r="F55" s="466">
        <v>31.491666666666671</v>
      </c>
      <c r="G55" s="466">
        <v>22.525000000000002</v>
      </c>
      <c r="H55" s="2056"/>
      <c r="I55" s="2044">
        <v>73.75</v>
      </c>
      <c r="J55" s="2082"/>
      <c r="L55" s="2083"/>
    </row>
    <row r="56" spans="1:12" s="1958" customFormat="1" ht="12" customHeight="1">
      <c r="A56" s="2048"/>
      <c r="B56" s="2051" t="s">
        <v>99</v>
      </c>
      <c r="C56" s="2072">
        <v>1508.9249999999997</v>
      </c>
      <c r="D56" s="2073">
        <v>127.75</v>
      </c>
      <c r="E56" s="2073"/>
      <c r="F56" s="1164">
        <v>30.029166666666669</v>
      </c>
      <c r="G56" s="1164">
        <v>20.50416666666667</v>
      </c>
      <c r="H56" s="1164"/>
      <c r="I56" s="2040">
        <v>79.833333333333343</v>
      </c>
      <c r="J56" s="2082"/>
      <c r="L56" s="2083"/>
    </row>
    <row r="57" spans="1:12" s="1958" customFormat="1" ht="12" customHeight="1">
      <c r="A57" s="2055" t="s">
        <v>73</v>
      </c>
      <c r="B57" s="2042" t="s">
        <v>127</v>
      </c>
      <c r="C57" s="2043">
        <v>835</v>
      </c>
      <c r="D57" s="2044">
        <v>79</v>
      </c>
      <c r="E57" s="525"/>
      <c r="F57" s="466">
        <v>30.5</v>
      </c>
      <c r="G57" s="466">
        <v>20.7</v>
      </c>
      <c r="H57" s="2056"/>
      <c r="I57" s="2044">
        <v>78</v>
      </c>
      <c r="J57" s="2084"/>
      <c r="L57" s="2083"/>
    </row>
    <row r="58" spans="1:12" s="1958" customFormat="1" ht="12" customHeight="1">
      <c r="A58" s="2048"/>
      <c r="B58" s="2042" t="s">
        <v>128</v>
      </c>
      <c r="C58" s="2043">
        <v>718</v>
      </c>
      <c r="D58" s="2044">
        <v>117</v>
      </c>
      <c r="E58" s="525"/>
      <c r="F58" s="466">
        <v>29.9</v>
      </c>
      <c r="G58" s="466">
        <v>24.1</v>
      </c>
      <c r="H58" s="2056"/>
      <c r="I58" s="2044">
        <v>75</v>
      </c>
      <c r="J58" s="2084"/>
      <c r="L58" s="2083"/>
    </row>
    <row r="59" spans="1:12" s="1958" customFormat="1" ht="12" customHeight="1">
      <c r="A59" s="2048"/>
      <c r="B59" s="2042" t="s">
        <v>73</v>
      </c>
      <c r="C59" s="2043">
        <v>941</v>
      </c>
      <c r="D59" s="2044">
        <v>101</v>
      </c>
      <c r="E59" s="525"/>
      <c r="F59" s="466">
        <v>31.5</v>
      </c>
      <c r="G59" s="466">
        <v>20.8</v>
      </c>
      <c r="H59" s="2056"/>
      <c r="I59" s="2044">
        <v>78</v>
      </c>
      <c r="J59" s="2084"/>
      <c r="L59" s="2083"/>
    </row>
    <row r="60" spans="1:12" s="1958" customFormat="1" ht="12" customHeight="1">
      <c r="A60" s="2048"/>
      <c r="B60" s="2042" t="s">
        <v>129</v>
      </c>
      <c r="C60" s="2043">
        <v>1064.4000000000001</v>
      </c>
      <c r="D60" s="2044">
        <v>116</v>
      </c>
      <c r="E60" s="525"/>
      <c r="F60" s="466">
        <v>31.9</v>
      </c>
      <c r="G60" s="466">
        <v>20.2</v>
      </c>
      <c r="H60" s="2056"/>
      <c r="I60" s="2044">
        <v>79</v>
      </c>
      <c r="J60" s="2084"/>
      <c r="L60" s="2083"/>
    </row>
    <row r="61" spans="1:12" s="1958" customFormat="1" ht="12" customHeight="1">
      <c r="A61" s="2048"/>
      <c r="B61" s="2051" t="s">
        <v>99</v>
      </c>
      <c r="C61" s="2039">
        <v>889.6</v>
      </c>
      <c r="D61" s="2040">
        <v>103.25</v>
      </c>
      <c r="E61" s="2040"/>
      <c r="F61" s="1164">
        <v>30.950000000000003</v>
      </c>
      <c r="G61" s="1164">
        <v>21.45</v>
      </c>
      <c r="H61" s="1164"/>
      <c r="I61" s="2040">
        <v>77.5</v>
      </c>
      <c r="J61" s="2087"/>
      <c r="L61" s="2083"/>
    </row>
    <row r="62" spans="1:12" s="1958" customFormat="1" ht="12" customHeight="1">
      <c r="A62" s="2055" t="s">
        <v>74</v>
      </c>
      <c r="B62" s="2042" t="s">
        <v>74</v>
      </c>
      <c r="C62" s="2043">
        <v>1113.5999999999999</v>
      </c>
      <c r="D62" s="2044">
        <v>112</v>
      </c>
      <c r="E62" s="525"/>
      <c r="F62" s="466">
        <v>31.2</v>
      </c>
      <c r="G62" s="2076">
        <v>21.5</v>
      </c>
      <c r="H62" s="2056"/>
      <c r="I62" s="2044">
        <v>78</v>
      </c>
      <c r="J62" s="2088"/>
      <c r="L62" s="2089"/>
    </row>
    <row r="63" spans="1:12" s="1958" customFormat="1" ht="12" customHeight="1">
      <c r="A63" s="2048"/>
      <c r="B63" s="2042" t="s">
        <v>130</v>
      </c>
      <c r="C63" s="2043">
        <v>853.5</v>
      </c>
      <c r="D63" s="2044">
        <v>116</v>
      </c>
      <c r="E63" s="525"/>
      <c r="F63" s="466">
        <v>30.8</v>
      </c>
      <c r="G63" s="2076">
        <v>20.8</v>
      </c>
      <c r="H63" s="2056"/>
      <c r="I63" s="2044">
        <v>80</v>
      </c>
      <c r="J63" s="2090"/>
      <c r="L63" s="2089"/>
    </row>
    <row r="64" spans="1:12" s="1958" customFormat="1" ht="12" customHeight="1">
      <c r="A64" s="2048"/>
      <c r="B64" s="2042" t="s">
        <v>131</v>
      </c>
      <c r="C64" s="2043">
        <v>877.9</v>
      </c>
      <c r="D64" s="2044">
        <v>124</v>
      </c>
      <c r="E64" s="525"/>
      <c r="F64" s="466">
        <v>31.7</v>
      </c>
      <c r="G64" s="2076">
        <v>21.2</v>
      </c>
      <c r="H64" s="2056"/>
      <c r="I64" s="2044">
        <v>76</v>
      </c>
      <c r="J64" s="2088"/>
      <c r="L64" s="2089"/>
    </row>
    <row r="65" spans="1:12" s="1958" customFormat="1" ht="12" customHeight="1">
      <c r="A65" s="2048"/>
      <c r="B65" s="2042" t="s">
        <v>132</v>
      </c>
      <c r="C65" s="2043">
        <v>779.8</v>
      </c>
      <c r="D65" s="2044">
        <v>126</v>
      </c>
      <c r="E65" s="525"/>
      <c r="F65" s="466">
        <v>30.3</v>
      </c>
      <c r="G65" s="2076">
        <v>23.4</v>
      </c>
      <c r="H65" s="2056"/>
      <c r="I65" s="2044">
        <v>77</v>
      </c>
      <c r="J65" s="2088"/>
      <c r="L65" s="2089"/>
    </row>
    <row r="66" spans="1:12" s="1958" customFormat="1" ht="12" customHeight="1">
      <c r="A66" s="2048"/>
      <c r="B66" s="2042" t="s">
        <v>133</v>
      </c>
      <c r="C66" s="2043">
        <v>831.2</v>
      </c>
      <c r="D66" s="2044">
        <v>111</v>
      </c>
      <c r="E66" s="525"/>
      <c r="F66" s="466">
        <v>31.6</v>
      </c>
      <c r="G66" s="2076">
        <v>20.7</v>
      </c>
      <c r="H66" s="2056"/>
      <c r="I66" s="2044">
        <v>79</v>
      </c>
      <c r="J66" s="2090"/>
      <c r="L66" s="2089"/>
    </row>
    <row r="67" spans="1:12" s="1958" customFormat="1" ht="12" customHeight="1">
      <c r="A67" s="2048"/>
      <c r="B67" s="2042" t="s">
        <v>134</v>
      </c>
      <c r="C67" s="2043">
        <v>976</v>
      </c>
      <c r="D67" s="2044">
        <v>104</v>
      </c>
      <c r="E67" s="525"/>
      <c r="F67" s="466">
        <v>31.2</v>
      </c>
      <c r="G67" s="2076">
        <v>21.074999999999999</v>
      </c>
      <c r="H67" s="2056"/>
      <c r="I67" s="2044">
        <v>79.333333333333329</v>
      </c>
      <c r="J67" s="2088"/>
      <c r="L67" s="2089"/>
    </row>
    <row r="68" spans="1:12" s="1958" customFormat="1" ht="12" customHeight="1">
      <c r="A68" s="2048"/>
      <c r="B68" s="2051" t="s">
        <v>99</v>
      </c>
      <c r="C68" s="2039">
        <v>905.33333333333337</v>
      </c>
      <c r="D68" s="2091">
        <v>115.5</v>
      </c>
      <c r="E68" s="2054"/>
      <c r="F68" s="2039">
        <v>31.133333333333329</v>
      </c>
      <c r="G68" s="1164">
        <v>21.445833333333336</v>
      </c>
      <c r="H68" s="2054"/>
      <c r="I68" s="2040">
        <v>78.222222222222214</v>
      </c>
      <c r="J68" s="2088"/>
      <c r="L68" s="2089"/>
    </row>
    <row r="69" spans="1:12" s="1958" customFormat="1" ht="5.0999999999999996" customHeight="1">
      <c r="A69" s="2092"/>
      <c r="B69" s="2093"/>
      <c r="C69" s="2094"/>
      <c r="D69" s="2094"/>
      <c r="E69" s="2094"/>
      <c r="F69" s="2094"/>
      <c r="G69" s="2094"/>
      <c r="H69" s="2094"/>
      <c r="I69" s="2094"/>
    </row>
    <row r="70" spans="1:12" s="1958" customFormat="1" ht="5.0999999999999996" customHeight="1">
      <c r="A70" s="2095"/>
      <c r="B70" s="2096"/>
      <c r="C70" s="2097"/>
      <c r="D70" s="2098"/>
      <c r="E70" s="2099"/>
      <c r="F70" s="2098"/>
      <c r="G70" s="2100"/>
      <c r="H70" s="2100"/>
      <c r="I70" s="2100"/>
    </row>
    <row r="71" spans="1:12" s="1958" customFormat="1" ht="11.25" customHeight="1">
      <c r="A71" s="2984" t="s">
        <v>135</v>
      </c>
      <c r="B71" s="2984"/>
      <c r="C71" s="2102"/>
      <c r="D71" s="2103"/>
      <c r="E71" s="2104"/>
      <c r="F71" s="2103"/>
      <c r="G71" s="2105"/>
      <c r="H71" s="2102"/>
      <c r="I71" s="2117"/>
    </row>
    <row r="72" spans="1:12" s="1958" customFormat="1" ht="11.25" customHeight="1">
      <c r="A72" s="2101"/>
      <c r="B72" s="2101"/>
      <c r="C72" s="2102"/>
      <c r="D72" s="2103"/>
      <c r="E72" s="2104"/>
      <c r="F72" s="2103"/>
      <c r="G72" s="2105"/>
      <c r="H72" s="2102"/>
      <c r="I72" s="2117"/>
    </row>
    <row r="73" spans="1:12" s="1958" customFormat="1" ht="11.25" customHeight="1">
      <c r="A73" s="2101"/>
      <c r="B73" s="2101"/>
      <c r="C73" s="2102"/>
      <c r="D73" s="2106"/>
      <c r="E73" s="2104"/>
      <c r="F73" s="2103"/>
      <c r="G73" s="2105"/>
      <c r="H73" s="2102"/>
      <c r="I73" s="2117"/>
    </row>
    <row r="74" spans="1:12" s="1628" customFormat="1" ht="30" customHeight="1">
      <c r="A74" s="1959"/>
      <c r="C74" s="1960"/>
      <c r="D74" s="1960"/>
      <c r="E74" s="1960"/>
      <c r="F74" s="1960"/>
      <c r="G74" s="1960"/>
      <c r="H74" s="1960"/>
      <c r="I74" s="899" t="s">
        <v>1477</v>
      </c>
    </row>
    <row r="75" spans="1:12" s="1628" customFormat="1" ht="4.5" customHeight="1">
      <c r="A75" s="2107"/>
      <c r="B75" s="1961"/>
      <c r="C75" s="1961"/>
      <c r="D75" s="1961"/>
      <c r="E75" s="1961"/>
      <c r="F75" s="1961"/>
      <c r="G75" s="1961"/>
      <c r="H75" s="1961"/>
      <c r="I75" s="1961"/>
    </row>
    <row r="76" spans="1:12" s="1629" customFormat="1" ht="5.0999999999999996" customHeight="1">
      <c r="A76" s="1963"/>
      <c r="B76" s="1963"/>
      <c r="C76" s="1963"/>
      <c r="D76" s="1963"/>
      <c r="E76" s="1963"/>
      <c r="F76" s="1963"/>
      <c r="G76" s="1963"/>
      <c r="H76" s="1963"/>
      <c r="I76" s="1963"/>
    </row>
    <row r="77" spans="1:12" s="1954" customFormat="1" ht="12" customHeight="1">
      <c r="A77" s="1998" t="s">
        <v>1479</v>
      </c>
      <c r="B77" s="1999"/>
      <c r="C77" s="2000"/>
      <c r="D77" s="2108"/>
      <c r="E77" s="2109"/>
      <c r="F77" s="2108"/>
      <c r="G77" s="2003"/>
      <c r="H77" s="2004"/>
      <c r="I77" s="2004"/>
    </row>
    <row r="78" spans="1:12" s="1954" customFormat="1" ht="12" customHeight="1">
      <c r="A78" s="2110"/>
      <c r="B78" s="2111"/>
      <c r="C78" s="2004"/>
      <c r="D78" s="2001"/>
      <c r="E78" s="2002"/>
      <c r="F78" s="2001"/>
      <c r="G78" s="2003"/>
      <c r="H78" s="2004"/>
      <c r="I78" s="2004"/>
    </row>
    <row r="79" spans="1:12" ht="5.0999999999999996" customHeight="1">
      <c r="A79" s="2017"/>
      <c r="B79" s="2017"/>
      <c r="C79" s="2018"/>
      <c r="D79" s="2018"/>
      <c r="E79" s="2019"/>
      <c r="F79" s="2017"/>
      <c r="G79" s="2020"/>
      <c r="H79" s="2018"/>
      <c r="I79" s="2018"/>
    </row>
    <row r="80" spans="1:12" ht="12" customHeight="1">
      <c r="A80" s="2021"/>
      <c r="B80" s="2021"/>
      <c r="C80" s="2986" t="s">
        <v>80</v>
      </c>
      <c r="D80" s="2986"/>
      <c r="E80" s="2022"/>
      <c r="F80" s="2986" t="s">
        <v>81</v>
      </c>
      <c r="G80" s="2986"/>
      <c r="H80" s="2023"/>
      <c r="I80" s="2023" t="s">
        <v>82</v>
      </c>
    </row>
    <row r="81" spans="1:12" ht="12" customHeight="1">
      <c r="A81" s="2024"/>
      <c r="B81" s="2024"/>
      <c r="C81" s="2022" t="s">
        <v>60</v>
      </c>
      <c r="D81" s="2025" t="s">
        <v>83</v>
      </c>
      <c r="E81" s="2022"/>
      <c r="F81" s="2025" t="s">
        <v>84</v>
      </c>
      <c r="G81" s="2022" t="s">
        <v>85</v>
      </c>
      <c r="H81" s="2023"/>
      <c r="I81" s="2023" t="s">
        <v>86</v>
      </c>
    </row>
    <row r="82" spans="1:12" ht="12" customHeight="1">
      <c r="A82" s="2026" t="s">
        <v>87</v>
      </c>
      <c r="B82" s="2026"/>
      <c r="C82" s="2025" t="s">
        <v>88</v>
      </c>
      <c r="D82" s="2025" t="s">
        <v>89</v>
      </c>
      <c r="E82" s="2025"/>
      <c r="F82" s="2025" t="s">
        <v>90</v>
      </c>
      <c r="G82" s="2025" t="s">
        <v>90</v>
      </c>
      <c r="H82" s="2027"/>
      <c r="I82" s="2025" t="s">
        <v>65</v>
      </c>
      <c r="J82" s="2806"/>
    </row>
    <row r="83" spans="1:12" ht="5.0999999999999996" customHeight="1">
      <c r="A83" s="2011"/>
      <c r="B83" s="2012"/>
      <c r="C83" s="2033"/>
      <c r="D83" s="2034"/>
      <c r="E83" s="2035"/>
      <c r="F83" s="2034"/>
      <c r="G83" s="2036"/>
      <c r="H83" s="2013"/>
      <c r="I83" s="2013"/>
    </row>
    <row r="84" spans="1:12" ht="12" customHeight="1">
      <c r="A84" s="2055" t="s">
        <v>75</v>
      </c>
      <c r="B84" s="2042" t="s">
        <v>75</v>
      </c>
      <c r="C84" s="2043">
        <v>1061.2</v>
      </c>
      <c r="D84" s="2044">
        <v>105</v>
      </c>
      <c r="E84" s="525"/>
      <c r="F84" s="466">
        <v>31.8</v>
      </c>
      <c r="G84" s="466">
        <v>21.9</v>
      </c>
      <c r="H84" s="525"/>
      <c r="I84" s="2044">
        <v>75</v>
      </c>
      <c r="J84" s="2084"/>
      <c r="L84" s="2083"/>
    </row>
    <row r="85" spans="1:12" ht="12" customHeight="1">
      <c r="A85" s="2048"/>
      <c r="B85" s="2042" t="s">
        <v>136</v>
      </c>
      <c r="C85" s="2043">
        <v>693.6</v>
      </c>
      <c r="D85" s="2044">
        <v>113</v>
      </c>
      <c r="E85" s="525"/>
      <c r="F85" s="466">
        <v>31</v>
      </c>
      <c r="G85" s="466">
        <v>21.2</v>
      </c>
      <c r="H85" s="525"/>
      <c r="I85" s="2044">
        <v>77</v>
      </c>
      <c r="J85" s="2084"/>
      <c r="L85" s="2083"/>
    </row>
    <row r="86" spans="1:12" ht="12" customHeight="1">
      <c r="A86" s="2048"/>
      <c r="B86" s="2051" t="s">
        <v>99</v>
      </c>
      <c r="C86" s="2039">
        <v>877.40000000000009</v>
      </c>
      <c r="D86" s="2040">
        <v>109</v>
      </c>
      <c r="E86" s="2054"/>
      <c r="F86" s="2039">
        <v>31.4</v>
      </c>
      <c r="G86" s="1164">
        <v>21.549999999999997</v>
      </c>
      <c r="H86" s="2054"/>
      <c r="I86" s="2040">
        <v>76</v>
      </c>
      <c r="J86" s="2084"/>
      <c r="L86" s="2083"/>
    </row>
    <row r="87" spans="1:12" ht="12" customHeight="1">
      <c r="A87" s="2055" t="s">
        <v>137</v>
      </c>
      <c r="B87" s="2042" t="s">
        <v>138</v>
      </c>
      <c r="C87" s="2043">
        <v>938.1</v>
      </c>
      <c r="D87" s="2044">
        <v>130</v>
      </c>
      <c r="E87" s="525"/>
      <c r="F87" s="466">
        <v>29.5</v>
      </c>
      <c r="G87" s="466">
        <v>24.1</v>
      </c>
      <c r="H87" s="525"/>
      <c r="I87" s="2044">
        <v>78</v>
      </c>
      <c r="J87" s="2084"/>
      <c r="L87" s="2083"/>
    </row>
    <row r="88" spans="1:12" ht="12" customHeight="1">
      <c r="A88" s="2112"/>
      <c r="B88" s="2042" t="s">
        <v>140</v>
      </c>
      <c r="C88" s="2043">
        <v>802.7</v>
      </c>
      <c r="D88" s="2044">
        <v>108</v>
      </c>
      <c r="E88" s="525"/>
      <c r="F88" s="466">
        <v>30.9</v>
      </c>
      <c r="G88" s="466">
        <v>21.2</v>
      </c>
      <c r="H88" s="525"/>
      <c r="I88" s="2044">
        <v>79</v>
      </c>
      <c r="J88" s="2084"/>
      <c r="L88" s="2083"/>
    </row>
    <row r="89" spans="1:12" ht="12" customHeight="1">
      <c r="A89" s="2048"/>
      <c r="B89" s="2042" t="s">
        <v>141</v>
      </c>
      <c r="C89" s="2043">
        <v>912.6</v>
      </c>
      <c r="D89" s="2044">
        <v>86</v>
      </c>
      <c r="E89" s="525"/>
      <c r="F89" s="466" t="s">
        <v>1523</v>
      </c>
      <c r="G89" s="466">
        <v>20.9</v>
      </c>
      <c r="H89" s="525"/>
      <c r="I89" s="2044">
        <v>77</v>
      </c>
      <c r="J89" s="2084"/>
      <c r="L89" s="2083"/>
    </row>
    <row r="90" spans="1:12" ht="12" customHeight="1">
      <c r="A90" s="2048"/>
      <c r="B90" s="2042" t="s">
        <v>142</v>
      </c>
      <c r="C90" s="2043">
        <v>891.1</v>
      </c>
      <c r="D90" s="2044">
        <v>90</v>
      </c>
      <c r="E90" s="525"/>
      <c r="F90" s="466" t="s">
        <v>1523</v>
      </c>
      <c r="G90" s="466" t="s">
        <v>1523</v>
      </c>
      <c r="H90" s="525"/>
      <c r="I90" s="2044">
        <v>74</v>
      </c>
      <c r="J90" s="2084"/>
      <c r="L90" s="2083"/>
    </row>
    <row r="91" spans="1:12" ht="12" customHeight="1">
      <c r="A91" s="2048"/>
      <c r="B91" s="2042" t="s">
        <v>143</v>
      </c>
      <c r="C91" s="2043">
        <v>1370.7</v>
      </c>
      <c r="D91" s="2044">
        <v>151</v>
      </c>
      <c r="E91" s="525"/>
      <c r="F91" s="466">
        <v>27.9</v>
      </c>
      <c r="G91" s="466">
        <v>16.3</v>
      </c>
      <c r="H91" s="525"/>
      <c r="I91" s="2044">
        <v>80</v>
      </c>
      <c r="J91" s="2118"/>
      <c r="L91" s="2083"/>
    </row>
    <row r="92" spans="1:12" ht="12" customHeight="1">
      <c r="A92" s="2048"/>
      <c r="B92" s="2042" t="s">
        <v>144</v>
      </c>
      <c r="C92" s="2043">
        <v>693.8</v>
      </c>
      <c r="D92" s="2044">
        <v>121</v>
      </c>
      <c r="E92" s="525"/>
      <c r="F92" s="466">
        <v>32.1</v>
      </c>
      <c r="G92" s="466">
        <v>21.5</v>
      </c>
      <c r="H92" s="525"/>
      <c r="I92" s="2044">
        <v>78</v>
      </c>
      <c r="J92" s="2084"/>
      <c r="L92" s="2083"/>
    </row>
    <row r="93" spans="1:12" ht="12" customHeight="1">
      <c r="A93" s="2048"/>
      <c r="B93" s="2051" t="s">
        <v>99</v>
      </c>
      <c r="C93" s="2039">
        <v>934.83333333333337</v>
      </c>
      <c r="D93" s="2040">
        <v>114.33333333333333</v>
      </c>
      <c r="E93" s="2054"/>
      <c r="F93" s="2039">
        <v>30.1</v>
      </c>
      <c r="G93" s="1164">
        <v>20.799999999999997</v>
      </c>
      <c r="H93" s="1164"/>
      <c r="I93" s="2040">
        <v>77.666666666666671</v>
      </c>
      <c r="J93" s="2119"/>
      <c r="L93" s="2083"/>
    </row>
    <row r="94" spans="1:12" ht="12" customHeight="1">
      <c r="A94" s="2051" t="s">
        <v>31</v>
      </c>
      <c r="B94" s="2042" t="s">
        <v>145</v>
      </c>
      <c r="C94" s="2043">
        <v>901.4</v>
      </c>
      <c r="D94" s="2044">
        <v>95</v>
      </c>
      <c r="E94" s="525"/>
      <c r="F94" s="466">
        <v>31</v>
      </c>
      <c r="G94" s="466">
        <v>23</v>
      </c>
      <c r="H94" s="525"/>
      <c r="I94" s="2044">
        <v>75</v>
      </c>
      <c r="J94" s="2082"/>
      <c r="L94" s="2083"/>
    </row>
    <row r="95" spans="1:12" ht="12" customHeight="1">
      <c r="A95" s="2048"/>
      <c r="B95" s="2042" t="s">
        <v>146</v>
      </c>
      <c r="C95" s="2043">
        <v>841</v>
      </c>
      <c r="D95" s="2044">
        <v>105</v>
      </c>
      <c r="E95" s="525"/>
      <c r="F95" s="466">
        <v>33.5</v>
      </c>
      <c r="G95" s="466">
        <v>20.7</v>
      </c>
      <c r="H95" s="525"/>
      <c r="I95" s="2085">
        <v>75</v>
      </c>
      <c r="J95" s="2082"/>
      <c r="L95" s="2083"/>
    </row>
    <row r="96" spans="1:12" ht="12" customHeight="1">
      <c r="A96" s="2048"/>
      <c r="B96" s="2042" t="s">
        <v>147</v>
      </c>
      <c r="C96" s="2043">
        <v>1283.5999999999999</v>
      </c>
      <c r="D96" s="2044">
        <v>110</v>
      </c>
      <c r="E96" s="525"/>
      <c r="F96" s="466">
        <v>31.7</v>
      </c>
      <c r="G96" s="466">
        <v>21</v>
      </c>
      <c r="H96" s="525"/>
      <c r="I96" s="2044">
        <v>77</v>
      </c>
      <c r="J96" s="2082"/>
      <c r="L96" s="2083"/>
    </row>
    <row r="97" spans="1:12" ht="12" customHeight="1">
      <c r="A97" s="2048"/>
      <c r="B97" s="2042" t="s">
        <v>148</v>
      </c>
      <c r="C97" s="2043">
        <v>969</v>
      </c>
      <c r="D97" s="2044">
        <v>111</v>
      </c>
      <c r="E97" s="525"/>
      <c r="F97" s="466">
        <v>34.200000000000003</v>
      </c>
      <c r="G97" s="466">
        <v>20.100000000000001</v>
      </c>
      <c r="H97" s="525"/>
      <c r="I97" s="2044">
        <v>77</v>
      </c>
      <c r="J97" s="2082"/>
      <c r="L97" s="2083"/>
    </row>
    <row r="98" spans="1:12" ht="12" customHeight="1">
      <c r="A98" s="2048"/>
      <c r="B98" s="2051" t="s">
        <v>99</v>
      </c>
      <c r="C98" s="2072">
        <v>998.75</v>
      </c>
      <c r="D98" s="2073">
        <v>105.25</v>
      </c>
      <c r="E98" s="2054"/>
      <c r="F98" s="2072">
        <v>32.6</v>
      </c>
      <c r="G98" s="2113">
        <v>21.200000000000003</v>
      </c>
      <c r="H98" s="2054"/>
      <c r="I98" s="2073">
        <v>76</v>
      </c>
      <c r="J98" s="2082"/>
      <c r="L98" s="2083"/>
    </row>
    <row r="99" spans="1:12" ht="12" customHeight="1">
      <c r="A99" s="2055" t="s">
        <v>149</v>
      </c>
      <c r="B99" s="2042" t="s">
        <v>150</v>
      </c>
      <c r="C99" s="2043">
        <v>1076.5</v>
      </c>
      <c r="D99" s="2044">
        <v>98</v>
      </c>
      <c r="E99" s="525"/>
      <c r="F99" s="466">
        <v>32.200000000000003</v>
      </c>
      <c r="G99" s="466">
        <v>20</v>
      </c>
      <c r="H99" s="525"/>
      <c r="I99" s="2085">
        <v>75</v>
      </c>
      <c r="J99" s="2120"/>
      <c r="L99" s="2121"/>
    </row>
    <row r="100" spans="1:12" ht="12" customHeight="1">
      <c r="A100" s="2055" t="s">
        <v>151</v>
      </c>
      <c r="B100" s="2042" t="s">
        <v>152</v>
      </c>
      <c r="C100" s="2043">
        <v>1155.7</v>
      </c>
      <c r="D100" s="2044">
        <v>119</v>
      </c>
      <c r="E100" s="525"/>
      <c r="F100" s="466">
        <v>23.8</v>
      </c>
      <c r="G100" s="466">
        <v>16.3</v>
      </c>
      <c r="H100" s="525"/>
      <c r="I100" s="2085">
        <v>86</v>
      </c>
      <c r="J100" s="2120"/>
      <c r="L100" s="2121"/>
    </row>
    <row r="101" spans="1:12" ht="12" customHeight="1">
      <c r="A101" s="2048"/>
      <c r="B101" s="2042" t="s">
        <v>77</v>
      </c>
      <c r="C101" s="2114">
        <v>886.8</v>
      </c>
      <c r="D101" s="2044">
        <v>97</v>
      </c>
      <c r="E101" s="525"/>
      <c r="F101" s="466" t="s">
        <v>1523</v>
      </c>
      <c r="G101" s="466" t="s">
        <v>1523</v>
      </c>
      <c r="H101" s="525"/>
      <c r="I101" s="2085">
        <v>69</v>
      </c>
      <c r="J101" s="2120"/>
      <c r="L101" s="2121"/>
    </row>
    <row r="102" spans="1:12" ht="12" customHeight="1">
      <c r="A102" s="2048"/>
      <c r="B102" s="2051" t="s">
        <v>99</v>
      </c>
      <c r="C102" s="2039">
        <v>1039.6666666666667</v>
      </c>
      <c r="D102" s="2040">
        <v>104.66666666666667</v>
      </c>
      <c r="E102" s="2054"/>
      <c r="F102" s="2039">
        <v>28</v>
      </c>
      <c r="G102" s="1164">
        <v>18.149999999999999</v>
      </c>
      <c r="H102" s="2054"/>
      <c r="I102" s="2040">
        <v>76.666666666666671</v>
      </c>
      <c r="J102" s="2120"/>
      <c r="L102" s="2121"/>
    </row>
    <row r="103" spans="1:12" ht="12" customHeight="1">
      <c r="A103" s="2055" t="s">
        <v>33</v>
      </c>
      <c r="B103" s="2042" t="s">
        <v>33</v>
      </c>
      <c r="C103" s="2043">
        <v>727.6</v>
      </c>
      <c r="D103" s="2044">
        <v>86</v>
      </c>
      <c r="E103" s="525"/>
      <c r="F103" s="466">
        <v>32.9</v>
      </c>
      <c r="G103" s="466">
        <v>21.2</v>
      </c>
      <c r="H103" s="525"/>
      <c r="I103" s="2044">
        <v>71</v>
      </c>
      <c r="J103" s="2084"/>
      <c r="L103" s="2083"/>
    </row>
    <row r="104" spans="1:12" ht="12" customHeight="1">
      <c r="A104" s="2048"/>
      <c r="B104" s="2042" t="s">
        <v>153</v>
      </c>
      <c r="C104" s="2043">
        <v>1690.5</v>
      </c>
      <c r="D104" s="2044">
        <v>177</v>
      </c>
      <c r="E104" s="525"/>
      <c r="F104" s="466">
        <v>29.9</v>
      </c>
      <c r="G104" s="466">
        <v>22.3</v>
      </c>
      <c r="H104" s="525"/>
      <c r="I104" s="2044">
        <v>80</v>
      </c>
      <c r="J104" s="2084"/>
      <c r="L104" s="2083"/>
    </row>
    <row r="105" spans="1:12" ht="12" customHeight="1">
      <c r="A105" s="2048"/>
      <c r="B105" s="2042" t="s">
        <v>154</v>
      </c>
      <c r="C105" s="2043">
        <v>612.6</v>
      </c>
      <c r="D105" s="2044">
        <v>91</v>
      </c>
      <c r="E105" s="525"/>
      <c r="F105" s="466">
        <v>30</v>
      </c>
      <c r="G105" s="466">
        <v>24</v>
      </c>
      <c r="H105" s="525"/>
      <c r="I105" s="2044">
        <v>74</v>
      </c>
      <c r="J105" s="2084"/>
      <c r="L105" s="2083"/>
    </row>
    <row r="106" spans="1:12" ht="12" customHeight="1">
      <c r="A106" s="2048"/>
      <c r="B106" s="2042" t="s">
        <v>155</v>
      </c>
      <c r="C106" s="2043">
        <v>1462.7</v>
      </c>
      <c r="D106" s="2044">
        <v>170</v>
      </c>
      <c r="E106" s="525"/>
      <c r="F106" s="466">
        <v>28.941666666666663</v>
      </c>
      <c r="G106" s="466">
        <v>18.8</v>
      </c>
      <c r="H106" s="525"/>
      <c r="I106" s="2044">
        <v>80.5</v>
      </c>
      <c r="J106" s="2084"/>
      <c r="L106" s="2083"/>
    </row>
    <row r="107" spans="1:12" ht="12" customHeight="1">
      <c r="A107" s="2048"/>
      <c r="B107" s="2042" t="s">
        <v>156</v>
      </c>
      <c r="C107" s="2043">
        <v>527.20000000000005</v>
      </c>
      <c r="D107" s="2044">
        <v>84</v>
      </c>
      <c r="E107" s="525"/>
      <c r="F107" s="466">
        <v>32.700000000000003</v>
      </c>
      <c r="G107" s="466">
        <v>20.3</v>
      </c>
      <c r="H107" s="525"/>
      <c r="I107" s="2044">
        <v>74</v>
      </c>
      <c r="J107" s="2084"/>
      <c r="L107" s="2083"/>
    </row>
    <row r="108" spans="1:12" ht="12" customHeight="1">
      <c r="A108" s="2048"/>
      <c r="B108" s="2051" t="s">
        <v>99</v>
      </c>
      <c r="C108" s="2039">
        <v>1004.1199999999999</v>
      </c>
      <c r="D108" s="2040">
        <v>121.6</v>
      </c>
      <c r="E108" s="2054"/>
      <c r="F108" s="2039">
        <v>30.888333333333332</v>
      </c>
      <c r="G108" s="1164">
        <v>21.32</v>
      </c>
      <c r="H108" s="2054"/>
      <c r="I108" s="2040">
        <v>75.900000000000006</v>
      </c>
      <c r="J108" s="2084"/>
      <c r="L108" s="2083"/>
    </row>
    <row r="109" spans="1:12" ht="12" customHeight="1">
      <c r="A109" s="2055" t="s">
        <v>157</v>
      </c>
      <c r="B109" s="2042" t="s">
        <v>158</v>
      </c>
      <c r="C109" s="2043">
        <v>1746.3</v>
      </c>
      <c r="D109" s="2044">
        <v>131</v>
      </c>
      <c r="E109" s="525"/>
      <c r="F109" s="466">
        <v>29.7</v>
      </c>
      <c r="G109" s="466">
        <v>21</v>
      </c>
      <c r="H109" s="525"/>
      <c r="I109" s="2044">
        <v>81</v>
      </c>
      <c r="J109" s="2120"/>
      <c r="L109" s="2121"/>
    </row>
    <row r="110" spans="1:12" ht="12" customHeight="1">
      <c r="A110" s="2055" t="s">
        <v>159</v>
      </c>
      <c r="B110" s="2042" t="s">
        <v>46</v>
      </c>
      <c r="C110" s="2043">
        <v>1078.7</v>
      </c>
      <c r="D110" s="2044">
        <v>112</v>
      </c>
      <c r="E110" s="525"/>
      <c r="F110" s="466">
        <v>30.5</v>
      </c>
      <c r="G110" s="466">
        <v>22.9</v>
      </c>
      <c r="H110" s="525"/>
      <c r="I110" s="2044">
        <v>76</v>
      </c>
      <c r="J110" s="2120"/>
      <c r="L110" s="2121"/>
    </row>
    <row r="111" spans="1:12" ht="12" customHeight="1">
      <c r="A111" s="2041"/>
      <c r="B111" s="2042" t="s">
        <v>160</v>
      </c>
      <c r="C111" s="2043">
        <v>1565.8</v>
      </c>
      <c r="D111" s="2044">
        <v>141</v>
      </c>
      <c r="E111" s="525"/>
      <c r="F111" s="466">
        <v>30.3</v>
      </c>
      <c r="G111" s="466">
        <v>21.5</v>
      </c>
      <c r="H111" s="525"/>
      <c r="I111" s="2044">
        <v>83</v>
      </c>
      <c r="J111" s="2120"/>
      <c r="L111" s="2121"/>
    </row>
    <row r="112" spans="1:12" ht="12" customHeight="1">
      <c r="A112" s="2048"/>
      <c r="B112" s="2115" t="s">
        <v>161</v>
      </c>
      <c r="C112" s="2039">
        <v>1463.6000000000001</v>
      </c>
      <c r="D112" s="2040">
        <v>128</v>
      </c>
      <c r="E112" s="2054"/>
      <c r="F112" s="2039">
        <v>30.166666666666668</v>
      </c>
      <c r="G112" s="1164">
        <v>21.8</v>
      </c>
      <c r="H112" s="2054"/>
      <c r="I112" s="2040">
        <v>80</v>
      </c>
      <c r="J112" s="2120"/>
      <c r="L112" s="2121"/>
    </row>
    <row r="113" spans="1:9" ht="5.0999999999999996" customHeight="1">
      <c r="A113" s="2116"/>
      <c r="B113" s="2093"/>
      <c r="C113" s="2094"/>
      <c r="D113" s="2094"/>
      <c r="E113" s="2094"/>
      <c r="F113" s="2094"/>
      <c r="G113" s="2094"/>
      <c r="H113" s="2094"/>
      <c r="I113" s="2094"/>
    </row>
    <row r="114" spans="1:9" ht="5.0999999999999996" customHeight="1">
      <c r="A114" s="2095"/>
      <c r="B114" s="2096"/>
      <c r="C114" s="2097"/>
      <c r="D114" s="2098"/>
      <c r="E114" s="2099"/>
      <c r="F114" s="2098"/>
      <c r="G114" s="2100"/>
      <c r="H114" s="2100"/>
      <c r="I114" s="2100"/>
    </row>
    <row r="115" spans="1:9" ht="11.25" customHeight="1">
      <c r="A115" s="2984" t="s">
        <v>162</v>
      </c>
      <c r="B115" s="2984"/>
      <c r="C115" s="2984"/>
      <c r="D115" s="2984"/>
      <c r="E115" s="2984"/>
      <c r="F115" s="2984"/>
      <c r="G115" s="2105"/>
      <c r="H115" s="2102"/>
      <c r="I115" s="2117"/>
    </row>
    <row r="116" spans="1:9" ht="10.5" customHeight="1"/>
    <row r="117" spans="1:9" ht="10.5" customHeight="1">
      <c r="A117" s="2985" t="s">
        <v>163</v>
      </c>
      <c r="B117" s="2985"/>
      <c r="C117" s="2985"/>
      <c r="D117" s="2985"/>
      <c r="E117" s="2985"/>
      <c r="F117" s="2985"/>
      <c r="G117" s="2985"/>
      <c r="H117" s="2985"/>
      <c r="I117" s="2985"/>
    </row>
    <row r="118" spans="1:9" ht="10.5" customHeight="1">
      <c r="B118" s="1720"/>
      <c r="C118" s="1720"/>
      <c r="D118" s="1720"/>
    </row>
    <row r="119" spans="1:9" ht="14.25" customHeight="1"/>
    <row r="120" spans="1:9" ht="13.5" customHeight="1"/>
    <row r="121" spans="1:9" ht="13.5" customHeight="1"/>
    <row r="122" spans="1:9" ht="13.5" customHeight="1"/>
    <row r="123" spans="1:9" ht="13.5" customHeight="1"/>
    <row r="124" spans="1:9" ht="13.5" customHeight="1"/>
    <row r="125" spans="1:9" ht="13.5" customHeight="1"/>
    <row r="126" spans="1:9" ht="13.5" customHeight="1"/>
    <row r="127" spans="1:9" ht="13.5" customHeight="1"/>
    <row r="128" spans="1:9" ht="13.5" customHeight="1"/>
    <row r="129" spans="1:1" ht="13.5" customHeight="1"/>
    <row r="130" spans="1:1" ht="13.5" customHeight="1"/>
    <row r="131" spans="1:1" ht="13.5" customHeight="1"/>
    <row r="132" spans="1:1" ht="15" customHeight="1">
      <c r="A132" s="2122" t="s">
        <v>164</v>
      </c>
    </row>
    <row r="133" spans="1:1" ht="15" customHeight="1">
      <c r="A133" s="2123" t="s">
        <v>165</v>
      </c>
    </row>
    <row r="134" spans="1:1" ht="15" customHeight="1">
      <c r="A134" s="2123" t="s">
        <v>166</v>
      </c>
    </row>
    <row r="135" spans="1:1" ht="15" customHeight="1">
      <c r="A135" s="2123" t="s">
        <v>167</v>
      </c>
    </row>
  </sheetData>
  <mergeCells count="7">
    <mergeCell ref="A115:F115"/>
    <mergeCell ref="A117:I117"/>
    <mergeCell ref="C8:D8"/>
    <mergeCell ref="F8:G8"/>
    <mergeCell ref="A71:B71"/>
    <mergeCell ref="C80:D80"/>
    <mergeCell ref="F80:G80"/>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rowBreaks count="1" manualBreakCount="1">
    <brk id="71"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W67"/>
  <sheetViews>
    <sheetView showGridLines="0" view="pageBreakPreview" topLeftCell="A31" zoomScaleNormal="100" zoomScaleSheetLayoutView="100" workbookViewId="0">
      <selection activeCell="G35" sqref="G35"/>
    </sheetView>
  </sheetViews>
  <sheetFormatPr baseColWidth="10" defaultColWidth="11.42578125" defaultRowHeight="16.7" customHeight="1"/>
  <cols>
    <col min="1" max="1" width="11.28515625" style="151" customWidth="1"/>
    <col min="2" max="2" width="28.28515625" style="151" customWidth="1"/>
    <col min="3" max="3" width="17.28515625" style="151" customWidth="1"/>
    <col min="4" max="6" width="11.7109375" style="151" customWidth="1"/>
    <col min="7" max="16384" width="11.42578125" style="151"/>
  </cols>
  <sheetData>
    <row r="1" spans="1:14" s="1004" customFormat="1" ht="30" customHeight="1">
      <c r="C1" s="1008"/>
      <c r="D1" s="1008"/>
      <c r="E1" s="1008"/>
      <c r="F1" s="2814" t="s">
        <v>1477</v>
      </c>
      <c r="M1" s="456"/>
      <c r="N1" s="456"/>
    </row>
    <row r="2" spans="1:14" s="1004" customFormat="1" ht="5.0999999999999996" customHeight="1">
      <c r="A2" s="2486"/>
      <c r="B2" s="2487"/>
      <c r="C2" s="2487"/>
      <c r="D2" s="2487"/>
      <c r="E2" s="2487"/>
      <c r="F2" s="2487"/>
    </row>
    <row r="3" spans="1:14" s="1004" customFormat="1" ht="5.0999999999999996" customHeight="1">
      <c r="A3" s="1009"/>
      <c r="F3" s="2502"/>
    </row>
    <row r="4" spans="1:14" s="1005" customFormat="1" ht="12.75" customHeight="1">
      <c r="A4" s="2817" t="s">
        <v>1485</v>
      </c>
      <c r="B4" s="1010"/>
      <c r="C4" s="1010"/>
      <c r="D4" s="59"/>
      <c r="E4" s="109"/>
      <c r="F4" s="109"/>
    </row>
    <row r="5" spans="1:14" s="1006" customFormat="1" ht="12.75" customHeight="1">
      <c r="A5" s="1011"/>
      <c r="B5" s="1012"/>
      <c r="C5" s="1013"/>
      <c r="D5" s="59"/>
      <c r="E5" s="59"/>
      <c r="F5" s="59"/>
    </row>
    <row r="6" spans="1:14" s="1006" customFormat="1" ht="3" customHeight="1">
      <c r="A6" s="1014"/>
      <c r="B6" s="1015"/>
      <c r="C6" s="59"/>
      <c r="D6" s="3040"/>
      <c r="E6" s="3040"/>
      <c r="F6" s="3040"/>
    </row>
    <row r="7" spans="1:14" s="1006" customFormat="1" ht="5.0999999999999996" customHeight="1">
      <c r="A7" s="1016"/>
      <c r="B7" s="1017"/>
      <c r="C7" s="1018"/>
      <c r="D7" s="1019"/>
      <c r="E7" s="1019"/>
      <c r="F7" s="1019"/>
    </row>
    <row r="8" spans="1:14" s="1006" customFormat="1" ht="11.1" customHeight="1">
      <c r="A8" s="1020"/>
      <c r="B8" s="1021"/>
      <c r="C8" s="1022"/>
      <c r="D8" s="3041" t="s">
        <v>700</v>
      </c>
      <c r="E8" s="3041"/>
      <c r="F8" s="3041"/>
    </row>
    <row r="9" spans="1:14" s="1006" customFormat="1" ht="15" customHeight="1">
      <c r="A9" s="1020"/>
      <c r="B9" s="1021"/>
      <c r="C9" s="1022"/>
      <c r="D9" s="1023" t="s">
        <v>701</v>
      </c>
      <c r="E9" s="1024" t="s">
        <v>702</v>
      </c>
      <c r="F9" s="1023" t="s">
        <v>702</v>
      </c>
      <c r="H9" s="1025"/>
    </row>
    <row r="10" spans="1:14" s="1006" customFormat="1" ht="11.1" customHeight="1">
      <c r="A10" s="3042" t="s">
        <v>535</v>
      </c>
      <c r="B10" s="3042"/>
      <c r="C10" s="1026" t="s">
        <v>703</v>
      </c>
      <c r="D10" s="1024" t="s">
        <v>89</v>
      </c>
      <c r="E10" s="1024" t="s">
        <v>89</v>
      </c>
      <c r="F10" s="1023" t="s">
        <v>65</v>
      </c>
    </row>
    <row r="11" spans="1:14" s="1006" customFormat="1" ht="3" customHeight="1">
      <c r="A11" s="1027"/>
      <c r="B11" s="1028"/>
      <c r="C11" s="1029"/>
      <c r="D11" s="1030"/>
      <c r="E11" s="1030"/>
      <c r="F11" s="1031"/>
    </row>
    <row r="12" spans="1:14" s="1006" customFormat="1" ht="3" customHeight="1">
      <c r="A12" s="59"/>
      <c r="B12" s="1032"/>
      <c r="C12" s="1033"/>
      <c r="D12" s="59"/>
      <c r="E12" s="59"/>
      <c r="F12" s="59"/>
    </row>
    <row r="13" spans="1:14" s="1006" customFormat="1" ht="12.95" customHeight="1">
      <c r="A13" s="1034" t="s">
        <v>60</v>
      </c>
      <c r="B13" s="1035"/>
      <c r="C13" s="1034"/>
      <c r="D13" s="1036">
        <v>20898</v>
      </c>
      <c r="E13" s="1036">
        <v>8583</v>
      </c>
      <c r="F13" s="1037">
        <v>41.070915877117429</v>
      </c>
      <c r="G13" s="1006">
        <v>41.070915877117429</v>
      </c>
    </row>
    <row r="14" spans="1:14" s="1006" customFormat="1" ht="12.95" customHeight="1">
      <c r="A14" s="1038" t="s">
        <v>704</v>
      </c>
      <c r="B14" s="1038" t="s">
        <v>705</v>
      </c>
      <c r="C14" s="1038" t="s">
        <v>706</v>
      </c>
      <c r="D14" s="1039">
        <v>939</v>
      </c>
      <c r="E14" s="1039">
        <v>84</v>
      </c>
      <c r="F14" s="1040">
        <v>9</v>
      </c>
      <c r="G14" s="1006">
        <v>9</v>
      </c>
    </row>
    <row r="15" spans="1:14" s="1006" customFormat="1" ht="12.95" customHeight="1">
      <c r="A15" s="1041"/>
      <c r="B15" s="1038" t="s">
        <v>707</v>
      </c>
      <c r="C15" s="1038" t="s">
        <v>708</v>
      </c>
      <c r="D15" s="1039">
        <v>545</v>
      </c>
      <c r="E15" s="1039">
        <v>93</v>
      </c>
      <c r="F15" s="1040">
        <v>17</v>
      </c>
      <c r="G15" s="1006">
        <v>17</v>
      </c>
    </row>
    <row r="16" spans="1:14" s="1006" customFormat="1" ht="12.95" customHeight="1">
      <c r="A16" s="1041"/>
      <c r="B16" s="1038" t="s">
        <v>709</v>
      </c>
      <c r="C16" s="1038" t="s">
        <v>710</v>
      </c>
      <c r="D16" s="1039">
        <v>12</v>
      </c>
      <c r="E16" s="1039">
        <v>11</v>
      </c>
      <c r="F16" s="1040">
        <v>91.6</v>
      </c>
      <c r="G16" s="1006">
        <v>91.6</v>
      </c>
    </row>
    <row r="17" spans="1:75" s="1006" customFormat="1" ht="12.95" customHeight="1">
      <c r="A17" s="1041"/>
      <c r="B17" s="1038" t="s">
        <v>711</v>
      </c>
      <c r="C17" s="1038" t="s">
        <v>606</v>
      </c>
      <c r="D17" s="1039">
        <v>6323</v>
      </c>
      <c r="E17" s="1039">
        <v>2859</v>
      </c>
      <c r="F17" s="1040">
        <v>42.12</v>
      </c>
      <c r="G17" s="1006">
        <v>42.12</v>
      </c>
      <c r="J17" s="1060"/>
    </row>
    <row r="18" spans="1:75" s="1006" customFormat="1" ht="12.95" customHeight="1">
      <c r="A18" s="1038" t="s">
        <v>712</v>
      </c>
      <c r="B18" s="1038" t="s">
        <v>713</v>
      </c>
      <c r="C18" s="1038" t="s">
        <v>714</v>
      </c>
      <c r="D18" s="1039">
        <v>213</v>
      </c>
      <c r="E18" s="1039">
        <v>75</v>
      </c>
      <c r="F18" s="1040">
        <v>35.200000000000003</v>
      </c>
      <c r="G18" s="1006">
        <v>35.200000000000003</v>
      </c>
    </row>
    <row r="19" spans="1:75" s="1006" customFormat="1" ht="12.95" customHeight="1">
      <c r="A19" s="1041"/>
      <c r="B19" s="1038" t="s">
        <v>715</v>
      </c>
      <c r="C19" s="1038" t="s">
        <v>648</v>
      </c>
      <c r="D19" s="1039">
        <v>473</v>
      </c>
      <c r="E19" s="1039">
        <v>93</v>
      </c>
      <c r="F19" s="1040">
        <v>19.600000000000001</v>
      </c>
      <c r="G19" s="1006">
        <v>19.600000000000001</v>
      </c>
      <c r="H19" s="1042"/>
      <c r="I19" s="1042"/>
    </row>
    <row r="20" spans="1:75" s="1006" customFormat="1" ht="12.95" customHeight="1">
      <c r="A20" s="1041"/>
      <c r="B20" s="1038" t="s">
        <v>716</v>
      </c>
      <c r="C20" s="1038" t="s">
        <v>637</v>
      </c>
      <c r="D20" s="1039">
        <v>11</v>
      </c>
      <c r="E20" s="1039"/>
      <c r="F20" s="1039"/>
    </row>
    <row r="21" spans="1:75" s="1007" customFormat="1" ht="12.95" customHeight="1">
      <c r="A21" s="1041"/>
      <c r="B21" s="1038" t="s">
        <v>717</v>
      </c>
      <c r="C21" s="1038" t="s">
        <v>631</v>
      </c>
      <c r="D21" s="1039">
        <v>1392</v>
      </c>
      <c r="E21" s="1039">
        <v>953</v>
      </c>
      <c r="F21" s="1040">
        <v>68.5</v>
      </c>
      <c r="G21" s="1042">
        <v>68.5</v>
      </c>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row>
    <row r="22" spans="1:75" s="1006" customFormat="1" ht="12.95" customHeight="1">
      <c r="A22" s="1041"/>
      <c r="B22" s="1038" t="s">
        <v>718</v>
      </c>
      <c r="C22" s="1038"/>
      <c r="D22" s="1043"/>
      <c r="E22" s="1039"/>
      <c r="F22" s="1040"/>
      <c r="G22" s="2899"/>
    </row>
    <row r="23" spans="1:75" s="1006" customFormat="1" ht="12.95" customHeight="1">
      <c r="A23" s="1041"/>
      <c r="B23" s="1044" t="s">
        <v>719</v>
      </c>
      <c r="C23" s="1038" t="s">
        <v>625</v>
      </c>
      <c r="D23" s="1039">
        <v>27</v>
      </c>
      <c r="E23" s="1039">
        <v>25</v>
      </c>
      <c r="F23" s="1040">
        <v>92.6</v>
      </c>
      <c r="G23" s="1055"/>
    </row>
    <row r="24" spans="1:75" s="1006" customFormat="1" ht="12.95" customHeight="1">
      <c r="A24" s="1041"/>
      <c r="B24" s="1038" t="s">
        <v>720</v>
      </c>
      <c r="C24" s="1038" t="s">
        <v>721</v>
      </c>
      <c r="D24" s="1039">
        <v>1</v>
      </c>
      <c r="E24" s="1039">
        <v>1</v>
      </c>
      <c r="F24" s="1040">
        <v>100</v>
      </c>
      <c r="G24" s="1006">
        <v>100</v>
      </c>
    </row>
    <row r="25" spans="1:75" s="1006" customFormat="1" ht="12.95" customHeight="1">
      <c r="A25" s="1041"/>
      <c r="B25" s="1038" t="s">
        <v>722</v>
      </c>
      <c r="C25" s="1038"/>
      <c r="D25" s="1045"/>
      <c r="E25" s="1039"/>
      <c r="F25" s="1040"/>
    </row>
    <row r="26" spans="1:75" s="1006" customFormat="1" ht="12.95" customHeight="1">
      <c r="A26" s="1041"/>
      <c r="B26" s="1046" t="s">
        <v>723</v>
      </c>
      <c r="C26" s="1038" t="s">
        <v>724</v>
      </c>
      <c r="D26" s="1039">
        <v>1620</v>
      </c>
      <c r="E26" s="1039">
        <v>690</v>
      </c>
      <c r="F26" s="1040">
        <v>44.7</v>
      </c>
      <c r="G26" s="1006">
        <v>44.7</v>
      </c>
    </row>
    <row r="27" spans="1:75" s="1006" customFormat="1" ht="12.95" customHeight="1">
      <c r="A27" s="1041"/>
      <c r="B27" s="1047" t="s">
        <v>725</v>
      </c>
      <c r="C27" s="1038" t="s">
        <v>660</v>
      </c>
      <c r="D27" s="1039">
        <v>60</v>
      </c>
      <c r="E27" s="1039">
        <v>12</v>
      </c>
      <c r="F27" s="1040">
        <v>20</v>
      </c>
      <c r="G27" s="1006">
        <v>20</v>
      </c>
    </row>
    <row r="28" spans="1:75" s="1006" customFormat="1" ht="12.95" customHeight="1">
      <c r="A28" s="1041"/>
      <c r="B28" s="1046" t="s">
        <v>726</v>
      </c>
      <c r="C28" s="1038" t="s">
        <v>662</v>
      </c>
      <c r="D28" s="1039">
        <v>45</v>
      </c>
      <c r="E28" s="1039">
        <v>26</v>
      </c>
      <c r="F28" s="1040">
        <v>57.8</v>
      </c>
      <c r="G28" s="1006">
        <v>57.8</v>
      </c>
    </row>
    <row r="29" spans="1:75" s="1006" customFormat="1" ht="12.95" customHeight="1">
      <c r="A29" s="1041"/>
      <c r="B29" s="1046" t="s">
        <v>727</v>
      </c>
      <c r="C29" s="1038" t="s">
        <v>664</v>
      </c>
      <c r="D29" s="1039">
        <v>100</v>
      </c>
      <c r="E29" s="1039">
        <v>71</v>
      </c>
      <c r="F29" s="1040">
        <v>71</v>
      </c>
      <c r="G29" s="1006">
        <v>71</v>
      </c>
    </row>
    <row r="30" spans="1:75" s="1006" customFormat="1" ht="12.95" customHeight="1">
      <c r="A30" s="1041"/>
      <c r="B30" s="1046" t="s">
        <v>728</v>
      </c>
      <c r="C30" s="1038" t="s">
        <v>666</v>
      </c>
      <c r="D30" s="1039">
        <v>8459</v>
      </c>
      <c r="E30" s="1039">
        <v>3325</v>
      </c>
      <c r="F30" s="1040">
        <v>39.299999999999997</v>
      </c>
      <c r="G30" s="1006">
        <v>39.299999999999997</v>
      </c>
    </row>
    <row r="31" spans="1:75" s="1006" customFormat="1" ht="12.95" customHeight="1">
      <c r="A31" s="1041"/>
      <c r="B31" s="1038" t="s">
        <v>679</v>
      </c>
      <c r="C31" s="1038"/>
      <c r="D31" s="1045"/>
      <c r="E31" s="1039"/>
      <c r="F31" s="1040"/>
    </row>
    <row r="32" spans="1:75" s="1006" customFormat="1" ht="12.95" customHeight="1">
      <c r="A32" s="1041"/>
      <c r="B32" s="1048" t="s">
        <v>729</v>
      </c>
      <c r="C32" s="1038" t="s">
        <v>730</v>
      </c>
      <c r="D32" s="1039">
        <v>53</v>
      </c>
      <c r="E32" s="1039">
        <v>21</v>
      </c>
      <c r="F32" s="1040">
        <v>39.6</v>
      </c>
      <c r="G32" s="1006">
        <v>39.6</v>
      </c>
    </row>
    <row r="33" spans="1:7" s="1006" customFormat="1" ht="12.95" customHeight="1">
      <c r="A33" s="1041"/>
      <c r="B33" s="1044" t="s">
        <v>731</v>
      </c>
      <c r="C33" s="1038" t="s">
        <v>692</v>
      </c>
      <c r="D33" s="1039">
        <v>66</v>
      </c>
      <c r="E33" s="1039">
        <v>65</v>
      </c>
      <c r="F33" s="1040">
        <v>98.4</v>
      </c>
      <c r="G33" s="1006">
        <v>98.4</v>
      </c>
    </row>
    <row r="34" spans="1:7" s="1006" customFormat="1" ht="12.95" customHeight="1">
      <c r="A34" s="1041"/>
      <c r="B34" s="1044" t="s">
        <v>732</v>
      </c>
      <c r="C34" s="1038" t="s">
        <v>694</v>
      </c>
      <c r="D34" s="1039">
        <v>149</v>
      </c>
      <c r="E34" s="1039">
        <v>136</v>
      </c>
      <c r="F34" s="1040" t="s">
        <v>1524</v>
      </c>
      <c r="G34" s="1006" t="s">
        <v>1524</v>
      </c>
    </row>
    <row r="35" spans="1:7" s="1006" customFormat="1" ht="12.95" customHeight="1">
      <c r="A35" s="1041"/>
      <c r="B35" s="1044" t="s">
        <v>733</v>
      </c>
      <c r="C35" s="1038" t="s">
        <v>696</v>
      </c>
      <c r="D35" s="1039">
        <v>354</v>
      </c>
      <c r="E35" s="1039">
        <v>27</v>
      </c>
      <c r="F35" s="1040" t="s">
        <v>1525</v>
      </c>
      <c r="G35" s="1006" t="s">
        <v>1525</v>
      </c>
    </row>
    <row r="36" spans="1:7" s="1006" customFormat="1" ht="12.95" customHeight="1">
      <c r="A36" s="1041"/>
      <c r="B36" s="1044" t="s">
        <v>734</v>
      </c>
      <c r="C36" s="1038" t="s">
        <v>698</v>
      </c>
      <c r="D36" s="1039">
        <v>56</v>
      </c>
      <c r="E36" s="1039">
        <v>16</v>
      </c>
      <c r="F36" s="1040">
        <v>28.6</v>
      </c>
      <c r="G36" s="1006">
        <v>28.6</v>
      </c>
    </row>
    <row r="37" spans="1:7" s="1006" customFormat="1" ht="3" customHeight="1">
      <c r="A37" s="2507"/>
      <c r="B37" s="2505"/>
      <c r="C37" s="2505"/>
      <c r="D37" s="2506"/>
      <c r="E37" s="2506"/>
      <c r="F37" s="2925"/>
    </row>
    <row r="38" spans="1:7" s="1006" customFormat="1" ht="3" customHeight="1">
      <c r="A38" s="1055"/>
      <c r="B38" s="1050"/>
      <c r="C38" s="1051"/>
      <c r="D38" s="1049"/>
      <c r="E38" s="1049"/>
      <c r="F38" s="986"/>
    </row>
    <row r="39" spans="1:7" s="1006" customFormat="1" ht="12.75" customHeight="1">
      <c r="A39" s="980" t="s">
        <v>735</v>
      </c>
      <c r="B39" s="1050"/>
      <c r="C39" s="1051"/>
      <c r="D39" s="1049"/>
      <c r="E39" s="1049"/>
      <c r="F39" s="986"/>
    </row>
    <row r="40" spans="1:7" s="1006" customFormat="1" ht="12.75" customHeight="1">
      <c r="A40" s="988" t="s">
        <v>699</v>
      </c>
      <c r="B40" s="989"/>
      <c r="C40" s="990"/>
      <c r="D40" s="990"/>
      <c r="E40" s="991"/>
      <c r="F40" s="1052"/>
    </row>
    <row r="41" spans="1:7" s="1006" customFormat="1" ht="12.75" customHeight="1">
      <c r="A41" s="1052"/>
      <c r="B41" s="1053"/>
      <c r="C41" s="1052"/>
      <c r="D41" s="1052"/>
      <c r="E41" s="1052"/>
      <c r="F41" s="1052"/>
    </row>
    <row r="42" spans="1:7" s="1006" customFormat="1" ht="12.75" customHeight="1">
      <c r="A42" s="2817" t="s">
        <v>1486</v>
      </c>
      <c r="B42" s="1010"/>
      <c r="C42" s="1010"/>
      <c r="D42" s="1010"/>
      <c r="E42" s="110"/>
      <c r="F42" s="110"/>
    </row>
    <row r="43" spans="1:7" s="1006" customFormat="1" ht="12" customHeight="1">
      <c r="A43" s="1011"/>
      <c r="B43" s="1012"/>
      <c r="C43" s="1013"/>
      <c r="D43" s="110"/>
      <c r="E43" s="110"/>
      <c r="F43" s="110"/>
    </row>
    <row r="44" spans="1:7" s="1006" customFormat="1" ht="3" customHeight="1">
      <c r="A44" s="59"/>
      <c r="B44" s="205"/>
      <c r="C44" s="110"/>
      <c r="D44" s="110"/>
      <c r="E44" s="110"/>
      <c r="F44" s="1054"/>
    </row>
    <row r="45" spans="1:7" s="1006" customFormat="1" ht="3" customHeight="1">
      <c r="A45" s="1018"/>
      <c r="B45" s="2455"/>
      <c r="C45" s="443"/>
      <c r="D45" s="443"/>
      <c r="E45" s="443"/>
      <c r="F45" s="443"/>
    </row>
    <row r="46" spans="1:7" s="1006" customFormat="1" ht="11.1" customHeight="1">
      <c r="A46" s="2228"/>
      <c r="B46" s="2227"/>
      <c r="C46" s="2227"/>
      <c r="D46" s="3043" t="s">
        <v>736</v>
      </c>
      <c r="E46" s="3043"/>
      <c r="F46" s="3043"/>
    </row>
    <row r="47" spans="1:7" s="1006" customFormat="1" ht="11.1" customHeight="1">
      <c r="A47" s="2451"/>
      <c r="B47" s="2451"/>
      <c r="C47" s="2473" t="s">
        <v>285</v>
      </c>
      <c r="D47" s="2401" t="s">
        <v>737</v>
      </c>
      <c r="E47" s="2451"/>
      <c r="F47" s="2401" t="s">
        <v>372</v>
      </c>
    </row>
    <row r="48" spans="1:7" s="1006" customFormat="1" ht="11.1" customHeight="1">
      <c r="A48" s="2228" t="s">
        <v>738</v>
      </c>
      <c r="B48" s="2452" t="s">
        <v>739</v>
      </c>
      <c r="C48" s="2453" t="s">
        <v>89</v>
      </c>
      <c r="D48" s="2453" t="s">
        <v>89</v>
      </c>
      <c r="E48" s="2451"/>
      <c r="F48" s="2454" t="s">
        <v>65</v>
      </c>
    </row>
    <row r="49" spans="1:6" s="1006" customFormat="1" ht="3" customHeight="1">
      <c r="A49" s="982"/>
      <c r="B49" s="443"/>
      <c r="C49" s="981"/>
      <c r="D49" s="981"/>
      <c r="E49" s="981"/>
      <c r="F49" s="981"/>
    </row>
    <row r="50" spans="1:6" s="1006" customFormat="1" ht="3" customHeight="1">
      <c r="A50" s="980"/>
      <c r="B50" s="110"/>
      <c r="C50" s="979"/>
      <c r="D50" s="979"/>
      <c r="E50" s="1055"/>
      <c r="F50" s="979"/>
    </row>
    <row r="51" spans="1:6" s="1006" customFormat="1" ht="12" customHeight="1">
      <c r="A51" s="1056" t="s">
        <v>740</v>
      </c>
      <c r="B51" s="1057" t="s">
        <v>741</v>
      </c>
      <c r="C51" s="1000">
        <v>316</v>
      </c>
      <c r="D51" s="1000">
        <v>25</v>
      </c>
      <c r="E51" s="1058"/>
      <c r="F51" s="1059">
        <v>7.9113924050632916</v>
      </c>
    </row>
    <row r="52" spans="1:6" s="1006" customFormat="1" ht="12" customHeight="1">
      <c r="A52" s="137"/>
      <c r="B52" s="1057" t="s">
        <v>742</v>
      </c>
      <c r="C52" s="1000">
        <v>249</v>
      </c>
      <c r="D52" s="1000">
        <v>64</v>
      </c>
      <c r="E52" s="1058"/>
      <c r="F52" s="1059">
        <v>25.702811244979916</v>
      </c>
    </row>
    <row r="53" spans="1:6" s="1006" customFormat="1" ht="12" customHeight="1">
      <c r="A53" s="137"/>
      <c r="B53" s="1057" t="s">
        <v>743</v>
      </c>
      <c r="C53" s="1000">
        <v>230</v>
      </c>
      <c r="D53" s="1000">
        <v>43</v>
      </c>
      <c r="E53" s="1058"/>
      <c r="F53" s="1059">
        <v>18.695652173913043</v>
      </c>
    </row>
    <row r="54" spans="1:6" s="1006" customFormat="1" ht="12" customHeight="1">
      <c r="A54" s="137"/>
      <c r="B54" s="1057" t="s">
        <v>744</v>
      </c>
      <c r="C54" s="1000">
        <v>207</v>
      </c>
      <c r="D54" s="1000">
        <v>45</v>
      </c>
      <c r="E54" s="1058"/>
      <c r="F54" s="1059">
        <v>21.739130434782609</v>
      </c>
    </row>
    <row r="55" spans="1:6" s="1006" customFormat="1" ht="12" customHeight="1">
      <c r="A55" s="1056" t="s">
        <v>745</v>
      </c>
      <c r="B55" s="1057" t="s">
        <v>746</v>
      </c>
      <c r="C55" s="1000">
        <v>325</v>
      </c>
      <c r="D55" s="1000">
        <v>83</v>
      </c>
      <c r="E55" s="1058"/>
      <c r="F55" s="1059">
        <v>25.538461538461537</v>
      </c>
    </row>
    <row r="56" spans="1:6" s="1006" customFormat="1" ht="12" customHeight="1">
      <c r="A56" s="137"/>
      <c r="B56" s="1057" t="s">
        <v>747</v>
      </c>
      <c r="C56" s="1000">
        <v>237</v>
      </c>
      <c r="D56" s="1000">
        <v>51</v>
      </c>
      <c r="E56" s="1058"/>
      <c r="F56" s="1059">
        <v>21.518987341772153</v>
      </c>
    </row>
    <row r="57" spans="1:6" s="1006" customFormat="1" ht="12" customHeight="1">
      <c r="A57" s="137"/>
      <c r="B57" s="1057" t="s">
        <v>748</v>
      </c>
      <c r="C57" s="1000">
        <v>213</v>
      </c>
      <c r="D57" s="1000">
        <v>13</v>
      </c>
      <c r="E57" s="1058"/>
      <c r="F57" s="1059">
        <v>6.103286384976526</v>
      </c>
    </row>
    <row r="58" spans="1:6" s="1006" customFormat="1" ht="12" customHeight="1">
      <c r="A58" s="137"/>
      <c r="B58" s="1057" t="s">
        <v>749</v>
      </c>
      <c r="C58" s="1000">
        <v>585</v>
      </c>
      <c r="D58" s="1000">
        <v>97</v>
      </c>
      <c r="E58" s="1058"/>
      <c r="F58" s="1059">
        <v>16.581196581196579</v>
      </c>
    </row>
    <row r="59" spans="1:6" s="1006" customFormat="1" ht="12" customHeight="1">
      <c r="A59" s="1056" t="s">
        <v>750</v>
      </c>
      <c r="B59" s="1057" t="s">
        <v>751</v>
      </c>
      <c r="C59" s="1000">
        <v>959</v>
      </c>
      <c r="D59" s="1000">
        <v>327</v>
      </c>
      <c r="E59" s="1058"/>
      <c r="F59" s="1059">
        <v>34.098018769551622</v>
      </c>
    </row>
    <row r="60" spans="1:6" s="1006" customFormat="1" ht="12" customHeight="1">
      <c r="A60" s="110"/>
      <c r="B60" s="1057" t="s">
        <v>752</v>
      </c>
      <c r="C60" s="1000">
        <v>543</v>
      </c>
      <c r="D60" s="1000">
        <v>92</v>
      </c>
      <c r="E60" s="1058"/>
      <c r="F60" s="1059">
        <v>16.94290976058932</v>
      </c>
    </row>
    <row r="61" spans="1:6" s="1006" customFormat="1" ht="12" customHeight="1">
      <c r="A61" s="110"/>
      <c r="B61" s="1057" t="s">
        <v>753</v>
      </c>
      <c r="C61" s="1000">
        <v>449</v>
      </c>
      <c r="D61" s="1000">
        <v>60</v>
      </c>
      <c r="E61" s="1058"/>
      <c r="F61" s="1059">
        <v>13.363028953229399</v>
      </c>
    </row>
    <row r="62" spans="1:6" s="1006" customFormat="1" ht="12" customHeight="1">
      <c r="A62" s="110"/>
      <c r="B62" s="1057" t="s">
        <v>754</v>
      </c>
      <c r="C62" s="1000">
        <v>399</v>
      </c>
      <c r="D62" s="1000">
        <v>131</v>
      </c>
      <c r="E62" s="1058"/>
      <c r="F62" s="1059">
        <v>32.832080200501252</v>
      </c>
    </row>
    <row r="63" spans="1:6" s="1006" customFormat="1" ht="12" customHeight="1">
      <c r="A63" s="110"/>
      <c r="B63" s="1057" t="s">
        <v>755</v>
      </c>
      <c r="C63" s="1000">
        <v>367</v>
      </c>
      <c r="D63" s="1000">
        <v>81</v>
      </c>
      <c r="E63" s="1058"/>
      <c r="F63" s="1059">
        <v>22.070844686648503</v>
      </c>
    </row>
    <row r="64" spans="1:6" s="1006" customFormat="1" ht="12" customHeight="1">
      <c r="A64" s="110"/>
      <c r="B64" s="1057" t="s">
        <v>756</v>
      </c>
      <c r="C64" s="1000">
        <v>341</v>
      </c>
      <c r="D64" s="1000">
        <v>54</v>
      </c>
      <c r="E64" s="1058"/>
      <c r="F64" s="1059">
        <v>15.835777126099707</v>
      </c>
    </row>
    <row r="65" spans="1:6" s="1006" customFormat="1" ht="3" customHeight="1">
      <c r="A65" s="2508"/>
      <c r="B65" s="2512"/>
      <c r="C65" s="2508"/>
      <c r="D65" s="2509"/>
      <c r="E65" s="2510"/>
      <c r="F65" s="2511"/>
    </row>
    <row r="66" spans="1:6" s="1006" customFormat="1" ht="3" customHeight="1">
      <c r="A66" s="110"/>
      <c r="B66" s="110"/>
      <c r="C66" s="110"/>
      <c r="D66" s="110"/>
      <c r="E66" s="110"/>
      <c r="F66" s="110"/>
    </row>
    <row r="67" spans="1:6" s="1006" customFormat="1" ht="12.75" customHeight="1">
      <c r="A67" s="988" t="s">
        <v>757</v>
      </c>
      <c r="B67" s="989"/>
      <c r="C67" s="990"/>
      <c r="D67" s="990"/>
      <c r="E67" s="991"/>
      <c r="F67" s="110"/>
    </row>
  </sheetData>
  <mergeCells count="4">
    <mergeCell ref="D6:F6"/>
    <mergeCell ref="D8:F8"/>
    <mergeCell ref="A10:B10"/>
    <mergeCell ref="D46:F46"/>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DQ73"/>
  <sheetViews>
    <sheetView showGridLines="0" zoomScaleNormal="100" zoomScaleSheetLayoutView="100" workbookViewId="0">
      <selection activeCell="G35" sqref="G35"/>
    </sheetView>
  </sheetViews>
  <sheetFormatPr baseColWidth="10" defaultColWidth="11.42578125" defaultRowHeight="16.7" customHeight="1"/>
  <cols>
    <col min="1" max="1" width="30.28515625" style="151" customWidth="1"/>
    <col min="2" max="2" width="6.7109375" style="978" customWidth="1"/>
    <col min="3" max="3" width="7.5703125" style="151" customWidth="1"/>
    <col min="4" max="4" width="7.7109375" style="151" customWidth="1"/>
    <col min="5" max="6" width="6.7109375" style="151" customWidth="1"/>
    <col min="7" max="7" width="7.42578125" style="151" customWidth="1"/>
    <col min="8" max="9" width="6.7109375" style="151" customWidth="1"/>
    <col min="10" max="10" width="7.42578125" style="151" customWidth="1"/>
    <col min="11" max="18" width="11.42578125" style="151" hidden="1" customWidth="1"/>
    <col min="19" max="16384" width="11.42578125" style="151"/>
  </cols>
  <sheetData>
    <row r="1" spans="1:23" s="412" customFormat="1" ht="30" customHeight="1">
      <c r="E1" s="2225"/>
      <c r="F1" s="2225"/>
      <c r="G1" s="2225"/>
      <c r="H1" s="2225"/>
      <c r="I1" s="2225"/>
      <c r="J1" s="2226" t="s">
        <v>1477</v>
      </c>
      <c r="K1" s="456"/>
      <c r="L1" s="456"/>
    </row>
    <row r="2" spans="1:23" s="412" customFormat="1" ht="5.0999999999999996" customHeight="1">
      <c r="A2" s="2249"/>
      <c r="B2" s="2250"/>
      <c r="C2" s="2250"/>
      <c r="D2" s="2250"/>
      <c r="E2" s="2250"/>
      <c r="F2" s="2250"/>
      <c r="G2" s="2250"/>
      <c r="H2" s="2250"/>
      <c r="I2" s="2250"/>
      <c r="J2" s="2250"/>
    </row>
    <row r="3" spans="1:23" s="412" customFormat="1" ht="5.0999999999999996" customHeight="1">
      <c r="A3" s="420"/>
    </row>
    <row r="4" spans="1:23" s="974" customFormat="1" ht="15" customHeight="1">
      <c r="A4" s="2219" t="s">
        <v>1487</v>
      </c>
      <c r="B4" s="2219"/>
      <c r="C4" s="2219"/>
      <c r="D4" s="2219"/>
      <c r="E4" s="2219"/>
      <c r="F4" s="2219"/>
      <c r="G4" s="2219"/>
      <c r="H4" s="2220"/>
    </row>
    <row r="5" spans="1:23" ht="9.9499999999999993" customHeight="1">
      <c r="A5" s="2221"/>
      <c r="B5" s="2222"/>
      <c r="C5" s="2223"/>
      <c r="D5" s="2223"/>
      <c r="E5" s="2223"/>
      <c r="F5" s="2224"/>
      <c r="G5" s="2224"/>
      <c r="H5" s="2222"/>
      <c r="I5" s="979"/>
      <c r="J5" s="979"/>
    </row>
    <row r="6" spans="1:23" ht="12.75" customHeight="1">
      <c r="A6" s="2227"/>
      <c r="B6" s="3047"/>
      <c r="C6" s="3047"/>
      <c r="D6" s="2227"/>
      <c r="E6" s="3047"/>
      <c r="F6" s="3047" t="s">
        <v>758</v>
      </c>
      <c r="G6" s="3048" t="s">
        <v>758</v>
      </c>
      <c r="H6" s="3048"/>
      <c r="I6" s="3048"/>
      <c r="J6" s="3048"/>
      <c r="K6" s="998"/>
    </row>
    <row r="7" spans="1:23" ht="12.75" customHeight="1">
      <c r="A7" s="2228" t="s">
        <v>759</v>
      </c>
      <c r="B7" s="2229"/>
      <c r="C7" s="2229"/>
      <c r="D7" s="2229"/>
      <c r="E7" s="2229"/>
      <c r="F7" s="2229"/>
      <c r="G7" s="2230"/>
      <c r="H7" s="2230"/>
      <c r="I7" s="2230"/>
      <c r="J7" s="2231" t="s">
        <v>760</v>
      </c>
      <c r="K7" s="983"/>
    </row>
    <row r="8" spans="1:23" s="975" customFormat="1" ht="5.25" customHeight="1">
      <c r="A8" s="2727"/>
      <c r="B8" s="2728"/>
      <c r="C8" s="2729"/>
      <c r="D8" s="2729"/>
      <c r="E8" s="2728"/>
      <c r="F8" s="2730"/>
      <c r="G8" s="2728"/>
      <c r="H8" s="2731"/>
      <c r="I8" s="2730"/>
      <c r="J8" s="2729"/>
      <c r="K8" s="999"/>
    </row>
    <row r="9" spans="1:23" s="976" customFormat="1" ht="15" customHeight="1">
      <c r="A9" s="2238" t="s">
        <v>60</v>
      </c>
      <c r="B9" s="2229"/>
      <c r="C9" s="2239" t="s">
        <v>44</v>
      </c>
      <c r="D9" s="2228"/>
      <c r="E9" s="2229"/>
      <c r="F9" s="2240"/>
      <c r="G9" s="2240"/>
      <c r="H9" s="2241"/>
      <c r="I9" s="2240"/>
      <c r="J9" s="2242">
        <f>J10+J11+J12+J13+J14+J15+J16+J17</f>
        <v>3382</v>
      </c>
    </row>
    <row r="10" spans="1:23" ht="12.75" customHeight="1">
      <c r="A10" s="984" t="s">
        <v>761</v>
      </c>
      <c r="B10" s="985"/>
      <c r="C10" s="59"/>
      <c r="D10" s="59"/>
      <c r="E10" s="59"/>
      <c r="H10" s="986"/>
      <c r="J10" s="1000">
        <v>24</v>
      </c>
    </row>
    <row r="11" spans="1:23" ht="12.75" customHeight="1">
      <c r="A11" s="984" t="s">
        <v>762</v>
      </c>
      <c r="B11" s="985"/>
      <c r="C11" s="59"/>
      <c r="D11" s="59"/>
      <c r="E11" s="59"/>
      <c r="H11" s="986"/>
      <c r="J11" s="1000">
        <v>427</v>
      </c>
    </row>
    <row r="12" spans="1:23" ht="12.75" customHeight="1">
      <c r="A12" s="984" t="s">
        <v>763</v>
      </c>
      <c r="B12" s="985"/>
      <c r="C12" s="59"/>
      <c r="D12" s="59"/>
      <c r="E12" s="59"/>
      <c r="H12" s="986"/>
      <c r="J12" s="1000">
        <v>179</v>
      </c>
      <c r="W12" s="1001"/>
    </row>
    <row r="13" spans="1:23" ht="12.75" customHeight="1">
      <c r="A13" s="984" t="s">
        <v>764</v>
      </c>
      <c r="B13" s="985"/>
      <c r="C13" s="59"/>
      <c r="D13" s="59"/>
      <c r="E13" s="59"/>
      <c r="H13" s="986"/>
      <c r="J13" s="1000">
        <v>123</v>
      </c>
    </row>
    <row r="14" spans="1:23" ht="12.75" customHeight="1">
      <c r="A14" s="984" t="s">
        <v>765</v>
      </c>
      <c r="B14" s="985"/>
      <c r="C14" s="59"/>
      <c r="D14" s="59"/>
      <c r="E14" s="59"/>
      <c r="H14" s="986"/>
      <c r="J14" s="1000">
        <v>740</v>
      </c>
    </row>
    <row r="15" spans="1:23" ht="12.75" customHeight="1">
      <c r="A15" s="984" t="s">
        <v>766</v>
      </c>
      <c r="B15" s="985"/>
      <c r="C15" s="59"/>
      <c r="D15" s="59"/>
      <c r="E15" s="59"/>
      <c r="H15" s="986"/>
      <c r="J15" s="1000">
        <v>140</v>
      </c>
    </row>
    <row r="16" spans="1:23" ht="12.75" customHeight="1">
      <c r="A16" s="987" t="s">
        <v>767</v>
      </c>
      <c r="B16" s="985"/>
      <c r="C16" s="59"/>
      <c r="D16" s="59"/>
      <c r="E16" s="59"/>
      <c r="H16" s="986"/>
      <c r="J16" s="1000">
        <v>990</v>
      </c>
    </row>
    <row r="17" spans="1:16345" ht="12.75" customHeight="1">
      <c r="A17" s="987" t="s">
        <v>768</v>
      </c>
      <c r="B17" s="985"/>
      <c r="C17" s="59"/>
      <c r="D17" s="59"/>
      <c r="E17" s="59"/>
      <c r="G17" s="59"/>
      <c r="H17" s="986"/>
      <c r="J17" s="1000">
        <v>759</v>
      </c>
    </row>
    <row r="18" spans="1:16345" ht="5.0999999999999996" customHeight="1">
      <c r="A18" s="2243"/>
      <c r="B18" s="2244"/>
      <c r="C18" s="2245"/>
      <c r="D18" s="2245"/>
      <c r="E18" s="2245"/>
      <c r="F18" s="2246"/>
      <c r="G18" s="2245"/>
      <c r="H18" s="2247"/>
      <c r="I18" s="2247"/>
      <c r="J18" s="2248"/>
    </row>
    <row r="19" spans="1:16345" ht="5.0999999999999996" customHeight="1">
      <c r="A19" s="3046"/>
      <c r="B19" s="3046"/>
      <c r="C19" s="3046"/>
      <c r="D19" s="3046"/>
      <c r="E19" s="3046"/>
      <c r="F19" s="3046"/>
      <c r="G19" s="3046"/>
      <c r="H19" s="3046"/>
      <c r="I19" s="3046"/>
      <c r="J19" s="3046"/>
    </row>
    <row r="20" spans="1:16345" ht="23.25" customHeight="1">
      <c r="A20" s="3046" t="s">
        <v>769</v>
      </c>
      <c r="B20" s="3046"/>
      <c r="C20" s="3046"/>
      <c r="D20" s="3046"/>
      <c r="E20" s="3046"/>
      <c r="F20" s="3046"/>
      <c r="G20" s="3046"/>
      <c r="H20" s="3046"/>
      <c r="I20" s="3046"/>
      <c r="J20" s="3046"/>
      <c r="K20" s="980"/>
      <c r="L20" s="980"/>
    </row>
    <row r="21" spans="1:16345" ht="15" customHeight="1">
      <c r="A21" s="3044" t="s">
        <v>770</v>
      </c>
      <c r="B21" s="3044"/>
      <c r="C21" s="3044"/>
      <c r="D21" s="3044"/>
      <c r="E21" s="3044"/>
      <c r="F21" s="3044"/>
      <c r="G21" s="3044"/>
      <c r="H21" s="3044"/>
      <c r="I21" s="3044"/>
      <c r="J21" s="3044"/>
      <c r="K21" s="151" t="s">
        <v>770</v>
      </c>
      <c r="L21" s="151" t="s">
        <v>770</v>
      </c>
      <c r="M21" s="151" t="s">
        <v>770</v>
      </c>
      <c r="N21" s="151" t="s">
        <v>770</v>
      </c>
      <c r="O21" s="151" t="s">
        <v>770</v>
      </c>
      <c r="P21" s="151" t="s">
        <v>770</v>
      </c>
      <c r="Q21" s="151" t="s">
        <v>770</v>
      </c>
      <c r="R21" s="151" t="s">
        <v>770</v>
      </c>
      <c r="AGR21" s="151" t="s">
        <v>770</v>
      </c>
      <c r="AGS21" s="151" t="s">
        <v>770</v>
      </c>
      <c r="AGT21" s="151" t="s">
        <v>770</v>
      </c>
      <c r="AGU21" s="151" t="s">
        <v>770</v>
      </c>
      <c r="AGV21" s="151" t="s">
        <v>770</v>
      </c>
      <c r="AGW21" s="151" t="s">
        <v>770</v>
      </c>
      <c r="AGX21" s="151" t="s">
        <v>770</v>
      </c>
      <c r="AGY21" s="151" t="s">
        <v>770</v>
      </c>
      <c r="AGZ21" s="151" t="s">
        <v>770</v>
      </c>
      <c r="AHA21" s="151" t="s">
        <v>770</v>
      </c>
      <c r="AHB21" s="151" t="s">
        <v>770</v>
      </c>
      <c r="AHC21" s="151" t="s">
        <v>770</v>
      </c>
      <c r="AHD21" s="151" t="s">
        <v>770</v>
      </c>
      <c r="AHE21" s="151" t="s">
        <v>770</v>
      </c>
      <c r="AHF21" s="151" t="s">
        <v>770</v>
      </c>
      <c r="AHG21" s="151" t="s">
        <v>770</v>
      </c>
      <c r="AHH21" s="151" t="s">
        <v>770</v>
      </c>
      <c r="AHI21" s="151" t="s">
        <v>770</v>
      </c>
      <c r="AHJ21" s="151" t="s">
        <v>770</v>
      </c>
      <c r="AHK21" s="151" t="s">
        <v>770</v>
      </c>
      <c r="AHL21" s="151" t="s">
        <v>770</v>
      </c>
      <c r="AHM21" s="151" t="s">
        <v>770</v>
      </c>
      <c r="AHN21" s="151" t="s">
        <v>770</v>
      </c>
      <c r="AHO21" s="151" t="s">
        <v>770</v>
      </c>
      <c r="AHP21" s="151" t="s">
        <v>770</v>
      </c>
      <c r="AHQ21" s="151" t="s">
        <v>770</v>
      </c>
      <c r="AHR21" s="151" t="s">
        <v>770</v>
      </c>
      <c r="AHS21" s="151" t="s">
        <v>770</v>
      </c>
      <c r="AHT21" s="151" t="s">
        <v>770</v>
      </c>
      <c r="AHU21" s="151" t="s">
        <v>770</v>
      </c>
      <c r="AHV21" s="151" t="s">
        <v>770</v>
      </c>
      <c r="AHW21" s="151" t="s">
        <v>770</v>
      </c>
      <c r="AHX21" s="151" t="s">
        <v>770</v>
      </c>
      <c r="AHY21" s="151" t="s">
        <v>770</v>
      </c>
      <c r="AHZ21" s="151" t="s">
        <v>770</v>
      </c>
      <c r="AIA21" s="151" t="s">
        <v>770</v>
      </c>
      <c r="AIB21" s="151" t="s">
        <v>770</v>
      </c>
      <c r="AIC21" s="151" t="s">
        <v>770</v>
      </c>
      <c r="AID21" s="151" t="s">
        <v>770</v>
      </c>
      <c r="AIE21" s="151" t="s">
        <v>770</v>
      </c>
      <c r="AIF21" s="151" t="s">
        <v>770</v>
      </c>
      <c r="AIG21" s="151" t="s">
        <v>770</v>
      </c>
      <c r="AIH21" s="151" t="s">
        <v>770</v>
      </c>
      <c r="AII21" s="151" t="s">
        <v>770</v>
      </c>
      <c r="AIJ21" s="151" t="s">
        <v>770</v>
      </c>
      <c r="AIK21" s="151" t="s">
        <v>770</v>
      </c>
      <c r="AIL21" s="151" t="s">
        <v>770</v>
      </c>
      <c r="AIM21" s="151" t="s">
        <v>770</v>
      </c>
      <c r="AIN21" s="151" t="s">
        <v>770</v>
      </c>
      <c r="AIO21" s="151" t="s">
        <v>770</v>
      </c>
      <c r="AIP21" s="151" t="s">
        <v>770</v>
      </c>
      <c r="AIQ21" s="151" t="s">
        <v>770</v>
      </c>
      <c r="AIR21" s="151" t="s">
        <v>770</v>
      </c>
      <c r="AIS21" s="151" t="s">
        <v>770</v>
      </c>
      <c r="AIT21" s="151" t="s">
        <v>770</v>
      </c>
      <c r="AIU21" s="151" t="s">
        <v>770</v>
      </c>
      <c r="AIV21" s="151" t="s">
        <v>770</v>
      </c>
      <c r="AIW21" s="151" t="s">
        <v>770</v>
      </c>
      <c r="AIX21" s="151" t="s">
        <v>770</v>
      </c>
      <c r="AIY21" s="151" t="s">
        <v>770</v>
      </c>
      <c r="AIZ21" s="151" t="s">
        <v>770</v>
      </c>
      <c r="AJA21" s="151" t="s">
        <v>770</v>
      </c>
      <c r="AJB21" s="151" t="s">
        <v>770</v>
      </c>
      <c r="AJC21" s="151" t="s">
        <v>770</v>
      </c>
      <c r="AJD21" s="151" t="s">
        <v>770</v>
      </c>
      <c r="AJE21" s="151" t="s">
        <v>770</v>
      </c>
      <c r="AJF21" s="151" t="s">
        <v>770</v>
      </c>
      <c r="AJG21" s="151" t="s">
        <v>770</v>
      </c>
      <c r="AJH21" s="151" t="s">
        <v>770</v>
      </c>
      <c r="AJI21" s="151" t="s">
        <v>770</v>
      </c>
      <c r="AJJ21" s="151" t="s">
        <v>770</v>
      </c>
      <c r="AJK21" s="151" t="s">
        <v>770</v>
      </c>
      <c r="AJL21" s="151" t="s">
        <v>770</v>
      </c>
      <c r="AJM21" s="151" t="s">
        <v>770</v>
      </c>
      <c r="AJN21" s="151" t="s">
        <v>770</v>
      </c>
      <c r="AJO21" s="151" t="s">
        <v>770</v>
      </c>
      <c r="AJP21" s="151" t="s">
        <v>770</v>
      </c>
      <c r="AJQ21" s="151" t="s">
        <v>770</v>
      </c>
      <c r="AJR21" s="151" t="s">
        <v>770</v>
      </c>
      <c r="AJS21" s="151" t="s">
        <v>770</v>
      </c>
      <c r="AJT21" s="151" t="s">
        <v>770</v>
      </c>
      <c r="AJU21" s="151" t="s">
        <v>770</v>
      </c>
      <c r="AJV21" s="151" t="s">
        <v>770</v>
      </c>
      <c r="AJW21" s="151" t="s">
        <v>770</v>
      </c>
      <c r="AJX21" s="151" t="s">
        <v>770</v>
      </c>
      <c r="AJY21" s="151" t="s">
        <v>770</v>
      </c>
      <c r="AJZ21" s="151" t="s">
        <v>770</v>
      </c>
      <c r="AKA21" s="151" t="s">
        <v>770</v>
      </c>
      <c r="AKB21" s="151" t="s">
        <v>770</v>
      </c>
      <c r="AKC21" s="151" t="s">
        <v>770</v>
      </c>
      <c r="AKD21" s="151" t="s">
        <v>770</v>
      </c>
      <c r="AKE21" s="151" t="s">
        <v>770</v>
      </c>
      <c r="AKF21" s="151" t="s">
        <v>770</v>
      </c>
      <c r="AKG21" s="151" t="s">
        <v>770</v>
      </c>
      <c r="AKH21" s="151" t="s">
        <v>770</v>
      </c>
      <c r="AKI21" s="151" t="s">
        <v>770</v>
      </c>
      <c r="AKJ21" s="151" t="s">
        <v>770</v>
      </c>
      <c r="AKK21" s="151" t="s">
        <v>770</v>
      </c>
      <c r="AKL21" s="151" t="s">
        <v>770</v>
      </c>
      <c r="AKM21" s="151" t="s">
        <v>770</v>
      </c>
      <c r="AKN21" s="151" t="s">
        <v>770</v>
      </c>
      <c r="AKO21" s="151" t="s">
        <v>770</v>
      </c>
      <c r="AKP21" s="151" t="s">
        <v>770</v>
      </c>
      <c r="AKQ21" s="151" t="s">
        <v>770</v>
      </c>
      <c r="AKR21" s="151" t="s">
        <v>770</v>
      </c>
      <c r="AKS21" s="151" t="s">
        <v>770</v>
      </c>
      <c r="AKT21" s="151" t="s">
        <v>770</v>
      </c>
      <c r="AKU21" s="151" t="s">
        <v>770</v>
      </c>
      <c r="AKV21" s="151" t="s">
        <v>770</v>
      </c>
      <c r="AKW21" s="151" t="s">
        <v>770</v>
      </c>
      <c r="AKX21" s="151" t="s">
        <v>770</v>
      </c>
      <c r="AKY21" s="151" t="s">
        <v>770</v>
      </c>
      <c r="AKZ21" s="151" t="s">
        <v>770</v>
      </c>
      <c r="ALA21" s="151" t="s">
        <v>770</v>
      </c>
      <c r="ALB21" s="151" t="s">
        <v>770</v>
      </c>
      <c r="ALC21" s="151" t="s">
        <v>770</v>
      </c>
      <c r="ALD21" s="151" t="s">
        <v>770</v>
      </c>
      <c r="ALE21" s="151" t="s">
        <v>770</v>
      </c>
      <c r="ALF21" s="151" t="s">
        <v>770</v>
      </c>
      <c r="ALG21" s="151" t="s">
        <v>770</v>
      </c>
      <c r="ALH21" s="151" t="s">
        <v>770</v>
      </c>
      <c r="ALI21" s="151" t="s">
        <v>770</v>
      </c>
      <c r="ALJ21" s="151" t="s">
        <v>770</v>
      </c>
      <c r="ALK21" s="151" t="s">
        <v>770</v>
      </c>
      <c r="ALL21" s="151" t="s">
        <v>770</v>
      </c>
      <c r="ALM21" s="151" t="s">
        <v>770</v>
      </c>
      <c r="ALN21" s="151" t="s">
        <v>770</v>
      </c>
      <c r="ALO21" s="151" t="s">
        <v>770</v>
      </c>
      <c r="ALP21" s="151" t="s">
        <v>770</v>
      </c>
      <c r="ALQ21" s="151" t="s">
        <v>770</v>
      </c>
      <c r="ALR21" s="151" t="s">
        <v>770</v>
      </c>
      <c r="ALS21" s="151" t="s">
        <v>770</v>
      </c>
      <c r="ALT21" s="151" t="s">
        <v>770</v>
      </c>
      <c r="ALU21" s="151" t="s">
        <v>770</v>
      </c>
      <c r="ALV21" s="151" t="s">
        <v>770</v>
      </c>
      <c r="ALW21" s="151" t="s">
        <v>770</v>
      </c>
      <c r="ALX21" s="151" t="s">
        <v>770</v>
      </c>
      <c r="ALY21" s="151" t="s">
        <v>770</v>
      </c>
      <c r="ALZ21" s="151" t="s">
        <v>770</v>
      </c>
      <c r="AMA21" s="151" t="s">
        <v>770</v>
      </c>
      <c r="AMB21" s="151" t="s">
        <v>770</v>
      </c>
      <c r="AMC21" s="151" t="s">
        <v>770</v>
      </c>
      <c r="AMD21" s="151" t="s">
        <v>770</v>
      </c>
      <c r="AME21" s="151" t="s">
        <v>770</v>
      </c>
      <c r="AMF21" s="151" t="s">
        <v>770</v>
      </c>
      <c r="AMG21" s="151" t="s">
        <v>770</v>
      </c>
      <c r="AMH21" s="151" t="s">
        <v>770</v>
      </c>
      <c r="AMI21" s="151" t="s">
        <v>770</v>
      </c>
      <c r="AMJ21" s="151" t="s">
        <v>770</v>
      </c>
      <c r="AMK21" s="151" t="s">
        <v>770</v>
      </c>
      <c r="AML21" s="151" t="s">
        <v>770</v>
      </c>
      <c r="AMM21" s="151" t="s">
        <v>770</v>
      </c>
      <c r="AMN21" s="151" t="s">
        <v>770</v>
      </c>
      <c r="AMO21" s="151" t="s">
        <v>770</v>
      </c>
      <c r="AMP21" s="151" t="s">
        <v>770</v>
      </c>
      <c r="AMQ21" s="151" t="s">
        <v>770</v>
      </c>
      <c r="AMR21" s="151" t="s">
        <v>770</v>
      </c>
      <c r="AMS21" s="151" t="s">
        <v>770</v>
      </c>
      <c r="AMT21" s="151" t="s">
        <v>770</v>
      </c>
      <c r="AMU21" s="151" t="s">
        <v>770</v>
      </c>
      <c r="AMV21" s="151" t="s">
        <v>770</v>
      </c>
      <c r="AMW21" s="151" t="s">
        <v>770</v>
      </c>
      <c r="AMX21" s="151" t="s">
        <v>770</v>
      </c>
      <c r="AMY21" s="151" t="s">
        <v>770</v>
      </c>
      <c r="AMZ21" s="151" t="s">
        <v>770</v>
      </c>
      <c r="ANA21" s="151" t="s">
        <v>770</v>
      </c>
      <c r="ANB21" s="151" t="s">
        <v>770</v>
      </c>
      <c r="ANC21" s="151" t="s">
        <v>770</v>
      </c>
      <c r="AND21" s="151" t="s">
        <v>770</v>
      </c>
      <c r="ANE21" s="151" t="s">
        <v>770</v>
      </c>
      <c r="ANF21" s="151" t="s">
        <v>770</v>
      </c>
      <c r="ANG21" s="151" t="s">
        <v>770</v>
      </c>
      <c r="ANH21" s="151" t="s">
        <v>770</v>
      </c>
      <c r="ANI21" s="151" t="s">
        <v>770</v>
      </c>
      <c r="ANJ21" s="151" t="s">
        <v>770</v>
      </c>
      <c r="ANK21" s="151" t="s">
        <v>770</v>
      </c>
      <c r="ANL21" s="151" t="s">
        <v>770</v>
      </c>
      <c r="ANM21" s="151" t="s">
        <v>770</v>
      </c>
      <c r="ANN21" s="151" t="s">
        <v>770</v>
      </c>
      <c r="ANO21" s="151" t="s">
        <v>770</v>
      </c>
      <c r="ANP21" s="151" t="s">
        <v>770</v>
      </c>
      <c r="ANQ21" s="151" t="s">
        <v>770</v>
      </c>
      <c r="ANR21" s="151" t="s">
        <v>770</v>
      </c>
      <c r="ANS21" s="151" t="s">
        <v>770</v>
      </c>
      <c r="ANT21" s="151" t="s">
        <v>770</v>
      </c>
      <c r="ANU21" s="151" t="s">
        <v>770</v>
      </c>
      <c r="ANV21" s="151" t="s">
        <v>770</v>
      </c>
      <c r="ANW21" s="151" t="s">
        <v>770</v>
      </c>
      <c r="ANX21" s="151" t="s">
        <v>770</v>
      </c>
      <c r="ANY21" s="151" t="s">
        <v>770</v>
      </c>
      <c r="ANZ21" s="151" t="s">
        <v>770</v>
      </c>
      <c r="AOA21" s="151" t="s">
        <v>770</v>
      </c>
      <c r="AOB21" s="151" t="s">
        <v>770</v>
      </c>
      <c r="AOC21" s="151" t="s">
        <v>770</v>
      </c>
      <c r="AOD21" s="151" t="s">
        <v>770</v>
      </c>
      <c r="AOE21" s="151" t="s">
        <v>770</v>
      </c>
      <c r="AOF21" s="151" t="s">
        <v>770</v>
      </c>
      <c r="AOG21" s="151" t="s">
        <v>770</v>
      </c>
      <c r="AOH21" s="151" t="s">
        <v>770</v>
      </c>
      <c r="AOI21" s="151" t="s">
        <v>770</v>
      </c>
      <c r="AOJ21" s="151" t="s">
        <v>770</v>
      </c>
      <c r="AOK21" s="151" t="s">
        <v>770</v>
      </c>
      <c r="AOL21" s="151" t="s">
        <v>770</v>
      </c>
      <c r="AOM21" s="151" t="s">
        <v>770</v>
      </c>
      <c r="AON21" s="151" t="s">
        <v>770</v>
      </c>
      <c r="AOO21" s="151" t="s">
        <v>770</v>
      </c>
      <c r="AOP21" s="151" t="s">
        <v>770</v>
      </c>
      <c r="AOQ21" s="151" t="s">
        <v>770</v>
      </c>
      <c r="AOR21" s="151" t="s">
        <v>770</v>
      </c>
      <c r="AOS21" s="151" t="s">
        <v>770</v>
      </c>
      <c r="AOT21" s="151" t="s">
        <v>770</v>
      </c>
      <c r="AOU21" s="151" t="s">
        <v>770</v>
      </c>
      <c r="AOV21" s="151" t="s">
        <v>770</v>
      </c>
      <c r="AOW21" s="151" t="s">
        <v>770</v>
      </c>
      <c r="AOX21" s="151" t="s">
        <v>770</v>
      </c>
      <c r="AOY21" s="151" t="s">
        <v>770</v>
      </c>
      <c r="AOZ21" s="151" t="s">
        <v>770</v>
      </c>
      <c r="APA21" s="151" t="s">
        <v>770</v>
      </c>
      <c r="APB21" s="151" t="s">
        <v>770</v>
      </c>
      <c r="APC21" s="151" t="s">
        <v>770</v>
      </c>
      <c r="APD21" s="151" t="s">
        <v>770</v>
      </c>
      <c r="APE21" s="151" t="s">
        <v>770</v>
      </c>
      <c r="APF21" s="151" t="s">
        <v>770</v>
      </c>
      <c r="APG21" s="151" t="s">
        <v>770</v>
      </c>
      <c r="APH21" s="151" t="s">
        <v>770</v>
      </c>
      <c r="API21" s="151" t="s">
        <v>770</v>
      </c>
      <c r="APJ21" s="151" t="s">
        <v>770</v>
      </c>
      <c r="APK21" s="151" t="s">
        <v>770</v>
      </c>
      <c r="APL21" s="151" t="s">
        <v>770</v>
      </c>
      <c r="APM21" s="151" t="s">
        <v>770</v>
      </c>
      <c r="APN21" s="151" t="s">
        <v>770</v>
      </c>
      <c r="APO21" s="151" t="s">
        <v>770</v>
      </c>
      <c r="APP21" s="151" t="s">
        <v>770</v>
      </c>
      <c r="APQ21" s="151" t="s">
        <v>770</v>
      </c>
      <c r="APR21" s="151" t="s">
        <v>770</v>
      </c>
      <c r="APS21" s="151" t="s">
        <v>770</v>
      </c>
      <c r="APT21" s="151" t="s">
        <v>770</v>
      </c>
      <c r="APU21" s="151" t="s">
        <v>770</v>
      </c>
      <c r="APV21" s="151" t="s">
        <v>770</v>
      </c>
      <c r="APW21" s="151" t="s">
        <v>770</v>
      </c>
      <c r="APX21" s="151" t="s">
        <v>770</v>
      </c>
      <c r="APY21" s="151" t="s">
        <v>770</v>
      </c>
      <c r="APZ21" s="151" t="s">
        <v>770</v>
      </c>
      <c r="AQA21" s="151" t="s">
        <v>770</v>
      </c>
      <c r="AQB21" s="151" t="s">
        <v>770</v>
      </c>
      <c r="AQC21" s="151" t="s">
        <v>770</v>
      </c>
      <c r="AQD21" s="151" t="s">
        <v>770</v>
      </c>
      <c r="AQE21" s="151" t="s">
        <v>770</v>
      </c>
      <c r="AQF21" s="151" t="s">
        <v>770</v>
      </c>
      <c r="AQG21" s="151" t="s">
        <v>770</v>
      </c>
      <c r="AQH21" s="151" t="s">
        <v>770</v>
      </c>
      <c r="AQI21" s="151" t="s">
        <v>770</v>
      </c>
      <c r="AQJ21" s="151" t="s">
        <v>770</v>
      </c>
      <c r="AQK21" s="151" t="s">
        <v>770</v>
      </c>
      <c r="AQL21" s="151" t="s">
        <v>770</v>
      </c>
      <c r="AQM21" s="151" t="s">
        <v>770</v>
      </c>
      <c r="AQN21" s="151" t="s">
        <v>770</v>
      </c>
      <c r="AQO21" s="151" t="s">
        <v>770</v>
      </c>
      <c r="AQP21" s="151" t="s">
        <v>770</v>
      </c>
      <c r="AQQ21" s="151" t="s">
        <v>770</v>
      </c>
      <c r="AQR21" s="151" t="s">
        <v>770</v>
      </c>
      <c r="AQS21" s="151" t="s">
        <v>770</v>
      </c>
      <c r="AQT21" s="151" t="s">
        <v>770</v>
      </c>
      <c r="AQU21" s="151" t="s">
        <v>770</v>
      </c>
      <c r="AQV21" s="151" t="s">
        <v>770</v>
      </c>
      <c r="AQW21" s="151" t="s">
        <v>770</v>
      </c>
      <c r="AQX21" s="151" t="s">
        <v>770</v>
      </c>
      <c r="AQY21" s="151" t="s">
        <v>770</v>
      </c>
      <c r="AQZ21" s="151" t="s">
        <v>770</v>
      </c>
      <c r="ARA21" s="151" t="s">
        <v>770</v>
      </c>
      <c r="ARB21" s="151" t="s">
        <v>770</v>
      </c>
      <c r="ARC21" s="151" t="s">
        <v>770</v>
      </c>
      <c r="ARD21" s="151" t="s">
        <v>770</v>
      </c>
      <c r="ARE21" s="151" t="s">
        <v>770</v>
      </c>
      <c r="ARF21" s="151" t="s">
        <v>770</v>
      </c>
      <c r="ARG21" s="151" t="s">
        <v>770</v>
      </c>
      <c r="ARH21" s="151" t="s">
        <v>770</v>
      </c>
      <c r="ARI21" s="151" t="s">
        <v>770</v>
      </c>
      <c r="ARJ21" s="151" t="s">
        <v>770</v>
      </c>
      <c r="ARK21" s="151" t="s">
        <v>770</v>
      </c>
      <c r="ARL21" s="151" t="s">
        <v>770</v>
      </c>
      <c r="ARM21" s="151" t="s">
        <v>770</v>
      </c>
      <c r="ARN21" s="151" t="s">
        <v>770</v>
      </c>
      <c r="ARO21" s="151" t="s">
        <v>770</v>
      </c>
      <c r="ARP21" s="151" t="s">
        <v>770</v>
      </c>
      <c r="ARQ21" s="151" t="s">
        <v>770</v>
      </c>
      <c r="ARR21" s="151" t="s">
        <v>770</v>
      </c>
      <c r="ARS21" s="151" t="s">
        <v>770</v>
      </c>
      <c r="ART21" s="151" t="s">
        <v>770</v>
      </c>
      <c r="ARU21" s="151" t="s">
        <v>770</v>
      </c>
      <c r="ARV21" s="151" t="s">
        <v>770</v>
      </c>
      <c r="ARW21" s="151" t="s">
        <v>770</v>
      </c>
      <c r="ARX21" s="151" t="s">
        <v>770</v>
      </c>
      <c r="ARY21" s="151" t="s">
        <v>770</v>
      </c>
      <c r="ARZ21" s="151" t="s">
        <v>770</v>
      </c>
      <c r="ASA21" s="151" t="s">
        <v>770</v>
      </c>
      <c r="ASB21" s="151" t="s">
        <v>770</v>
      </c>
      <c r="ASC21" s="151" t="s">
        <v>770</v>
      </c>
      <c r="ASD21" s="151" t="s">
        <v>770</v>
      </c>
      <c r="ASE21" s="151" t="s">
        <v>770</v>
      </c>
      <c r="ASF21" s="151" t="s">
        <v>770</v>
      </c>
      <c r="ASG21" s="151" t="s">
        <v>770</v>
      </c>
      <c r="ASH21" s="151" t="s">
        <v>770</v>
      </c>
      <c r="ASI21" s="151" t="s">
        <v>770</v>
      </c>
      <c r="ASJ21" s="151" t="s">
        <v>770</v>
      </c>
      <c r="ASK21" s="151" t="s">
        <v>770</v>
      </c>
      <c r="ASL21" s="151" t="s">
        <v>770</v>
      </c>
      <c r="ASM21" s="151" t="s">
        <v>770</v>
      </c>
      <c r="ASN21" s="151" t="s">
        <v>770</v>
      </c>
      <c r="ASO21" s="151" t="s">
        <v>770</v>
      </c>
      <c r="ASP21" s="151" t="s">
        <v>770</v>
      </c>
      <c r="ASQ21" s="151" t="s">
        <v>770</v>
      </c>
      <c r="ASR21" s="151" t="s">
        <v>770</v>
      </c>
      <c r="ASS21" s="151" t="s">
        <v>770</v>
      </c>
      <c r="AST21" s="151" t="s">
        <v>770</v>
      </c>
      <c r="ASU21" s="151" t="s">
        <v>770</v>
      </c>
      <c r="ASV21" s="151" t="s">
        <v>770</v>
      </c>
      <c r="ASW21" s="151" t="s">
        <v>770</v>
      </c>
      <c r="ASX21" s="151" t="s">
        <v>770</v>
      </c>
      <c r="ASY21" s="151" t="s">
        <v>770</v>
      </c>
      <c r="ASZ21" s="151" t="s">
        <v>770</v>
      </c>
      <c r="ATA21" s="151" t="s">
        <v>770</v>
      </c>
      <c r="ATB21" s="151" t="s">
        <v>770</v>
      </c>
      <c r="ATC21" s="151" t="s">
        <v>770</v>
      </c>
      <c r="ATD21" s="151" t="s">
        <v>770</v>
      </c>
      <c r="ATE21" s="151" t="s">
        <v>770</v>
      </c>
      <c r="ATF21" s="151" t="s">
        <v>770</v>
      </c>
      <c r="ATG21" s="151" t="s">
        <v>770</v>
      </c>
      <c r="ATH21" s="151" t="s">
        <v>770</v>
      </c>
      <c r="ATI21" s="151" t="s">
        <v>770</v>
      </c>
      <c r="ATJ21" s="151" t="s">
        <v>770</v>
      </c>
      <c r="ATK21" s="151" t="s">
        <v>770</v>
      </c>
      <c r="ATL21" s="151" t="s">
        <v>770</v>
      </c>
      <c r="ATM21" s="151" t="s">
        <v>770</v>
      </c>
      <c r="ATN21" s="151" t="s">
        <v>770</v>
      </c>
      <c r="ATO21" s="151" t="s">
        <v>770</v>
      </c>
      <c r="ATP21" s="151" t="s">
        <v>770</v>
      </c>
      <c r="ATQ21" s="151" t="s">
        <v>770</v>
      </c>
      <c r="ATR21" s="151" t="s">
        <v>770</v>
      </c>
      <c r="ATS21" s="151" t="s">
        <v>770</v>
      </c>
      <c r="ATT21" s="151" t="s">
        <v>770</v>
      </c>
      <c r="ATU21" s="151" t="s">
        <v>770</v>
      </c>
      <c r="ATV21" s="151" t="s">
        <v>770</v>
      </c>
      <c r="ATW21" s="151" t="s">
        <v>770</v>
      </c>
      <c r="ATX21" s="151" t="s">
        <v>770</v>
      </c>
      <c r="ATY21" s="151" t="s">
        <v>770</v>
      </c>
      <c r="ATZ21" s="151" t="s">
        <v>770</v>
      </c>
      <c r="AUA21" s="151" t="s">
        <v>770</v>
      </c>
      <c r="AUB21" s="151" t="s">
        <v>770</v>
      </c>
      <c r="AUC21" s="151" t="s">
        <v>770</v>
      </c>
      <c r="AUD21" s="151" t="s">
        <v>770</v>
      </c>
      <c r="AUE21" s="151" t="s">
        <v>770</v>
      </c>
      <c r="AUF21" s="151" t="s">
        <v>770</v>
      </c>
      <c r="AUG21" s="151" t="s">
        <v>770</v>
      </c>
      <c r="AUH21" s="151" t="s">
        <v>770</v>
      </c>
      <c r="AUI21" s="151" t="s">
        <v>770</v>
      </c>
      <c r="AUJ21" s="151" t="s">
        <v>770</v>
      </c>
      <c r="AUK21" s="151" t="s">
        <v>770</v>
      </c>
      <c r="AUL21" s="151" t="s">
        <v>770</v>
      </c>
      <c r="AUM21" s="151" t="s">
        <v>770</v>
      </c>
      <c r="AUN21" s="151" t="s">
        <v>770</v>
      </c>
      <c r="AUO21" s="151" t="s">
        <v>770</v>
      </c>
      <c r="AUP21" s="151" t="s">
        <v>770</v>
      </c>
      <c r="AUQ21" s="151" t="s">
        <v>770</v>
      </c>
      <c r="AUR21" s="151" t="s">
        <v>770</v>
      </c>
      <c r="AUS21" s="151" t="s">
        <v>770</v>
      </c>
      <c r="AUT21" s="151" t="s">
        <v>770</v>
      </c>
      <c r="AUU21" s="151" t="s">
        <v>770</v>
      </c>
      <c r="AUV21" s="151" t="s">
        <v>770</v>
      </c>
      <c r="AUW21" s="151" t="s">
        <v>770</v>
      </c>
      <c r="AUX21" s="151" t="s">
        <v>770</v>
      </c>
      <c r="AUY21" s="151" t="s">
        <v>770</v>
      </c>
      <c r="AUZ21" s="151" t="s">
        <v>770</v>
      </c>
      <c r="AVA21" s="151" t="s">
        <v>770</v>
      </c>
      <c r="AVB21" s="151" t="s">
        <v>770</v>
      </c>
      <c r="AVC21" s="151" t="s">
        <v>770</v>
      </c>
      <c r="AVD21" s="151" t="s">
        <v>770</v>
      </c>
      <c r="AVE21" s="151" t="s">
        <v>770</v>
      </c>
      <c r="AVF21" s="151" t="s">
        <v>770</v>
      </c>
      <c r="AVG21" s="151" t="s">
        <v>770</v>
      </c>
      <c r="AVH21" s="151" t="s">
        <v>770</v>
      </c>
      <c r="AVI21" s="151" t="s">
        <v>770</v>
      </c>
      <c r="AVJ21" s="151" t="s">
        <v>770</v>
      </c>
      <c r="AVK21" s="151" t="s">
        <v>770</v>
      </c>
      <c r="AVL21" s="151" t="s">
        <v>770</v>
      </c>
      <c r="AVM21" s="151" t="s">
        <v>770</v>
      </c>
      <c r="AVN21" s="151" t="s">
        <v>770</v>
      </c>
      <c r="AVO21" s="151" t="s">
        <v>770</v>
      </c>
      <c r="AVP21" s="151" t="s">
        <v>770</v>
      </c>
      <c r="AVQ21" s="151" t="s">
        <v>770</v>
      </c>
      <c r="AVR21" s="151" t="s">
        <v>770</v>
      </c>
      <c r="AVS21" s="151" t="s">
        <v>770</v>
      </c>
      <c r="AVT21" s="151" t="s">
        <v>770</v>
      </c>
      <c r="AVU21" s="151" t="s">
        <v>770</v>
      </c>
      <c r="AVV21" s="151" t="s">
        <v>770</v>
      </c>
      <c r="AVW21" s="151" t="s">
        <v>770</v>
      </c>
      <c r="AVX21" s="151" t="s">
        <v>770</v>
      </c>
      <c r="AVY21" s="151" t="s">
        <v>770</v>
      </c>
      <c r="AVZ21" s="151" t="s">
        <v>770</v>
      </c>
      <c r="AWA21" s="151" t="s">
        <v>770</v>
      </c>
      <c r="AWB21" s="151" t="s">
        <v>770</v>
      </c>
      <c r="AWC21" s="151" t="s">
        <v>770</v>
      </c>
      <c r="AWD21" s="151" t="s">
        <v>770</v>
      </c>
      <c r="AWE21" s="151" t="s">
        <v>770</v>
      </c>
      <c r="AWF21" s="151" t="s">
        <v>770</v>
      </c>
      <c r="AWG21" s="151" t="s">
        <v>770</v>
      </c>
      <c r="AWH21" s="151" t="s">
        <v>770</v>
      </c>
      <c r="AWI21" s="151" t="s">
        <v>770</v>
      </c>
      <c r="AWJ21" s="151" t="s">
        <v>770</v>
      </c>
      <c r="AWK21" s="151" t="s">
        <v>770</v>
      </c>
      <c r="AWL21" s="151" t="s">
        <v>770</v>
      </c>
      <c r="AWM21" s="151" t="s">
        <v>770</v>
      </c>
      <c r="AWN21" s="151" t="s">
        <v>770</v>
      </c>
      <c r="AWO21" s="151" t="s">
        <v>770</v>
      </c>
      <c r="AWP21" s="151" t="s">
        <v>770</v>
      </c>
      <c r="AWQ21" s="151" t="s">
        <v>770</v>
      </c>
      <c r="AWR21" s="151" t="s">
        <v>770</v>
      </c>
      <c r="AWS21" s="151" t="s">
        <v>770</v>
      </c>
      <c r="AWT21" s="151" t="s">
        <v>770</v>
      </c>
      <c r="AWU21" s="151" t="s">
        <v>770</v>
      </c>
      <c r="AWV21" s="151" t="s">
        <v>770</v>
      </c>
      <c r="AWW21" s="151" t="s">
        <v>770</v>
      </c>
      <c r="AWX21" s="151" t="s">
        <v>770</v>
      </c>
      <c r="AWY21" s="151" t="s">
        <v>770</v>
      </c>
      <c r="AWZ21" s="151" t="s">
        <v>770</v>
      </c>
      <c r="AXA21" s="151" t="s">
        <v>770</v>
      </c>
      <c r="AXB21" s="151" t="s">
        <v>770</v>
      </c>
      <c r="AXC21" s="151" t="s">
        <v>770</v>
      </c>
      <c r="AXD21" s="151" t="s">
        <v>770</v>
      </c>
      <c r="AXE21" s="151" t="s">
        <v>770</v>
      </c>
      <c r="AXF21" s="151" t="s">
        <v>770</v>
      </c>
      <c r="AXG21" s="151" t="s">
        <v>770</v>
      </c>
      <c r="AXH21" s="151" t="s">
        <v>770</v>
      </c>
      <c r="AXI21" s="151" t="s">
        <v>770</v>
      </c>
      <c r="AXJ21" s="151" t="s">
        <v>770</v>
      </c>
      <c r="AXK21" s="151" t="s">
        <v>770</v>
      </c>
      <c r="AXL21" s="151" t="s">
        <v>770</v>
      </c>
      <c r="AXM21" s="151" t="s">
        <v>770</v>
      </c>
      <c r="AXN21" s="151" t="s">
        <v>770</v>
      </c>
      <c r="AXO21" s="151" t="s">
        <v>770</v>
      </c>
      <c r="AXP21" s="151" t="s">
        <v>770</v>
      </c>
      <c r="AXQ21" s="151" t="s">
        <v>770</v>
      </c>
      <c r="AXR21" s="151" t="s">
        <v>770</v>
      </c>
      <c r="AXS21" s="151" t="s">
        <v>770</v>
      </c>
      <c r="AXT21" s="151" t="s">
        <v>770</v>
      </c>
      <c r="AXU21" s="151" t="s">
        <v>770</v>
      </c>
      <c r="AXV21" s="151" t="s">
        <v>770</v>
      </c>
      <c r="AXW21" s="151" t="s">
        <v>770</v>
      </c>
      <c r="AXX21" s="151" t="s">
        <v>770</v>
      </c>
      <c r="AXY21" s="151" t="s">
        <v>770</v>
      </c>
      <c r="AXZ21" s="151" t="s">
        <v>770</v>
      </c>
      <c r="AYA21" s="151" t="s">
        <v>770</v>
      </c>
      <c r="AYB21" s="151" t="s">
        <v>770</v>
      </c>
      <c r="AYC21" s="151" t="s">
        <v>770</v>
      </c>
      <c r="AYD21" s="151" t="s">
        <v>770</v>
      </c>
      <c r="AYE21" s="151" t="s">
        <v>770</v>
      </c>
      <c r="AYF21" s="151" t="s">
        <v>770</v>
      </c>
      <c r="AYG21" s="151" t="s">
        <v>770</v>
      </c>
      <c r="AYH21" s="151" t="s">
        <v>770</v>
      </c>
      <c r="AYI21" s="151" t="s">
        <v>770</v>
      </c>
      <c r="AYJ21" s="151" t="s">
        <v>770</v>
      </c>
      <c r="AYK21" s="151" t="s">
        <v>770</v>
      </c>
      <c r="AYL21" s="151" t="s">
        <v>770</v>
      </c>
      <c r="AYM21" s="151" t="s">
        <v>770</v>
      </c>
      <c r="AYN21" s="151" t="s">
        <v>770</v>
      </c>
      <c r="AYO21" s="151" t="s">
        <v>770</v>
      </c>
      <c r="AYP21" s="151" t="s">
        <v>770</v>
      </c>
      <c r="AYQ21" s="151" t="s">
        <v>770</v>
      </c>
      <c r="AYR21" s="151" t="s">
        <v>770</v>
      </c>
      <c r="AYS21" s="151" t="s">
        <v>770</v>
      </c>
      <c r="AYT21" s="151" t="s">
        <v>770</v>
      </c>
      <c r="AYU21" s="151" t="s">
        <v>770</v>
      </c>
      <c r="AYV21" s="151" t="s">
        <v>770</v>
      </c>
      <c r="AYW21" s="151" t="s">
        <v>770</v>
      </c>
      <c r="AYX21" s="151" t="s">
        <v>770</v>
      </c>
      <c r="AYY21" s="151" t="s">
        <v>770</v>
      </c>
      <c r="AYZ21" s="151" t="s">
        <v>770</v>
      </c>
      <c r="AZA21" s="151" t="s">
        <v>770</v>
      </c>
      <c r="AZB21" s="151" t="s">
        <v>770</v>
      </c>
      <c r="AZC21" s="151" t="s">
        <v>770</v>
      </c>
      <c r="AZD21" s="151" t="s">
        <v>770</v>
      </c>
      <c r="AZE21" s="151" t="s">
        <v>770</v>
      </c>
      <c r="AZF21" s="151" t="s">
        <v>770</v>
      </c>
      <c r="AZG21" s="151" t="s">
        <v>770</v>
      </c>
      <c r="AZH21" s="151" t="s">
        <v>770</v>
      </c>
      <c r="AZI21" s="151" t="s">
        <v>770</v>
      </c>
      <c r="AZJ21" s="151" t="s">
        <v>770</v>
      </c>
      <c r="AZK21" s="151" t="s">
        <v>770</v>
      </c>
      <c r="AZL21" s="151" t="s">
        <v>770</v>
      </c>
      <c r="AZM21" s="151" t="s">
        <v>770</v>
      </c>
      <c r="AZN21" s="151" t="s">
        <v>770</v>
      </c>
      <c r="AZO21" s="151" t="s">
        <v>770</v>
      </c>
      <c r="AZP21" s="151" t="s">
        <v>770</v>
      </c>
      <c r="AZQ21" s="151" t="s">
        <v>770</v>
      </c>
      <c r="AZR21" s="151" t="s">
        <v>770</v>
      </c>
      <c r="AZS21" s="151" t="s">
        <v>770</v>
      </c>
      <c r="AZT21" s="151" t="s">
        <v>770</v>
      </c>
      <c r="AZU21" s="151" t="s">
        <v>770</v>
      </c>
      <c r="AZV21" s="151" t="s">
        <v>770</v>
      </c>
      <c r="AZW21" s="151" t="s">
        <v>770</v>
      </c>
      <c r="AZX21" s="151" t="s">
        <v>770</v>
      </c>
      <c r="AZY21" s="151" t="s">
        <v>770</v>
      </c>
      <c r="AZZ21" s="151" t="s">
        <v>770</v>
      </c>
      <c r="BAA21" s="151" t="s">
        <v>770</v>
      </c>
      <c r="BAB21" s="151" t="s">
        <v>770</v>
      </c>
      <c r="BAC21" s="151" t="s">
        <v>770</v>
      </c>
      <c r="BAD21" s="151" t="s">
        <v>770</v>
      </c>
      <c r="BAE21" s="151" t="s">
        <v>770</v>
      </c>
      <c r="BAF21" s="151" t="s">
        <v>770</v>
      </c>
      <c r="BAG21" s="151" t="s">
        <v>770</v>
      </c>
      <c r="BAH21" s="151" t="s">
        <v>770</v>
      </c>
      <c r="BAI21" s="151" t="s">
        <v>770</v>
      </c>
      <c r="BAJ21" s="151" t="s">
        <v>770</v>
      </c>
      <c r="BAK21" s="151" t="s">
        <v>770</v>
      </c>
      <c r="BAL21" s="151" t="s">
        <v>770</v>
      </c>
      <c r="BAM21" s="151" t="s">
        <v>770</v>
      </c>
      <c r="BAN21" s="151" t="s">
        <v>770</v>
      </c>
      <c r="BAO21" s="151" t="s">
        <v>770</v>
      </c>
      <c r="BAP21" s="151" t="s">
        <v>770</v>
      </c>
      <c r="BAQ21" s="151" t="s">
        <v>770</v>
      </c>
      <c r="BAR21" s="151" t="s">
        <v>770</v>
      </c>
      <c r="BAS21" s="151" t="s">
        <v>770</v>
      </c>
      <c r="BAT21" s="151" t="s">
        <v>770</v>
      </c>
      <c r="BAU21" s="151" t="s">
        <v>770</v>
      </c>
      <c r="BAV21" s="151" t="s">
        <v>770</v>
      </c>
      <c r="BAW21" s="151" t="s">
        <v>770</v>
      </c>
      <c r="BAX21" s="151" t="s">
        <v>770</v>
      </c>
      <c r="BAY21" s="151" t="s">
        <v>770</v>
      </c>
      <c r="BAZ21" s="151" t="s">
        <v>770</v>
      </c>
      <c r="BBA21" s="151" t="s">
        <v>770</v>
      </c>
      <c r="BBB21" s="151" t="s">
        <v>770</v>
      </c>
      <c r="BBC21" s="151" t="s">
        <v>770</v>
      </c>
      <c r="BBD21" s="151" t="s">
        <v>770</v>
      </c>
      <c r="BBE21" s="151" t="s">
        <v>770</v>
      </c>
      <c r="BBF21" s="151" t="s">
        <v>770</v>
      </c>
      <c r="BBG21" s="151" t="s">
        <v>770</v>
      </c>
      <c r="BBH21" s="151" t="s">
        <v>770</v>
      </c>
      <c r="BBI21" s="151" t="s">
        <v>770</v>
      </c>
      <c r="BBJ21" s="151" t="s">
        <v>770</v>
      </c>
      <c r="BBK21" s="151" t="s">
        <v>770</v>
      </c>
      <c r="BBL21" s="151" t="s">
        <v>770</v>
      </c>
      <c r="BBM21" s="151" t="s">
        <v>770</v>
      </c>
      <c r="BBN21" s="151" t="s">
        <v>770</v>
      </c>
      <c r="BBO21" s="151" t="s">
        <v>770</v>
      </c>
      <c r="BBP21" s="151" t="s">
        <v>770</v>
      </c>
      <c r="BBQ21" s="151" t="s">
        <v>770</v>
      </c>
      <c r="BBR21" s="151" t="s">
        <v>770</v>
      </c>
      <c r="BBS21" s="151" t="s">
        <v>770</v>
      </c>
      <c r="BBT21" s="151" t="s">
        <v>770</v>
      </c>
      <c r="BBU21" s="151" t="s">
        <v>770</v>
      </c>
      <c r="BBV21" s="151" t="s">
        <v>770</v>
      </c>
      <c r="BBW21" s="151" t="s">
        <v>770</v>
      </c>
      <c r="BBX21" s="151" t="s">
        <v>770</v>
      </c>
      <c r="BBY21" s="151" t="s">
        <v>770</v>
      </c>
      <c r="BBZ21" s="151" t="s">
        <v>770</v>
      </c>
      <c r="BCA21" s="151" t="s">
        <v>770</v>
      </c>
      <c r="BCB21" s="151" t="s">
        <v>770</v>
      </c>
      <c r="BCC21" s="151" t="s">
        <v>770</v>
      </c>
      <c r="BCD21" s="151" t="s">
        <v>770</v>
      </c>
      <c r="BCE21" s="151" t="s">
        <v>770</v>
      </c>
      <c r="BCF21" s="151" t="s">
        <v>770</v>
      </c>
      <c r="BCG21" s="151" t="s">
        <v>770</v>
      </c>
      <c r="BCH21" s="151" t="s">
        <v>770</v>
      </c>
      <c r="BCI21" s="151" t="s">
        <v>770</v>
      </c>
      <c r="BCJ21" s="151" t="s">
        <v>770</v>
      </c>
      <c r="BCK21" s="151" t="s">
        <v>770</v>
      </c>
      <c r="BCL21" s="151" t="s">
        <v>770</v>
      </c>
      <c r="BCM21" s="151" t="s">
        <v>770</v>
      </c>
      <c r="BCN21" s="151" t="s">
        <v>770</v>
      </c>
      <c r="BCO21" s="151" t="s">
        <v>770</v>
      </c>
      <c r="BCP21" s="151" t="s">
        <v>770</v>
      </c>
      <c r="BCQ21" s="151" t="s">
        <v>770</v>
      </c>
      <c r="BCR21" s="151" t="s">
        <v>770</v>
      </c>
      <c r="BCS21" s="151" t="s">
        <v>770</v>
      </c>
      <c r="BCT21" s="151" t="s">
        <v>770</v>
      </c>
      <c r="BCU21" s="151" t="s">
        <v>770</v>
      </c>
      <c r="BCV21" s="151" t="s">
        <v>770</v>
      </c>
      <c r="BCW21" s="151" t="s">
        <v>770</v>
      </c>
      <c r="BCX21" s="151" t="s">
        <v>770</v>
      </c>
      <c r="BCY21" s="151" t="s">
        <v>770</v>
      </c>
      <c r="BCZ21" s="151" t="s">
        <v>770</v>
      </c>
      <c r="BDA21" s="151" t="s">
        <v>770</v>
      </c>
      <c r="BDB21" s="151" t="s">
        <v>770</v>
      </c>
      <c r="BDC21" s="151" t="s">
        <v>770</v>
      </c>
      <c r="BDD21" s="151" t="s">
        <v>770</v>
      </c>
      <c r="BDE21" s="151" t="s">
        <v>770</v>
      </c>
      <c r="BDF21" s="151" t="s">
        <v>770</v>
      </c>
      <c r="BDG21" s="151" t="s">
        <v>770</v>
      </c>
      <c r="BDH21" s="151" t="s">
        <v>770</v>
      </c>
      <c r="BDI21" s="151" t="s">
        <v>770</v>
      </c>
      <c r="BDJ21" s="151" t="s">
        <v>770</v>
      </c>
      <c r="BDK21" s="151" t="s">
        <v>770</v>
      </c>
      <c r="BDL21" s="151" t="s">
        <v>770</v>
      </c>
      <c r="BDM21" s="151" t="s">
        <v>770</v>
      </c>
      <c r="BDN21" s="151" t="s">
        <v>770</v>
      </c>
      <c r="BDO21" s="151" t="s">
        <v>770</v>
      </c>
      <c r="BDP21" s="151" t="s">
        <v>770</v>
      </c>
      <c r="BDQ21" s="151" t="s">
        <v>770</v>
      </c>
      <c r="BDR21" s="151" t="s">
        <v>770</v>
      </c>
      <c r="BDS21" s="151" t="s">
        <v>770</v>
      </c>
      <c r="BDT21" s="151" t="s">
        <v>770</v>
      </c>
      <c r="BDU21" s="151" t="s">
        <v>770</v>
      </c>
      <c r="BDV21" s="151" t="s">
        <v>770</v>
      </c>
      <c r="BDW21" s="151" t="s">
        <v>770</v>
      </c>
      <c r="BDX21" s="151" t="s">
        <v>770</v>
      </c>
      <c r="BDY21" s="151" t="s">
        <v>770</v>
      </c>
      <c r="BDZ21" s="151" t="s">
        <v>770</v>
      </c>
      <c r="BEA21" s="151" t="s">
        <v>770</v>
      </c>
      <c r="BEB21" s="151" t="s">
        <v>770</v>
      </c>
      <c r="BEC21" s="151" t="s">
        <v>770</v>
      </c>
      <c r="BED21" s="151" t="s">
        <v>770</v>
      </c>
      <c r="BEE21" s="151" t="s">
        <v>770</v>
      </c>
      <c r="BEF21" s="151" t="s">
        <v>770</v>
      </c>
      <c r="BEG21" s="151" t="s">
        <v>770</v>
      </c>
      <c r="BEH21" s="151" t="s">
        <v>770</v>
      </c>
      <c r="BEI21" s="151" t="s">
        <v>770</v>
      </c>
      <c r="BEJ21" s="151" t="s">
        <v>770</v>
      </c>
      <c r="BEK21" s="151" t="s">
        <v>770</v>
      </c>
      <c r="BEL21" s="151" t="s">
        <v>770</v>
      </c>
      <c r="BEM21" s="151" t="s">
        <v>770</v>
      </c>
      <c r="BEN21" s="151" t="s">
        <v>770</v>
      </c>
      <c r="BEO21" s="151" t="s">
        <v>770</v>
      </c>
      <c r="BEP21" s="151" t="s">
        <v>770</v>
      </c>
      <c r="BEQ21" s="151" t="s">
        <v>770</v>
      </c>
      <c r="BER21" s="151" t="s">
        <v>770</v>
      </c>
      <c r="BES21" s="151" t="s">
        <v>770</v>
      </c>
      <c r="BET21" s="151" t="s">
        <v>770</v>
      </c>
      <c r="BEU21" s="151" t="s">
        <v>770</v>
      </c>
      <c r="BEV21" s="151" t="s">
        <v>770</v>
      </c>
      <c r="BEW21" s="151" t="s">
        <v>770</v>
      </c>
      <c r="BEX21" s="151" t="s">
        <v>770</v>
      </c>
      <c r="BEY21" s="151" t="s">
        <v>770</v>
      </c>
      <c r="BEZ21" s="151" t="s">
        <v>770</v>
      </c>
      <c r="BFA21" s="151" t="s">
        <v>770</v>
      </c>
      <c r="BFB21" s="151" t="s">
        <v>770</v>
      </c>
      <c r="BFC21" s="151" t="s">
        <v>770</v>
      </c>
      <c r="BFD21" s="151" t="s">
        <v>770</v>
      </c>
      <c r="BFE21" s="151" t="s">
        <v>770</v>
      </c>
      <c r="BFF21" s="151" t="s">
        <v>770</v>
      </c>
      <c r="BFG21" s="151" t="s">
        <v>770</v>
      </c>
      <c r="BFH21" s="151" t="s">
        <v>770</v>
      </c>
      <c r="BFI21" s="151" t="s">
        <v>770</v>
      </c>
      <c r="BFJ21" s="151" t="s">
        <v>770</v>
      </c>
      <c r="BFK21" s="151" t="s">
        <v>770</v>
      </c>
      <c r="BFL21" s="151" t="s">
        <v>770</v>
      </c>
      <c r="BFM21" s="151" t="s">
        <v>770</v>
      </c>
      <c r="BFN21" s="151" t="s">
        <v>770</v>
      </c>
      <c r="BFO21" s="151" t="s">
        <v>770</v>
      </c>
      <c r="BFP21" s="151" t="s">
        <v>770</v>
      </c>
      <c r="BFQ21" s="151" t="s">
        <v>770</v>
      </c>
      <c r="BFR21" s="151" t="s">
        <v>770</v>
      </c>
      <c r="BFS21" s="151" t="s">
        <v>770</v>
      </c>
      <c r="BFT21" s="151" t="s">
        <v>770</v>
      </c>
      <c r="BFU21" s="151" t="s">
        <v>770</v>
      </c>
      <c r="BFV21" s="151" t="s">
        <v>770</v>
      </c>
      <c r="BFW21" s="151" t="s">
        <v>770</v>
      </c>
      <c r="BFX21" s="151" t="s">
        <v>770</v>
      </c>
      <c r="BFY21" s="151" t="s">
        <v>770</v>
      </c>
      <c r="BFZ21" s="151" t="s">
        <v>770</v>
      </c>
      <c r="BGA21" s="151" t="s">
        <v>770</v>
      </c>
      <c r="BGB21" s="151" t="s">
        <v>770</v>
      </c>
      <c r="BGC21" s="151" t="s">
        <v>770</v>
      </c>
      <c r="BGD21" s="151" t="s">
        <v>770</v>
      </c>
      <c r="BGE21" s="151" t="s">
        <v>770</v>
      </c>
      <c r="BGF21" s="151" t="s">
        <v>770</v>
      </c>
      <c r="BGG21" s="151" t="s">
        <v>770</v>
      </c>
      <c r="BGH21" s="151" t="s">
        <v>770</v>
      </c>
      <c r="BGI21" s="151" t="s">
        <v>770</v>
      </c>
      <c r="BGJ21" s="151" t="s">
        <v>770</v>
      </c>
      <c r="BGK21" s="151" t="s">
        <v>770</v>
      </c>
      <c r="BGL21" s="151" t="s">
        <v>770</v>
      </c>
      <c r="BGM21" s="151" t="s">
        <v>770</v>
      </c>
      <c r="BGN21" s="151" t="s">
        <v>770</v>
      </c>
      <c r="BGO21" s="151" t="s">
        <v>770</v>
      </c>
      <c r="BGP21" s="151" t="s">
        <v>770</v>
      </c>
      <c r="BGQ21" s="151" t="s">
        <v>770</v>
      </c>
      <c r="BGR21" s="151" t="s">
        <v>770</v>
      </c>
      <c r="BGS21" s="151" t="s">
        <v>770</v>
      </c>
      <c r="BGT21" s="151" t="s">
        <v>770</v>
      </c>
      <c r="BGU21" s="151" t="s">
        <v>770</v>
      </c>
      <c r="BGV21" s="151" t="s">
        <v>770</v>
      </c>
      <c r="BGW21" s="151" t="s">
        <v>770</v>
      </c>
      <c r="BGX21" s="151" t="s">
        <v>770</v>
      </c>
      <c r="BGY21" s="151" t="s">
        <v>770</v>
      </c>
      <c r="BGZ21" s="151" t="s">
        <v>770</v>
      </c>
      <c r="BHA21" s="151" t="s">
        <v>770</v>
      </c>
      <c r="BHB21" s="151" t="s">
        <v>770</v>
      </c>
      <c r="BHC21" s="151" t="s">
        <v>770</v>
      </c>
      <c r="BHD21" s="151" t="s">
        <v>770</v>
      </c>
      <c r="BHE21" s="151" t="s">
        <v>770</v>
      </c>
      <c r="BHF21" s="151" t="s">
        <v>770</v>
      </c>
      <c r="BHG21" s="151" t="s">
        <v>770</v>
      </c>
      <c r="BHH21" s="151" t="s">
        <v>770</v>
      </c>
      <c r="BHI21" s="151" t="s">
        <v>770</v>
      </c>
      <c r="BHJ21" s="151" t="s">
        <v>770</v>
      </c>
      <c r="BHK21" s="151" t="s">
        <v>770</v>
      </c>
      <c r="BHL21" s="151" t="s">
        <v>770</v>
      </c>
      <c r="BHM21" s="151" t="s">
        <v>770</v>
      </c>
      <c r="BHN21" s="151" t="s">
        <v>770</v>
      </c>
      <c r="BHO21" s="151" t="s">
        <v>770</v>
      </c>
      <c r="BHP21" s="151" t="s">
        <v>770</v>
      </c>
      <c r="BHQ21" s="151" t="s">
        <v>770</v>
      </c>
      <c r="BHR21" s="151" t="s">
        <v>770</v>
      </c>
      <c r="BHS21" s="151" t="s">
        <v>770</v>
      </c>
      <c r="BHT21" s="151" t="s">
        <v>770</v>
      </c>
      <c r="BHU21" s="151" t="s">
        <v>770</v>
      </c>
      <c r="BHV21" s="151" t="s">
        <v>770</v>
      </c>
      <c r="BHW21" s="151" t="s">
        <v>770</v>
      </c>
      <c r="BHX21" s="151" t="s">
        <v>770</v>
      </c>
      <c r="BHY21" s="151" t="s">
        <v>770</v>
      </c>
      <c r="BHZ21" s="151" t="s">
        <v>770</v>
      </c>
      <c r="BIA21" s="151" t="s">
        <v>770</v>
      </c>
      <c r="BIB21" s="151" t="s">
        <v>770</v>
      </c>
      <c r="BIC21" s="151" t="s">
        <v>770</v>
      </c>
      <c r="BID21" s="151" t="s">
        <v>770</v>
      </c>
      <c r="BIE21" s="151" t="s">
        <v>770</v>
      </c>
      <c r="BIF21" s="151" t="s">
        <v>770</v>
      </c>
      <c r="BIG21" s="151" t="s">
        <v>770</v>
      </c>
      <c r="BIH21" s="151" t="s">
        <v>770</v>
      </c>
      <c r="BII21" s="151" t="s">
        <v>770</v>
      </c>
      <c r="BIJ21" s="151" t="s">
        <v>770</v>
      </c>
      <c r="BIK21" s="151" t="s">
        <v>770</v>
      </c>
      <c r="BIL21" s="151" t="s">
        <v>770</v>
      </c>
      <c r="BIM21" s="151" t="s">
        <v>770</v>
      </c>
      <c r="BIN21" s="151" t="s">
        <v>770</v>
      </c>
      <c r="BIO21" s="151" t="s">
        <v>770</v>
      </c>
      <c r="BIP21" s="151" t="s">
        <v>770</v>
      </c>
      <c r="BIQ21" s="151" t="s">
        <v>770</v>
      </c>
      <c r="BIR21" s="151" t="s">
        <v>770</v>
      </c>
      <c r="BIS21" s="151" t="s">
        <v>770</v>
      </c>
      <c r="BIT21" s="151" t="s">
        <v>770</v>
      </c>
      <c r="BIU21" s="151" t="s">
        <v>770</v>
      </c>
      <c r="BIV21" s="151" t="s">
        <v>770</v>
      </c>
      <c r="BIW21" s="151" t="s">
        <v>770</v>
      </c>
      <c r="BIX21" s="151" t="s">
        <v>770</v>
      </c>
      <c r="BIY21" s="151" t="s">
        <v>770</v>
      </c>
      <c r="BIZ21" s="151" t="s">
        <v>770</v>
      </c>
      <c r="BJA21" s="151" t="s">
        <v>770</v>
      </c>
      <c r="BJB21" s="151" t="s">
        <v>770</v>
      </c>
      <c r="BJC21" s="151" t="s">
        <v>770</v>
      </c>
      <c r="BJD21" s="151" t="s">
        <v>770</v>
      </c>
      <c r="BJE21" s="151" t="s">
        <v>770</v>
      </c>
      <c r="BJF21" s="151" t="s">
        <v>770</v>
      </c>
      <c r="BJG21" s="151" t="s">
        <v>770</v>
      </c>
      <c r="BJH21" s="151" t="s">
        <v>770</v>
      </c>
      <c r="BJI21" s="151" t="s">
        <v>770</v>
      </c>
      <c r="BJJ21" s="151" t="s">
        <v>770</v>
      </c>
      <c r="BJK21" s="151" t="s">
        <v>770</v>
      </c>
      <c r="BJL21" s="151" t="s">
        <v>770</v>
      </c>
      <c r="BJM21" s="151" t="s">
        <v>770</v>
      </c>
      <c r="BJN21" s="151" t="s">
        <v>770</v>
      </c>
      <c r="BJO21" s="151" t="s">
        <v>770</v>
      </c>
      <c r="BJP21" s="151" t="s">
        <v>770</v>
      </c>
      <c r="BJQ21" s="151" t="s">
        <v>770</v>
      </c>
      <c r="BJR21" s="151" t="s">
        <v>770</v>
      </c>
      <c r="BJS21" s="151" t="s">
        <v>770</v>
      </c>
      <c r="BJT21" s="151" t="s">
        <v>770</v>
      </c>
      <c r="BJU21" s="151" t="s">
        <v>770</v>
      </c>
      <c r="BJV21" s="151" t="s">
        <v>770</v>
      </c>
      <c r="BJW21" s="151" t="s">
        <v>770</v>
      </c>
      <c r="BJX21" s="151" t="s">
        <v>770</v>
      </c>
      <c r="BJY21" s="151" t="s">
        <v>770</v>
      </c>
      <c r="BJZ21" s="151" t="s">
        <v>770</v>
      </c>
      <c r="BKA21" s="151" t="s">
        <v>770</v>
      </c>
      <c r="BKB21" s="151" t="s">
        <v>770</v>
      </c>
      <c r="BKC21" s="151" t="s">
        <v>770</v>
      </c>
      <c r="BKD21" s="151" t="s">
        <v>770</v>
      </c>
      <c r="BKE21" s="151" t="s">
        <v>770</v>
      </c>
      <c r="BKF21" s="151" t="s">
        <v>770</v>
      </c>
      <c r="BKG21" s="151" t="s">
        <v>770</v>
      </c>
      <c r="BKH21" s="151" t="s">
        <v>770</v>
      </c>
      <c r="BKI21" s="151" t="s">
        <v>770</v>
      </c>
      <c r="BKJ21" s="151" t="s">
        <v>770</v>
      </c>
      <c r="BKK21" s="151" t="s">
        <v>770</v>
      </c>
      <c r="BKL21" s="151" t="s">
        <v>770</v>
      </c>
      <c r="BKM21" s="151" t="s">
        <v>770</v>
      </c>
      <c r="BKN21" s="151" t="s">
        <v>770</v>
      </c>
      <c r="BKO21" s="151" t="s">
        <v>770</v>
      </c>
      <c r="BKP21" s="151" t="s">
        <v>770</v>
      </c>
      <c r="BKQ21" s="151" t="s">
        <v>770</v>
      </c>
      <c r="BKR21" s="151" t="s">
        <v>770</v>
      </c>
      <c r="BKS21" s="151" t="s">
        <v>770</v>
      </c>
      <c r="BKT21" s="151" t="s">
        <v>770</v>
      </c>
      <c r="BKU21" s="151" t="s">
        <v>770</v>
      </c>
      <c r="BKV21" s="151" t="s">
        <v>770</v>
      </c>
      <c r="BKW21" s="151" t="s">
        <v>770</v>
      </c>
      <c r="BKX21" s="151" t="s">
        <v>770</v>
      </c>
      <c r="BKY21" s="151" t="s">
        <v>770</v>
      </c>
      <c r="BKZ21" s="151" t="s">
        <v>770</v>
      </c>
      <c r="BLA21" s="151" t="s">
        <v>770</v>
      </c>
      <c r="BLB21" s="151" t="s">
        <v>770</v>
      </c>
      <c r="BLC21" s="151" t="s">
        <v>770</v>
      </c>
      <c r="BLD21" s="151" t="s">
        <v>770</v>
      </c>
      <c r="BLE21" s="151" t="s">
        <v>770</v>
      </c>
      <c r="BLF21" s="151" t="s">
        <v>770</v>
      </c>
      <c r="BLG21" s="151" t="s">
        <v>770</v>
      </c>
      <c r="BLH21" s="151" t="s">
        <v>770</v>
      </c>
      <c r="BLI21" s="151" t="s">
        <v>770</v>
      </c>
      <c r="BLJ21" s="151" t="s">
        <v>770</v>
      </c>
      <c r="BLK21" s="151" t="s">
        <v>770</v>
      </c>
      <c r="BLL21" s="151" t="s">
        <v>770</v>
      </c>
      <c r="BLM21" s="151" t="s">
        <v>770</v>
      </c>
      <c r="BLN21" s="151" t="s">
        <v>770</v>
      </c>
      <c r="BLO21" s="151" t="s">
        <v>770</v>
      </c>
      <c r="BLP21" s="151" t="s">
        <v>770</v>
      </c>
      <c r="BLQ21" s="151" t="s">
        <v>770</v>
      </c>
      <c r="BLR21" s="151" t="s">
        <v>770</v>
      </c>
      <c r="BLS21" s="151" t="s">
        <v>770</v>
      </c>
      <c r="BLT21" s="151" t="s">
        <v>770</v>
      </c>
      <c r="BLU21" s="151" t="s">
        <v>770</v>
      </c>
      <c r="BLV21" s="151" t="s">
        <v>770</v>
      </c>
      <c r="BLW21" s="151" t="s">
        <v>770</v>
      </c>
      <c r="BLX21" s="151" t="s">
        <v>770</v>
      </c>
      <c r="BLY21" s="151" t="s">
        <v>770</v>
      </c>
      <c r="BLZ21" s="151" t="s">
        <v>770</v>
      </c>
      <c r="BMA21" s="151" t="s">
        <v>770</v>
      </c>
      <c r="BMB21" s="151" t="s">
        <v>770</v>
      </c>
      <c r="BMC21" s="151" t="s">
        <v>770</v>
      </c>
      <c r="BMD21" s="151" t="s">
        <v>770</v>
      </c>
      <c r="BME21" s="151" t="s">
        <v>770</v>
      </c>
      <c r="BMF21" s="151" t="s">
        <v>770</v>
      </c>
      <c r="BMG21" s="151" t="s">
        <v>770</v>
      </c>
      <c r="BMH21" s="151" t="s">
        <v>770</v>
      </c>
      <c r="BMI21" s="151" t="s">
        <v>770</v>
      </c>
      <c r="BMJ21" s="151" t="s">
        <v>770</v>
      </c>
      <c r="BMK21" s="151" t="s">
        <v>770</v>
      </c>
      <c r="BML21" s="151" t="s">
        <v>770</v>
      </c>
      <c r="BMM21" s="151" t="s">
        <v>770</v>
      </c>
      <c r="BMN21" s="151" t="s">
        <v>770</v>
      </c>
      <c r="BMO21" s="151" t="s">
        <v>770</v>
      </c>
      <c r="BMP21" s="151" t="s">
        <v>770</v>
      </c>
      <c r="BMQ21" s="151" t="s">
        <v>770</v>
      </c>
      <c r="BMR21" s="151" t="s">
        <v>770</v>
      </c>
      <c r="BMS21" s="151" t="s">
        <v>770</v>
      </c>
      <c r="BMT21" s="151" t="s">
        <v>770</v>
      </c>
      <c r="BMU21" s="151" t="s">
        <v>770</v>
      </c>
      <c r="BMV21" s="151" t="s">
        <v>770</v>
      </c>
      <c r="BMW21" s="151" t="s">
        <v>770</v>
      </c>
      <c r="BMX21" s="151" t="s">
        <v>770</v>
      </c>
      <c r="BMY21" s="151" t="s">
        <v>770</v>
      </c>
      <c r="BMZ21" s="151" t="s">
        <v>770</v>
      </c>
      <c r="BNA21" s="151" t="s">
        <v>770</v>
      </c>
      <c r="BNB21" s="151" t="s">
        <v>770</v>
      </c>
      <c r="BNC21" s="151" t="s">
        <v>770</v>
      </c>
      <c r="BND21" s="151" t="s">
        <v>770</v>
      </c>
      <c r="BNE21" s="151" t="s">
        <v>770</v>
      </c>
      <c r="BNF21" s="151" t="s">
        <v>770</v>
      </c>
      <c r="BNG21" s="151" t="s">
        <v>770</v>
      </c>
      <c r="BNH21" s="151" t="s">
        <v>770</v>
      </c>
      <c r="BNI21" s="151" t="s">
        <v>770</v>
      </c>
      <c r="BNJ21" s="151" t="s">
        <v>770</v>
      </c>
      <c r="BNK21" s="151" t="s">
        <v>770</v>
      </c>
      <c r="BNL21" s="151" t="s">
        <v>770</v>
      </c>
      <c r="BNM21" s="151" t="s">
        <v>770</v>
      </c>
      <c r="BNN21" s="151" t="s">
        <v>770</v>
      </c>
      <c r="BNO21" s="151" t="s">
        <v>770</v>
      </c>
      <c r="BNP21" s="151" t="s">
        <v>770</v>
      </c>
      <c r="BNQ21" s="151" t="s">
        <v>770</v>
      </c>
      <c r="BNR21" s="151" t="s">
        <v>770</v>
      </c>
      <c r="BNS21" s="151" t="s">
        <v>770</v>
      </c>
      <c r="BNT21" s="151" t="s">
        <v>770</v>
      </c>
      <c r="BNU21" s="151" t="s">
        <v>770</v>
      </c>
      <c r="BNV21" s="151" t="s">
        <v>770</v>
      </c>
      <c r="BNW21" s="151" t="s">
        <v>770</v>
      </c>
      <c r="BNX21" s="151" t="s">
        <v>770</v>
      </c>
      <c r="BNY21" s="151" t="s">
        <v>770</v>
      </c>
      <c r="BNZ21" s="151" t="s">
        <v>770</v>
      </c>
      <c r="BOA21" s="151" t="s">
        <v>770</v>
      </c>
      <c r="BOB21" s="151" t="s">
        <v>770</v>
      </c>
      <c r="BOC21" s="151" t="s">
        <v>770</v>
      </c>
      <c r="BOD21" s="151" t="s">
        <v>770</v>
      </c>
      <c r="BOE21" s="151" t="s">
        <v>770</v>
      </c>
      <c r="BOF21" s="151" t="s">
        <v>770</v>
      </c>
      <c r="BOG21" s="151" t="s">
        <v>770</v>
      </c>
      <c r="BOH21" s="151" t="s">
        <v>770</v>
      </c>
      <c r="BOI21" s="151" t="s">
        <v>770</v>
      </c>
      <c r="BOJ21" s="151" t="s">
        <v>770</v>
      </c>
      <c r="BOK21" s="151" t="s">
        <v>770</v>
      </c>
      <c r="BOL21" s="151" t="s">
        <v>770</v>
      </c>
      <c r="BOM21" s="151" t="s">
        <v>770</v>
      </c>
      <c r="BON21" s="151" t="s">
        <v>770</v>
      </c>
      <c r="BOO21" s="151" t="s">
        <v>770</v>
      </c>
      <c r="BOP21" s="151" t="s">
        <v>770</v>
      </c>
      <c r="BOQ21" s="151" t="s">
        <v>770</v>
      </c>
      <c r="BOR21" s="151" t="s">
        <v>770</v>
      </c>
      <c r="BOS21" s="151" t="s">
        <v>770</v>
      </c>
      <c r="BOT21" s="151" t="s">
        <v>770</v>
      </c>
      <c r="BOV21" s="151" t="s">
        <v>770</v>
      </c>
      <c r="BOW21" s="151" t="s">
        <v>770</v>
      </c>
      <c r="BOX21" s="151" t="s">
        <v>770</v>
      </c>
      <c r="BOY21" s="151" t="s">
        <v>770</v>
      </c>
      <c r="BOZ21" s="151" t="s">
        <v>770</v>
      </c>
      <c r="BPA21" s="151" t="s">
        <v>770</v>
      </c>
      <c r="BPB21" s="151" t="s">
        <v>770</v>
      </c>
      <c r="BPC21" s="151" t="s">
        <v>770</v>
      </c>
      <c r="BPD21" s="151" t="s">
        <v>770</v>
      </c>
      <c r="BPE21" s="151" t="s">
        <v>770</v>
      </c>
      <c r="BPF21" s="151" t="s">
        <v>770</v>
      </c>
      <c r="BPG21" s="151" t="s">
        <v>770</v>
      </c>
      <c r="BPH21" s="151" t="s">
        <v>770</v>
      </c>
      <c r="BPI21" s="151" t="s">
        <v>770</v>
      </c>
      <c r="BPJ21" s="151" t="s">
        <v>770</v>
      </c>
      <c r="BPK21" s="151" t="s">
        <v>770</v>
      </c>
      <c r="BPL21" s="151" t="s">
        <v>770</v>
      </c>
      <c r="BPM21" s="151" t="s">
        <v>770</v>
      </c>
      <c r="BPN21" s="151" t="s">
        <v>770</v>
      </c>
      <c r="BPO21" s="151" t="s">
        <v>770</v>
      </c>
      <c r="BPP21" s="151" t="s">
        <v>770</v>
      </c>
      <c r="BPQ21" s="151" t="s">
        <v>770</v>
      </c>
      <c r="BPR21" s="151" t="s">
        <v>770</v>
      </c>
      <c r="BPS21" s="151" t="s">
        <v>770</v>
      </c>
      <c r="BPT21" s="151" t="s">
        <v>770</v>
      </c>
      <c r="BPU21" s="151" t="s">
        <v>770</v>
      </c>
      <c r="BPV21" s="151" t="s">
        <v>770</v>
      </c>
      <c r="BPW21" s="151" t="s">
        <v>770</v>
      </c>
      <c r="BPX21" s="151" t="s">
        <v>770</v>
      </c>
      <c r="BPY21" s="151" t="s">
        <v>770</v>
      </c>
      <c r="BPZ21" s="151" t="s">
        <v>770</v>
      </c>
      <c r="BQA21" s="151" t="s">
        <v>770</v>
      </c>
      <c r="BQB21" s="151" t="s">
        <v>770</v>
      </c>
      <c r="BQC21" s="151" t="s">
        <v>770</v>
      </c>
      <c r="BQD21" s="151" t="s">
        <v>770</v>
      </c>
      <c r="BQE21" s="151" t="s">
        <v>770</v>
      </c>
      <c r="BQF21" s="151" t="s">
        <v>770</v>
      </c>
      <c r="BQG21" s="151" t="s">
        <v>770</v>
      </c>
      <c r="BQH21" s="151" t="s">
        <v>770</v>
      </c>
      <c r="BQI21" s="151" t="s">
        <v>770</v>
      </c>
      <c r="BQJ21" s="151" t="s">
        <v>770</v>
      </c>
      <c r="BQK21" s="151" t="s">
        <v>770</v>
      </c>
      <c r="BQL21" s="151" t="s">
        <v>770</v>
      </c>
      <c r="BQM21" s="151" t="s">
        <v>770</v>
      </c>
      <c r="BQN21" s="151" t="s">
        <v>770</v>
      </c>
      <c r="BQO21" s="151" t="s">
        <v>770</v>
      </c>
      <c r="BQP21" s="151" t="s">
        <v>770</v>
      </c>
      <c r="BQQ21" s="151" t="s">
        <v>770</v>
      </c>
      <c r="BQR21" s="151" t="s">
        <v>770</v>
      </c>
      <c r="BQS21" s="151" t="s">
        <v>770</v>
      </c>
      <c r="BQT21" s="151" t="s">
        <v>770</v>
      </c>
      <c r="BQU21" s="151" t="s">
        <v>770</v>
      </c>
      <c r="BQV21" s="151" t="s">
        <v>770</v>
      </c>
      <c r="BQW21" s="151" t="s">
        <v>770</v>
      </c>
      <c r="BQX21" s="151" t="s">
        <v>770</v>
      </c>
      <c r="BQY21" s="151" t="s">
        <v>770</v>
      </c>
      <c r="BQZ21" s="151" t="s">
        <v>770</v>
      </c>
      <c r="BRA21" s="151" t="s">
        <v>770</v>
      </c>
      <c r="BRB21" s="151" t="s">
        <v>770</v>
      </c>
      <c r="BRC21" s="151" t="s">
        <v>770</v>
      </c>
      <c r="BRD21" s="151" t="s">
        <v>770</v>
      </c>
      <c r="BRE21" s="151" t="s">
        <v>770</v>
      </c>
      <c r="BRF21" s="151" t="s">
        <v>770</v>
      </c>
      <c r="BRG21" s="151" t="s">
        <v>770</v>
      </c>
      <c r="BRH21" s="151" t="s">
        <v>770</v>
      </c>
      <c r="BRI21" s="151" t="s">
        <v>770</v>
      </c>
      <c r="BRJ21" s="151" t="s">
        <v>770</v>
      </c>
      <c r="BRK21" s="151" t="s">
        <v>770</v>
      </c>
      <c r="BRL21" s="151" t="s">
        <v>770</v>
      </c>
      <c r="BRM21" s="151" t="s">
        <v>770</v>
      </c>
      <c r="BRN21" s="151" t="s">
        <v>770</v>
      </c>
      <c r="BRO21" s="151" t="s">
        <v>770</v>
      </c>
      <c r="BRP21" s="151" t="s">
        <v>770</v>
      </c>
      <c r="BRQ21" s="151" t="s">
        <v>770</v>
      </c>
      <c r="BRR21" s="151" t="s">
        <v>770</v>
      </c>
      <c r="BRS21" s="151" t="s">
        <v>770</v>
      </c>
      <c r="BRT21" s="151" t="s">
        <v>770</v>
      </c>
      <c r="BRU21" s="151" t="s">
        <v>770</v>
      </c>
      <c r="BRV21" s="151" t="s">
        <v>770</v>
      </c>
      <c r="BRW21" s="151" t="s">
        <v>770</v>
      </c>
      <c r="BRX21" s="151" t="s">
        <v>770</v>
      </c>
      <c r="BRY21" s="151" t="s">
        <v>770</v>
      </c>
      <c r="BRZ21" s="151" t="s">
        <v>770</v>
      </c>
      <c r="BSA21" s="151" t="s">
        <v>770</v>
      </c>
      <c r="BSB21" s="151" t="s">
        <v>770</v>
      </c>
      <c r="BSC21" s="151" t="s">
        <v>770</v>
      </c>
      <c r="BSD21" s="151" t="s">
        <v>770</v>
      </c>
      <c r="BSE21" s="151" t="s">
        <v>770</v>
      </c>
      <c r="BSF21" s="151" t="s">
        <v>770</v>
      </c>
      <c r="BSG21" s="151" t="s">
        <v>770</v>
      </c>
      <c r="BSH21" s="151" t="s">
        <v>770</v>
      </c>
      <c r="BSI21" s="151" t="s">
        <v>770</v>
      </c>
      <c r="BSJ21" s="151" t="s">
        <v>770</v>
      </c>
      <c r="BSK21" s="151" t="s">
        <v>770</v>
      </c>
      <c r="BSL21" s="151" t="s">
        <v>770</v>
      </c>
      <c r="BSM21" s="151" t="s">
        <v>770</v>
      </c>
      <c r="BSN21" s="151" t="s">
        <v>770</v>
      </c>
      <c r="BSO21" s="151" t="s">
        <v>770</v>
      </c>
      <c r="BSP21" s="151" t="s">
        <v>770</v>
      </c>
      <c r="BSQ21" s="151" t="s">
        <v>770</v>
      </c>
      <c r="BSR21" s="151" t="s">
        <v>770</v>
      </c>
      <c r="BSS21" s="151" t="s">
        <v>770</v>
      </c>
      <c r="BST21" s="151" t="s">
        <v>770</v>
      </c>
      <c r="BSU21" s="151" t="s">
        <v>770</v>
      </c>
      <c r="BSV21" s="151" t="s">
        <v>770</v>
      </c>
      <c r="BSW21" s="151" t="s">
        <v>770</v>
      </c>
      <c r="BSX21" s="151" t="s">
        <v>770</v>
      </c>
      <c r="BSY21" s="151" t="s">
        <v>770</v>
      </c>
      <c r="BSZ21" s="151" t="s">
        <v>770</v>
      </c>
      <c r="BTA21" s="151" t="s">
        <v>770</v>
      </c>
      <c r="BTB21" s="151" t="s">
        <v>770</v>
      </c>
      <c r="BTC21" s="151" t="s">
        <v>770</v>
      </c>
      <c r="BTD21" s="151" t="s">
        <v>770</v>
      </c>
      <c r="BTE21" s="151" t="s">
        <v>770</v>
      </c>
      <c r="BTF21" s="151" t="s">
        <v>770</v>
      </c>
      <c r="BTG21" s="151" t="s">
        <v>770</v>
      </c>
      <c r="BTH21" s="151" t="s">
        <v>770</v>
      </c>
      <c r="BTI21" s="151" t="s">
        <v>770</v>
      </c>
      <c r="BTJ21" s="151" t="s">
        <v>770</v>
      </c>
      <c r="BTK21" s="151" t="s">
        <v>770</v>
      </c>
      <c r="BTL21" s="151" t="s">
        <v>770</v>
      </c>
      <c r="BTM21" s="151" t="s">
        <v>770</v>
      </c>
      <c r="BTN21" s="151" t="s">
        <v>770</v>
      </c>
      <c r="BTO21" s="151" t="s">
        <v>770</v>
      </c>
      <c r="BTP21" s="151" t="s">
        <v>770</v>
      </c>
      <c r="BTQ21" s="151" t="s">
        <v>770</v>
      </c>
      <c r="BTR21" s="151" t="s">
        <v>770</v>
      </c>
      <c r="BTS21" s="151" t="s">
        <v>770</v>
      </c>
      <c r="BTT21" s="151" t="s">
        <v>770</v>
      </c>
      <c r="BTU21" s="151" t="s">
        <v>770</v>
      </c>
      <c r="BTV21" s="151" t="s">
        <v>770</v>
      </c>
      <c r="BTW21" s="151" t="s">
        <v>770</v>
      </c>
      <c r="BTX21" s="151" t="s">
        <v>770</v>
      </c>
      <c r="BTY21" s="151" t="s">
        <v>770</v>
      </c>
      <c r="BTZ21" s="151" t="s">
        <v>770</v>
      </c>
      <c r="BUA21" s="151" t="s">
        <v>770</v>
      </c>
      <c r="BUB21" s="151" t="s">
        <v>770</v>
      </c>
      <c r="BUC21" s="151" t="s">
        <v>770</v>
      </c>
      <c r="BUD21" s="151" t="s">
        <v>770</v>
      </c>
      <c r="BUE21" s="151" t="s">
        <v>770</v>
      </c>
      <c r="BUF21" s="151" t="s">
        <v>770</v>
      </c>
      <c r="BUG21" s="151" t="s">
        <v>770</v>
      </c>
      <c r="BUH21" s="151" t="s">
        <v>770</v>
      </c>
      <c r="BUI21" s="151" t="s">
        <v>770</v>
      </c>
      <c r="BUJ21" s="151" t="s">
        <v>770</v>
      </c>
      <c r="BUK21" s="151" t="s">
        <v>770</v>
      </c>
      <c r="BUL21" s="151" t="s">
        <v>770</v>
      </c>
      <c r="BUM21" s="151" t="s">
        <v>770</v>
      </c>
      <c r="BUN21" s="151" t="s">
        <v>770</v>
      </c>
      <c r="BUO21" s="151" t="s">
        <v>770</v>
      </c>
      <c r="BUP21" s="151" t="s">
        <v>770</v>
      </c>
      <c r="BUQ21" s="151" t="s">
        <v>770</v>
      </c>
      <c r="BUR21" s="151" t="s">
        <v>770</v>
      </c>
      <c r="BUS21" s="151" t="s">
        <v>770</v>
      </c>
      <c r="BUT21" s="151" t="s">
        <v>770</v>
      </c>
      <c r="BUU21" s="151" t="s">
        <v>770</v>
      </c>
      <c r="BUV21" s="151" t="s">
        <v>770</v>
      </c>
      <c r="BUW21" s="151" t="s">
        <v>770</v>
      </c>
      <c r="BUX21" s="151" t="s">
        <v>770</v>
      </c>
      <c r="BUY21" s="151" t="s">
        <v>770</v>
      </c>
      <c r="BUZ21" s="151" t="s">
        <v>770</v>
      </c>
      <c r="BVA21" s="151" t="s">
        <v>770</v>
      </c>
      <c r="BVB21" s="151" t="s">
        <v>770</v>
      </c>
      <c r="BVC21" s="151" t="s">
        <v>770</v>
      </c>
      <c r="BVD21" s="151" t="s">
        <v>770</v>
      </c>
      <c r="BVE21" s="151" t="s">
        <v>770</v>
      </c>
      <c r="BVF21" s="151" t="s">
        <v>770</v>
      </c>
      <c r="BVG21" s="151" t="s">
        <v>770</v>
      </c>
      <c r="BVH21" s="151" t="s">
        <v>770</v>
      </c>
      <c r="BVI21" s="151" t="s">
        <v>770</v>
      </c>
      <c r="BVJ21" s="151" t="s">
        <v>770</v>
      </c>
      <c r="BVK21" s="151" t="s">
        <v>770</v>
      </c>
      <c r="BVL21" s="151" t="s">
        <v>770</v>
      </c>
      <c r="BVM21" s="151" t="s">
        <v>770</v>
      </c>
      <c r="BVN21" s="151" t="s">
        <v>770</v>
      </c>
      <c r="BVO21" s="151" t="s">
        <v>770</v>
      </c>
      <c r="BVP21" s="151" t="s">
        <v>770</v>
      </c>
      <c r="BVQ21" s="151" t="s">
        <v>770</v>
      </c>
      <c r="BVR21" s="151" t="s">
        <v>770</v>
      </c>
      <c r="BVS21" s="151" t="s">
        <v>770</v>
      </c>
      <c r="BVT21" s="151" t="s">
        <v>770</v>
      </c>
      <c r="BVU21" s="151" t="s">
        <v>770</v>
      </c>
      <c r="BVV21" s="151" t="s">
        <v>770</v>
      </c>
      <c r="BVW21" s="151" t="s">
        <v>770</v>
      </c>
      <c r="BVX21" s="151" t="s">
        <v>770</v>
      </c>
      <c r="BVY21" s="151" t="s">
        <v>770</v>
      </c>
      <c r="BVZ21" s="151" t="s">
        <v>770</v>
      </c>
      <c r="BWA21" s="151" t="s">
        <v>770</v>
      </c>
      <c r="BWB21" s="151" t="s">
        <v>770</v>
      </c>
      <c r="BWC21" s="151" t="s">
        <v>770</v>
      </c>
      <c r="BWD21" s="151" t="s">
        <v>770</v>
      </c>
      <c r="BWE21" s="151" t="s">
        <v>770</v>
      </c>
      <c r="BWF21" s="151" t="s">
        <v>770</v>
      </c>
      <c r="BWG21" s="151" t="s">
        <v>770</v>
      </c>
      <c r="BWH21" s="151" t="s">
        <v>770</v>
      </c>
      <c r="BWI21" s="151" t="s">
        <v>770</v>
      </c>
      <c r="BWJ21" s="151" t="s">
        <v>770</v>
      </c>
      <c r="BWK21" s="151" t="s">
        <v>770</v>
      </c>
      <c r="BWL21" s="151" t="s">
        <v>770</v>
      </c>
      <c r="BWM21" s="151" t="s">
        <v>770</v>
      </c>
      <c r="BWN21" s="151" t="s">
        <v>770</v>
      </c>
      <c r="BWO21" s="151" t="s">
        <v>770</v>
      </c>
      <c r="BWP21" s="151" t="s">
        <v>770</v>
      </c>
      <c r="BWQ21" s="151" t="s">
        <v>770</v>
      </c>
      <c r="BWR21" s="151" t="s">
        <v>770</v>
      </c>
      <c r="BWS21" s="151" t="s">
        <v>770</v>
      </c>
      <c r="BWT21" s="151" t="s">
        <v>770</v>
      </c>
      <c r="BWU21" s="151" t="s">
        <v>770</v>
      </c>
      <c r="BWV21" s="151" t="s">
        <v>770</v>
      </c>
      <c r="BWW21" s="151" t="s">
        <v>770</v>
      </c>
      <c r="BWX21" s="151" t="s">
        <v>770</v>
      </c>
      <c r="BWY21" s="151" t="s">
        <v>770</v>
      </c>
      <c r="BWZ21" s="151" t="s">
        <v>770</v>
      </c>
      <c r="BXA21" s="151" t="s">
        <v>770</v>
      </c>
      <c r="BXB21" s="151" t="s">
        <v>770</v>
      </c>
      <c r="BXC21" s="151" t="s">
        <v>770</v>
      </c>
      <c r="BXD21" s="151" t="s">
        <v>770</v>
      </c>
      <c r="BXE21" s="151" t="s">
        <v>770</v>
      </c>
      <c r="BXF21" s="151" t="s">
        <v>770</v>
      </c>
      <c r="BXG21" s="151" t="s">
        <v>770</v>
      </c>
      <c r="BXH21" s="151" t="s">
        <v>770</v>
      </c>
      <c r="BXI21" s="151" t="s">
        <v>770</v>
      </c>
      <c r="BXJ21" s="151" t="s">
        <v>770</v>
      </c>
      <c r="BXK21" s="151" t="s">
        <v>770</v>
      </c>
      <c r="BXL21" s="151" t="s">
        <v>770</v>
      </c>
      <c r="BXM21" s="151" t="s">
        <v>770</v>
      </c>
      <c r="BXN21" s="151" t="s">
        <v>770</v>
      </c>
      <c r="BXO21" s="151" t="s">
        <v>770</v>
      </c>
      <c r="BXP21" s="151" t="s">
        <v>770</v>
      </c>
      <c r="BXQ21" s="151" t="s">
        <v>770</v>
      </c>
      <c r="BXR21" s="151" t="s">
        <v>770</v>
      </c>
      <c r="BXS21" s="151" t="s">
        <v>770</v>
      </c>
      <c r="BXT21" s="151" t="s">
        <v>770</v>
      </c>
      <c r="BXU21" s="151" t="s">
        <v>770</v>
      </c>
      <c r="BXV21" s="151" t="s">
        <v>770</v>
      </c>
      <c r="BXW21" s="151" t="s">
        <v>770</v>
      </c>
      <c r="BXX21" s="151" t="s">
        <v>770</v>
      </c>
      <c r="BXY21" s="151" t="s">
        <v>770</v>
      </c>
      <c r="BXZ21" s="151" t="s">
        <v>770</v>
      </c>
      <c r="BYA21" s="151" t="s">
        <v>770</v>
      </c>
      <c r="BYB21" s="151" t="s">
        <v>770</v>
      </c>
      <c r="BYC21" s="151" t="s">
        <v>770</v>
      </c>
      <c r="BYD21" s="151" t="s">
        <v>770</v>
      </c>
      <c r="BYE21" s="151" t="s">
        <v>770</v>
      </c>
      <c r="BYF21" s="151" t="s">
        <v>770</v>
      </c>
      <c r="BYG21" s="151" t="s">
        <v>770</v>
      </c>
      <c r="BYH21" s="151" t="s">
        <v>770</v>
      </c>
      <c r="BYI21" s="151" t="s">
        <v>770</v>
      </c>
      <c r="BYJ21" s="151" t="s">
        <v>770</v>
      </c>
      <c r="BYK21" s="151" t="s">
        <v>770</v>
      </c>
      <c r="BYL21" s="151" t="s">
        <v>770</v>
      </c>
      <c r="BYM21" s="151" t="s">
        <v>770</v>
      </c>
      <c r="BYN21" s="151" t="s">
        <v>770</v>
      </c>
      <c r="BYO21" s="151" t="s">
        <v>770</v>
      </c>
      <c r="BYP21" s="151" t="s">
        <v>770</v>
      </c>
      <c r="BYQ21" s="151" t="s">
        <v>770</v>
      </c>
      <c r="BYR21" s="151" t="s">
        <v>770</v>
      </c>
      <c r="BYS21" s="151" t="s">
        <v>770</v>
      </c>
      <c r="BYT21" s="151" t="s">
        <v>770</v>
      </c>
      <c r="BYU21" s="151" t="s">
        <v>770</v>
      </c>
      <c r="BYV21" s="151" t="s">
        <v>770</v>
      </c>
      <c r="BYW21" s="151" t="s">
        <v>770</v>
      </c>
      <c r="BYX21" s="151" t="s">
        <v>770</v>
      </c>
      <c r="BYY21" s="151" t="s">
        <v>770</v>
      </c>
      <c r="BYZ21" s="151" t="s">
        <v>770</v>
      </c>
      <c r="BZA21" s="151" t="s">
        <v>770</v>
      </c>
      <c r="BZB21" s="151" t="s">
        <v>770</v>
      </c>
      <c r="BZC21" s="151" t="s">
        <v>770</v>
      </c>
      <c r="BZD21" s="151" t="s">
        <v>770</v>
      </c>
      <c r="BZE21" s="151" t="s">
        <v>770</v>
      </c>
      <c r="BZF21" s="151" t="s">
        <v>770</v>
      </c>
      <c r="BZG21" s="151" t="s">
        <v>770</v>
      </c>
      <c r="BZH21" s="151" t="s">
        <v>770</v>
      </c>
      <c r="BZI21" s="151" t="s">
        <v>770</v>
      </c>
      <c r="BZJ21" s="151" t="s">
        <v>770</v>
      </c>
      <c r="BZK21" s="151" t="s">
        <v>770</v>
      </c>
      <c r="BZL21" s="151" t="s">
        <v>770</v>
      </c>
      <c r="BZM21" s="151" t="s">
        <v>770</v>
      </c>
      <c r="BZN21" s="151" t="s">
        <v>770</v>
      </c>
      <c r="BZO21" s="151" t="s">
        <v>770</v>
      </c>
      <c r="BZP21" s="151" t="s">
        <v>770</v>
      </c>
      <c r="BZQ21" s="151" t="s">
        <v>770</v>
      </c>
      <c r="BZR21" s="151" t="s">
        <v>770</v>
      </c>
      <c r="BZS21" s="151" t="s">
        <v>770</v>
      </c>
      <c r="BZT21" s="151" t="s">
        <v>770</v>
      </c>
      <c r="BZU21" s="151" t="s">
        <v>770</v>
      </c>
      <c r="BZV21" s="151" t="s">
        <v>770</v>
      </c>
      <c r="BZW21" s="151" t="s">
        <v>770</v>
      </c>
      <c r="BZX21" s="151" t="s">
        <v>770</v>
      </c>
      <c r="BZY21" s="151" t="s">
        <v>770</v>
      </c>
      <c r="BZZ21" s="151" t="s">
        <v>770</v>
      </c>
      <c r="CAA21" s="151" t="s">
        <v>770</v>
      </c>
      <c r="CAB21" s="151" t="s">
        <v>770</v>
      </c>
      <c r="CAC21" s="151" t="s">
        <v>770</v>
      </c>
      <c r="CAD21" s="151" t="s">
        <v>770</v>
      </c>
      <c r="CAE21" s="151" t="s">
        <v>770</v>
      </c>
      <c r="CAF21" s="151" t="s">
        <v>770</v>
      </c>
      <c r="CAG21" s="151" t="s">
        <v>770</v>
      </c>
      <c r="CAH21" s="151" t="s">
        <v>770</v>
      </c>
      <c r="CAI21" s="151" t="s">
        <v>770</v>
      </c>
      <c r="CAJ21" s="151" t="s">
        <v>770</v>
      </c>
      <c r="CAK21" s="151" t="s">
        <v>770</v>
      </c>
      <c r="CAL21" s="151" t="s">
        <v>770</v>
      </c>
      <c r="CAM21" s="151" t="s">
        <v>770</v>
      </c>
      <c r="CAN21" s="151" t="s">
        <v>770</v>
      </c>
      <c r="CAO21" s="151" t="s">
        <v>770</v>
      </c>
      <c r="CAP21" s="151" t="s">
        <v>770</v>
      </c>
      <c r="CAQ21" s="151" t="s">
        <v>770</v>
      </c>
      <c r="CAR21" s="151" t="s">
        <v>770</v>
      </c>
      <c r="CAS21" s="151" t="s">
        <v>770</v>
      </c>
      <c r="CAT21" s="151" t="s">
        <v>770</v>
      </c>
      <c r="CAU21" s="151" t="s">
        <v>770</v>
      </c>
      <c r="CAV21" s="151" t="s">
        <v>770</v>
      </c>
      <c r="CAW21" s="151" t="s">
        <v>770</v>
      </c>
      <c r="CAX21" s="151" t="s">
        <v>770</v>
      </c>
      <c r="CAY21" s="151" t="s">
        <v>770</v>
      </c>
      <c r="CAZ21" s="151" t="s">
        <v>770</v>
      </c>
      <c r="CBA21" s="151" t="s">
        <v>770</v>
      </c>
      <c r="CBB21" s="151" t="s">
        <v>770</v>
      </c>
      <c r="CBC21" s="151" t="s">
        <v>770</v>
      </c>
      <c r="CBD21" s="151" t="s">
        <v>770</v>
      </c>
      <c r="CBE21" s="151" t="s">
        <v>770</v>
      </c>
      <c r="CBF21" s="151" t="s">
        <v>770</v>
      </c>
      <c r="CBG21" s="151" t="s">
        <v>770</v>
      </c>
      <c r="CBH21" s="151" t="s">
        <v>770</v>
      </c>
      <c r="CBI21" s="151" t="s">
        <v>770</v>
      </c>
      <c r="CBJ21" s="151" t="s">
        <v>770</v>
      </c>
      <c r="CBK21" s="151" t="s">
        <v>770</v>
      </c>
      <c r="CBL21" s="151" t="s">
        <v>770</v>
      </c>
      <c r="CBM21" s="151" t="s">
        <v>770</v>
      </c>
      <c r="CBN21" s="151" t="s">
        <v>770</v>
      </c>
      <c r="CBO21" s="151" t="s">
        <v>770</v>
      </c>
      <c r="CBP21" s="151" t="s">
        <v>770</v>
      </c>
      <c r="CBQ21" s="151" t="s">
        <v>770</v>
      </c>
      <c r="CBR21" s="151" t="s">
        <v>770</v>
      </c>
      <c r="CBS21" s="151" t="s">
        <v>770</v>
      </c>
      <c r="CBT21" s="151" t="s">
        <v>770</v>
      </c>
      <c r="CBU21" s="151" t="s">
        <v>770</v>
      </c>
      <c r="CBV21" s="151" t="s">
        <v>770</v>
      </c>
      <c r="CBW21" s="151" t="s">
        <v>770</v>
      </c>
      <c r="CBX21" s="151" t="s">
        <v>770</v>
      </c>
      <c r="CBY21" s="151" t="s">
        <v>770</v>
      </c>
      <c r="CBZ21" s="151" t="s">
        <v>770</v>
      </c>
      <c r="CCA21" s="151" t="s">
        <v>770</v>
      </c>
      <c r="CCB21" s="151" t="s">
        <v>770</v>
      </c>
      <c r="CCC21" s="151" t="s">
        <v>770</v>
      </c>
      <c r="CCD21" s="151" t="s">
        <v>770</v>
      </c>
      <c r="CCE21" s="151" t="s">
        <v>770</v>
      </c>
      <c r="CCF21" s="151" t="s">
        <v>770</v>
      </c>
      <c r="CCG21" s="151" t="s">
        <v>770</v>
      </c>
      <c r="CCH21" s="151" t="s">
        <v>770</v>
      </c>
      <c r="CCI21" s="151" t="s">
        <v>770</v>
      </c>
      <c r="CCJ21" s="151" t="s">
        <v>770</v>
      </c>
      <c r="CCK21" s="151" t="s">
        <v>770</v>
      </c>
      <c r="CCL21" s="151" t="s">
        <v>770</v>
      </c>
      <c r="CCM21" s="151" t="s">
        <v>770</v>
      </c>
      <c r="CCN21" s="151" t="s">
        <v>770</v>
      </c>
      <c r="CCO21" s="151" t="s">
        <v>770</v>
      </c>
      <c r="CCP21" s="151" t="s">
        <v>770</v>
      </c>
      <c r="CCQ21" s="151" t="s">
        <v>770</v>
      </c>
      <c r="CCR21" s="151" t="s">
        <v>770</v>
      </c>
      <c r="CCS21" s="151" t="s">
        <v>770</v>
      </c>
      <c r="CCT21" s="151" t="s">
        <v>770</v>
      </c>
      <c r="CCU21" s="151" t="s">
        <v>770</v>
      </c>
      <c r="CCV21" s="151" t="s">
        <v>770</v>
      </c>
      <c r="CCW21" s="151" t="s">
        <v>770</v>
      </c>
      <c r="CCX21" s="151" t="s">
        <v>770</v>
      </c>
      <c r="CCY21" s="151" t="s">
        <v>770</v>
      </c>
      <c r="CCZ21" s="151" t="s">
        <v>770</v>
      </c>
      <c r="CDA21" s="151" t="s">
        <v>770</v>
      </c>
      <c r="CDB21" s="151" t="s">
        <v>770</v>
      </c>
      <c r="CDC21" s="151" t="s">
        <v>770</v>
      </c>
      <c r="CDD21" s="151" t="s">
        <v>770</v>
      </c>
      <c r="CDE21" s="151" t="s">
        <v>770</v>
      </c>
      <c r="CDF21" s="151" t="s">
        <v>770</v>
      </c>
      <c r="CDG21" s="151" t="s">
        <v>770</v>
      </c>
      <c r="CDH21" s="151" t="s">
        <v>770</v>
      </c>
      <c r="CDI21" s="151" t="s">
        <v>770</v>
      </c>
      <c r="CDJ21" s="151" t="s">
        <v>770</v>
      </c>
      <c r="CDK21" s="151" t="s">
        <v>770</v>
      </c>
      <c r="CDL21" s="151" t="s">
        <v>770</v>
      </c>
      <c r="CDM21" s="151" t="s">
        <v>770</v>
      </c>
      <c r="CDN21" s="151" t="s">
        <v>770</v>
      </c>
      <c r="CDO21" s="151" t="s">
        <v>770</v>
      </c>
      <c r="CDP21" s="151" t="s">
        <v>770</v>
      </c>
      <c r="CDQ21" s="151" t="s">
        <v>770</v>
      </c>
      <c r="CDR21" s="151" t="s">
        <v>770</v>
      </c>
      <c r="CDS21" s="151" t="s">
        <v>770</v>
      </c>
      <c r="CDT21" s="151" t="s">
        <v>770</v>
      </c>
      <c r="CDU21" s="151" t="s">
        <v>770</v>
      </c>
      <c r="CDV21" s="151" t="s">
        <v>770</v>
      </c>
      <c r="CDW21" s="151" t="s">
        <v>770</v>
      </c>
      <c r="CDX21" s="151" t="s">
        <v>770</v>
      </c>
      <c r="CDY21" s="151" t="s">
        <v>770</v>
      </c>
      <c r="CDZ21" s="151" t="s">
        <v>770</v>
      </c>
      <c r="CEA21" s="151" t="s">
        <v>770</v>
      </c>
      <c r="CEB21" s="151" t="s">
        <v>770</v>
      </c>
      <c r="CEC21" s="151" t="s">
        <v>770</v>
      </c>
      <c r="CED21" s="151" t="s">
        <v>770</v>
      </c>
      <c r="CEE21" s="151" t="s">
        <v>770</v>
      </c>
      <c r="CEF21" s="151" t="s">
        <v>770</v>
      </c>
      <c r="CEG21" s="151" t="s">
        <v>770</v>
      </c>
      <c r="CEH21" s="151" t="s">
        <v>770</v>
      </c>
      <c r="CEI21" s="151" t="s">
        <v>770</v>
      </c>
      <c r="CEJ21" s="151" t="s">
        <v>770</v>
      </c>
      <c r="CEK21" s="151" t="s">
        <v>770</v>
      </c>
      <c r="CEL21" s="151" t="s">
        <v>770</v>
      </c>
      <c r="CEM21" s="151" t="s">
        <v>770</v>
      </c>
      <c r="CEN21" s="151" t="s">
        <v>770</v>
      </c>
      <c r="CEO21" s="151" t="s">
        <v>770</v>
      </c>
      <c r="CEP21" s="151" t="s">
        <v>770</v>
      </c>
      <c r="CEQ21" s="151" t="s">
        <v>770</v>
      </c>
      <c r="CER21" s="151" t="s">
        <v>770</v>
      </c>
      <c r="CES21" s="151" t="s">
        <v>770</v>
      </c>
      <c r="CET21" s="151" t="s">
        <v>770</v>
      </c>
      <c r="CEU21" s="151" t="s">
        <v>770</v>
      </c>
      <c r="CEV21" s="151" t="s">
        <v>770</v>
      </c>
      <c r="CEW21" s="151" t="s">
        <v>770</v>
      </c>
      <c r="CEX21" s="151" t="s">
        <v>770</v>
      </c>
      <c r="CEY21" s="151" t="s">
        <v>770</v>
      </c>
      <c r="CEZ21" s="151" t="s">
        <v>770</v>
      </c>
      <c r="CFA21" s="151" t="s">
        <v>770</v>
      </c>
      <c r="CFB21" s="151" t="s">
        <v>770</v>
      </c>
      <c r="CFC21" s="151" t="s">
        <v>770</v>
      </c>
      <c r="CFD21" s="151" t="s">
        <v>770</v>
      </c>
      <c r="CFE21" s="151" t="s">
        <v>770</v>
      </c>
      <c r="CFF21" s="151" t="s">
        <v>770</v>
      </c>
      <c r="CFG21" s="151" t="s">
        <v>770</v>
      </c>
      <c r="CFH21" s="151" t="s">
        <v>770</v>
      </c>
      <c r="CFI21" s="151" t="s">
        <v>770</v>
      </c>
      <c r="CFJ21" s="151" t="s">
        <v>770</v>
      </c>
      <c r="CFK21" s="151" t="s">
        <v>770</v>
      </c>
      <c r="CFL21" s="151" t="s">
        <v>770</v>
      </c>
      <c r="CFM21" s="151" t="s">
        <v>770</v>
      </c>
      <c r="CFN21" s="151" t="s">
        <v>770</v>
      </c>
      <c r="CFO21" s="151" t="s">
        <v>770</v>
      </c>
      <c r="CFP21" s="151" t="s">
        <v>770</v>
      </c>
      <c r="CFQ21" s="151" t="s">
        <v>770</v>
      </c>
      <c r="CFR21" s="151" t="s">
        <v>770</v>
      </c>
      <c r="CFS21" s="151" t="s">
        <v>770</v>
      </c>
      <c r="CFT21" s="151" t="s">
        <v>770</v>
      </c>
      <c r="CFU21" s="151" t="s">
        <v>770</v>
      </c>
      <c r="CFV21" s="151" t="s">
        <v>770</v>
      </c>
      <c r="CFW21" s="151" t="s">
        <v>770</v>
      </c>
      <c r="CFX21" s="151" t="s">
        <v>770</v>
      </c>
      <c r="CFY21" s="151" t="s">
        <v>770</v>
      </c>
      <c r="CFZ21" s="151" t="s">
        <v>770</v>
      </c>
      <c r="CGA21" s="151" t="s">
        <v>770</v>
      </c>
      <c r="CGB21" s="151" t="s">
        <v>770</v>
      </c>
      <c r="CGC21" s="151" t="s">
        <v>770</v>
      </c>
      <c r="CGD21" s="151" t="s">
        <v>770</v>
      </c>
      <c r="CGE21" s="151" t="s">
        <v>770</v>
      </c>
      <c r="CGF21" s="151" t="s">
        <v>770</v>
      </c>
      <c r="CGG21" s="151" t="s">
        <v>770</v>
      </c>
      <c r="CGH21" s="151" t="s">
        <v>770</v>
      </c>
      <c r="CGI21" s="151" t="s">
        <v>770</v>
      </c>
      <c r="CGJ21" s="151" t="s">
        <v>770</v>
      </c>
      <c r="CGK21" s="151" t="s">
        <v>770</v>
      </c>
      <c r="CGL21" s="151" t="s">
        <v>770</v>
      </c>
      <c r="CGM21" s="151" t="s">
        <v>770</v>
      </c>
      <c r="CGN21" s="151" t="s">
        <v>770</v>
      </c>
      <c r="CGO21" s="151" t="s">
        <v>770</v>
      </c>
      <c r="CGP21" s="151" t="s">
        <v>770</v>
      </c>
      <c r="CGQ21" s="151" t="s">
        <v>770</v>
      </c>
      <c r="CGR21" s="151" t="s">
        <v>770</v>
      </c>
      <c r="CGS21" s="151" t="s">
        <v>770</v>
      </c>
      <c r="CGT21" s="151" t="s">
        <v>770</v>
      </c>
      <c r="CGU21" s="151" t="s">
        <v>770</v>
      </c>
      <c r="CGV21" s="151" t="s">
        <v>770</v>
      </c>
      <c r="CGW21" s="151" t="s">
        <v>770</v>
      </c>
      <c r="CGX21" s="151" t="s">
        <v>770</v>
      </c>
      <c r="CGY21" s="151" t="s">
        <v>770</v>
      </c>
      <c r="CGZ21" s="151" t="s">
        <v>770</v>
      </c>
      <c r="CHA21" s="151" t="s">
        <v>770</v>
      </c>
      <c r="CHB21" s="151" t="s">
        <v>770</v>
      </c>
      <c r="CHC21" s="151" t="s">
        <v>770</v>
      </c>
      <c r="CHD21" s="151" t="s">
        <v>770</v>
      </c>
      <c r="CHE21" s="151" t="s">
        <v>770</v>
      </c>
      <c r="CHF21" s="151" t="s">
        <v>770</v>
      </c>
      <c r="CHG21" s="151" t="s">
        <v>770</v>
      </c>
      <c r="CHH21" s="151" t="s">
        <v>770</v>
      </c>
      <c r="CHI21" s="151" t="s">
        <v>770</v>
      </c>
      <c r="CHJ21" s="151" t="s">
        <v>770</v>
      </c>
      <c r="CHK21" s="151" t="s">
        <v>770</v>
      </c>
      <c r="CHL21" s="151" t="s">
        <v>770</v>
      </c>
      <c r="CHM21" s="151" t="s">
        <v>770</v>
      </c>
      <c r="CHN21" s="151" t="s">
        <v>770</v>
      </c>
      <c r="CHO21" s="151" t="s">
        <v>770</v>
      </c>
      <c r="CHP21" s="151" t="s">
        <v>770</v>
      </c>
      <c r="CHQ21" s="151" t="s">
        <v>770</v>
      </c>
      <c r="CHR21" s="151" t="s">
        <v>770</v>
      </c>
      <c r="CHS21" s="151" t="s">
        <v>770</v>
      </c>
      <c r="CHT21" s="151" t="s">
        <v>770</v>
      </c>
      <c r="CHU21" s="151" t="s">
        <v>770</v>
      </c>
      <c r="CHV21" s="151" t="s">
        <v>770</v>
      </c>
      <c r="CHW21" s="151" t="s">
        <v>770</v>
      </c>
      <c r="CHX21" s="151" t="s">
        <v>770</v>
      </c>
      <c r="CHY21" s="151" t="s">
        <v>770</v>
      </c>
      <c r="CHZ21" s="151" t="s">
        <v>770</v>
      </c>
      <c r="CIA21" s="151" t="s">
        <v>770</v>
      </c>
      <c r="CIB21" s="151" t="s">
        <v>770</v>
      </c>
      <c r="CIC21" s="151" t="s">
        <v>770</v>
      </c>
      <c r="CID21" s="151" t="s">
        <v>770</v>
      </c>
      <c r="CIE21" s="151" t="s">
        <v>770</v>
      </c>
      <c r="CIF21" s="151" t="s">
        <v>770</v>
      </c>
      <c r="CIG21" s="151" t="s">
        <v>770</v>
      </c>
      <c r="CIH21" s="151" t="s">
        <v>770</v>
      </c>
      <c r="CII21" s="151" t="s">
        <v>770</v>
      </c>
      <c r="CIJ21" s="151" t="s">
        <v>770</v>
      </c>
      <c r="CIK21" s="151" t="s">
        <v>770</v>
      </c>
      <c r="CIL21" s="151" t="s">
        <v>770</v>
      </c>
      <c r="CIM21" s="151" t="s">
        <v>770</v>
      </c>
      <c r="CIN21" s="151" t="s">
        <v>770</v>
      </c>
      <c r="CIO21" s="151" t="s">
        <v>770</v>
      </c>
      <c r="CIP21" s="151" t="s">
        <v>770</v>
      </c>
      <c r="CIQ21" s="151" t="s">
        <v>770</v>
      </c>
      <c r="CIR21" s="151" t="s">
        <v>770</v>
      </c>
      <c r="CIS21" s="151" t="s">
        <v>770</v>
      </c>
      <c r="CIT21" s="151" t="s">
        <v>770</v>
      </c>
      <c r="CIU21" s="151" t="s">
        <v>770</v>
      </c>
      <c r="CIV21" s="151" t="s">
        <v>770</v>
      </c>
      <c r="CIW21" s="151" t="s">
        <v>770</v>
      </c>
      <c r="CIX21" s="151" t="s">
        <v>770</v>
      </c>
      <c r="CIY21" s="151" t="s">
        <v>770</v>
      </c>
      <c r="CIZ21" s="151" t="s">
        <v>770</v>
      </c>
      <c r="CJA21" s="151" t="s">
        <v>770</v>
      </c>
      <c r="CJB21" s="151" t="s">
        <v>770</v>
      </c>
      <c r="CJC21" s="151" t="s">
        <v>770</v>
      </c>
      <c r="CJD21" s="151" t="s">
        <v>770</v>
      </c>
      <c r="CJE21" s="151" t="s">
        <v>770</v>
      </c>
      <c r="CJF21" s="151" t="s">
        <v>770</v>
      </c>
      <c r="CJG21" s="151" t="s">
        <v>770</v>
      </c>
      <c r="CJH21" s="151" t="s">
        <v>770</v>
      </c>
      <c r="CJI21" s="151" t="s">
        <v>770</v>
      </c>
      <c r="CJJ21" s="151" t="s">
        <v>770</v>
      </c>
      <c r="CJK21" s="151" t="s">
        <v>770</v>
      </c>
      <c r="CJL21" s="151" t="s">
        <v>770</v>
      </c>
      <c r="CJM21" s="151" t="s">
        <v>770</v>
      </c>
      <c r="CJN21" s="151" t="s">
        <v>770</v>
      </c>
      <c r="CJO21" s="151" t="s">
        <v>770</v>
      </c>
      <c r="CJP21" s="151" t="s">
        <v>770</v>
      </c>
      <c r="CJQ21" s="151" t="s">
        <v>770</v>
      </c>
      <c r="CJR21" s="151" t="s">
        <v>770</v>
      </c>
      <c r="CJS21" s="151" t="s">
        <v>770</v>
      </c>
      <c r="CJT21" s="151" t="s">
        <v>770</v>
      </c>
      <c r="CJU21" s="151" t="s">
        <v>770</v>
      </c>
      <c r="CJV21" s="151" t="s">
        <v>770</v>
      </c>
      <c r="CJW21" s="151" t="s">
        <v>770</v>
      </c>
      <c r="CJX21" s="151" t="s">
        <v>770</v>
      </c>
      <c r="CJY21" s="151" t="s">
        <v>770</v>
      </c>
      <c r="CJZ21" s="151" t="s">
        <v>770</v>
      </c>
      <c r="CKA21" s="151" t="s">
        <v>770</v>
      </c>
      <c r="CKB21" s="151" t="s">
        <v>770</v>
      </c>
      <c r="CKC21" s="151" t="s">
        <v>770</v>
      </c>
      <c r="CKD21" s="151" t="s">
        <v>770</v>
      </c>
      <c r="CKE21" s="151" t="s">
        <v>770</v>
      </c>
      <c r="CKF21" s="151" t="s">
        <v>770</v>
      </c>
      <c r="CKG21" s="151" t="s">
        <v>770</v>
      </c>
      <c r="CKH21" s="151" t="s">
        <v>770</v>
      </c>
      <c r="CKI21" s="151" t="s">
        <v>770</v>
      </c>
      <c r="CKJ21" s="151" t="s">
        <v>770</v>
      </c>
      <c r="CKK21" s="151" t="s">
        <v>770</v>
      </c>
      <c r="CKL21" s="151" t="s">
        <v>770</v>
      </c>
      <c r="CKM21" s="151" t="s">
        <v>770</v>
      </c>
      <c r="CKN21" s="151" t="s">
        <v>770</v>
      </c>
      <c r="CKO21" s="151" t="s">
        <v>770</v>
      </c>
      <c r="CKP21" s="151" t="s">
        <v>770</v>
      </c>
      <c r="CKQ21" s="151" t="s">
        <v>770</v>
      </c>
      <c r="CKR21" s="151" t="s">
        <v>770</v>
      </c>
      <c r="CKS21" s="151" t="s">
        <v>770</v>
      </c>
      <c r="CKT21" s="151" t="s">
        <v>770</v>
      </c>
      <c r="CKU21" s="151" t="s">
        <v>770</v>
      </c>
      <c r="CKV21" s="151" t="s">
        <v>770</v>
      </c>
      <c r="CKW21" s="151" t="s">
        <v>770</v>
      </c>
      <c r="CKX21" s="151" t="s">
        <v>770</v>
      </c>
      <c r="CKY21" s="151" t="s">
        <v>770</v>
      </c>
      <c r="CKZ21" s="151" t="s">
        <v>770</v>
      </c>
      <c r="CLA21" s="151" t="s">
        <v>770</v>
      </c>
      <c r="CLB21" s="151" t="s">
        <v>770</v>
      </c>
      <c r="CLC21" s="151" t="s">
        <v>770</v>
      </c>
      <c r="CLD21" s="151" t="s">
        <v>770</v>
      </c>
      <c r="CLE21" s="151" t="s">
        <v>770</v>
      </c>
      <c r="CLF21" s="151" t="s">
        <v>770</v>
      </c>
      <c r="CLG21" s="151" t="s">
        <v>770</v>
      </c>
      <c r="CLH21" s="151" t="s">
        <v>770</v>
      </c>
      <c r="CLI21" s="151" t="s">
        <v>770</v>
      </c>
      <c r="CLJ21" s="151" t="s">
        <v>770</v>
      </c>
      <c r="CLK21" s="151" t="s">
        <v>770</v>
      </c>
      <c r="CLL21" s="151" t="s">
        <v>770</v>
      </c>
      <c r="CLM21" s="151" t="s">
        <v>770</v>
      </c>
      <c r="CLN21" s="151" t="s">
        <v>770</v>
      </c>
      <c r="CLO21" s="151" t="s">
        <v>770</v>
      </c>
      <c r="CLP21" s="151" t="s">
        <v>770</v>
      </c>
      <c r="CLQ21" s="151" t="s">
        <v>770</v>
      </c>
      <c r="CLR21" s="151" t="s">
        <v>770</v>
      </c>
      <c r="CLS21" s="151" t="s">
        <v>770</v>
      </c>
      <c r="CLT21" s="151" t="s">
        <v>770</v>
      </c>
      <c r="CLU21" s="151" t="s">
        <v>770</v>
      </c>
      <c r="CLV21" s="151" t="s">
        <v>770</v>
      </c>
      <c r="CLW21" s="151" t="s">
        <v>770</v>
      </c>
      <c r="CLX21" s="151" t="s">
        <v>770</v>
      </c>
      <c r="CLY21" s="151" t="s">
        <v>770</v>
      </c>
      <c r="CLZ21" s="151" t="s">
        <v>770</v>
      </c>
      <c r="CMA21" s="151" t="s">
        <v>770</v>
      </c>
      <c r="CMB21" s="151" t="s">
        <v>770</v>
      </c>
      <c r="CMC21" s="151" t="s">
        <v>770</v>
      </c>
      <c r="CMD21" s="151" t="s">
        <v>770</v>
      </c>
      <c r="CME21" s="151" t="s">
        <v>770</v>
      </c>
      <c r="CMF21" s="151" t="s">
        <v>770</v>
      </c>
      <c r="CMG21" s="151" t="s">
        <v>770</v>
      </c>
      <c r="CMH21" s="151" t="s">
        <v>770</v>
      </c>
      <c r="CMI21" s="151" t="s">
        <v>770</v>
      </c>
      <c r="CMJ21" s="151" t="s">
        <v>770</v>
      </c>
      <c r="CMK21" s="151" t="s">
        <v>770</v>
      </c>
      <c r="CML21" s="151" t="s">
        <v>770</v>
      </c>
      <c r="CMM21" s="151" t="s">
        <v>770</v>
      </c>
      <c r="CMN21" s="151" t="s">
        <v>770</v>
      </c>
      <c r="CMO21" s="151" t="s">
        <v>770</v>
      </c>
      <c r="CMP21" s="151" t="s">
        <v>770</v>
      </c>
      <c r="CMQ21" s="151" t="s">
        <v>770</v>
      </c>
      <c r="CMR21" s="151" t="s">
        <v>770</v>
      </c>
      <c r="CMS21" s="151" t="s">
        <v>770</v>
      </c>
      <c r="CMT21" s="151" t="s">
        <v>770</v>
      </c>
      <c r="CMU21" s="151" t="s">
        <v>770</v>
      </c>
      <c r="CMV21" s="151" t="s">
        <v>770</v>
      </c>
      <c r="CMW21" s="151" t="s">
        <v>770</v>
      </c>
      <c r="CMX21" s="151" t="s">
        <v>770</v>
      </c>
      <c r="CMY21" s="151" t="s">
        <v>770</v>
      </c>
      <c r="CMZ21" s="151" t="s">
        <v>770</v>
      </c>
      <c r="CNA21" s="151" t="s">
        <v>770</v>
      </c>
      <c r="CNB21" s="151" t="s">
        <v>770</v>
      </c>
      <c r="CNC21" s="151" t="s">
        <v>770</v>
      </c>
      <c r="CND21" s="151" t="s">
        <v>770</v>
      </c>
      <c r="CNE21" s="151" t="s">
        <v>770</v>
      </c>
      <c r="CNF21" s="151" t="s">
        <v>770</v>
      </c>
      <c r="CNG21" s="151" t="s">
        <v>770</v>
      </c>
      <c r="CNH21" s="151" t="s">
        <v>770</v>
      </c>
      <c r="CNI21" s="151" t="s">
        <v>770</v>
      </c>
      <c r="CNJ21" s="151" t="s">
        <v>770</v>
      </c>
      <c r="CNK21" s="151" t="s">
        <v>770</v>
      </c>
      <c r="CNL21" s="151" t="s">
        <v>770</v>
      </c>
      <c r="CNM21" s="151" t="s">
        <v>770</v>
      </c>
      <c r="CNN21" s="151" t="s">
        <v>770</v>
      </c>
      <c r="CNO21" s="151" t="s">
        <v>770</v>
      </c>
      <c r="CNP21" s="151" t="s">
        <v>770</v>
      </c>
      <c r="CNQ21" s="151" t="s">
        <v>770</v>
      </c>
      <c r="CNR21" s="151" t="s">
        <v>770</v>
      </c>
      <c r="CNS21" s="151" t="s">
        <v>770</v>
      </c>
      <c r="CNT21" s="151" t="s">
        <v>770</v>
      </c>
      <c r="CNU21" s="151" t="s">
        <v>770</v>
      </c>
      <c r="CNV21" s="151" t="s">
        <v>770</v>
      </c>
      <c r="CNW21" s="151" t="s">
        <v>770</v>
      </c>
      <c r="CNX21" s="151" t="s">
        <v>770</v>
      </c>
      <c r="CNY21" s="151" t="s">
        <v>770</v>
      </c>
      <c r="CNZ21" s="151" t="s">
        <v>770</v>
      </c>
      <c r="COA21" s="151" t="s">
        <v>770</v>
      </c>
      <c r="COB21" s="151" t="s">
        <v>770</v>
      </c>
      <c r="COC21" s="151" t="s">
        <v>770</v>
      </c>
      <c r="COD21" s="151" t="s">
        <v>770</v>
      </c>
      <c r="COE21" s="151" t="s">
        <v>770</v>
      </c>
      <c r="COF21" s="151" t="s">
        <v>770</v>
      </c>
      <c r="COG21" s="151" t="s">
        <v>770</v>
      </c>
      <c r="COH21" s="151" t="s">
        <v>770</v>
      </c>
      <c r="COI21" s="151" t="s">
        <v>770</v>
      </c>
      <c r="COJ21" s="151" t="s">
        <v>770</v>
      </c>
      <c r="COK21" s="151" t="s">
        <v>770</v>
      </c>
      <c r="COL21" s="151" t="s">
        <v>770</v>
      </c>
      <c r="COM21" s="151" t="s">
        <v>770</v>
      </c>
      <c r="CON21" s="151" t="s">
        <v>770</v>
      </c>
      <c r="COO21" s="151" t="s">
        <v>770</v>
      </c>
      <c r="COP21" s="151" t="s">
        <v>770</v>
      </c>
      <c r="COQ21" s="151" t="s">
        <v>770</v>
      </c>
      <c r="COR21" s="151" t="s">
        <v>770</v>
      </c>
      <c r="COS21" s="151" t="s">
        <v>770</v>
      </c>
      <c r="COT21" s="151" t="s">
        <v>770</v>
      </c>
      <c r="COU21" s="151" t="s">
        <v>770</v>
      </c>
      <c r="COV21" s="151" t="s">
        <v>770</v>
      </c>
      <c r="COW21" s="151" t="s">
        <v>770</v>
      </c>
      <c r="COX21" s="151" t="s">
        <v>770</v>
      </c>
      <c r="COY21" s="151" t="s">
        <v>770</v>
      </c>
      <c r="COZ21" s="151" t="s">
        <v>770</v>
      </c>
      <c r="CPA21" s="151" t="s">
        <v>770</v>
      </c>
      <c r="CPB21" s="151" t="s">
        <v>770</v>
      </c>
      <c r="CPC21" s="151" t="s">
        <v>770</v>
      </c>
      <c r="CPD21" s="151" t="s">
        <v>770</v>
      </c>
      <c r="CPE21" s="151" t="s">
        <v>770</v>
      </c>
      <c r="CPF21" s="151" t="s">
        <v>770</v>
      </c>
      <c r="CPG21" s="151" t="s">
        <v>770</v>
      </c>
      <c r="CPH21" s="151" t="s">
        <v>770</v>
      </c>
      <c r="CPI21" s="151" t="s">
        <v>770</v>
      </c>
      <c r="CPJ21" s="151" t="s">
        <v>770</v>
      </c>
      <c r="CPK21" s="151" t="s">
        <v>770</v>
      </c>
      <c r="CPL21" s="151" t="s">
        <v>770</v>
      </c>
      <c r="CPM21" s="151" t="s">
        <v>770</v>
      </c>
      <c r="CPN21" s="151" t="s">
        <v>770</v>
      </c>
      <c r="CPO21" s="151" t="s">
        <v>770</v>
      </c>
      <c r="CPP21" s="151" t="s">
        <v>770</v>
      </c>
      <c r="CPQ21" s="151" t="s">
        <v>770</v>
      </c>
      <c r="CPR21" s="151" t="s">
        <v>770</v>
      </c>
      <c r="CPS21" s="151" t="s">
        <v>770</v>
      </c>
      <c r="CPT21" s="151" t="s">
        <v>770</v>
      </c>
      <c r="CPU21" s="151" t="s">
        <v>770</v>
      </c>
      <c r="CPV21" s="151" t="s">
        <v>770</v>
      </c>
      <c r="CPW21" s="151" t="s">
        <v>770</v>
      </c>
      <c r="CPX21" s="151" t="s">
        <v>770</v>
      </c>
      <c r="CPY21" s="151" t="s">
        <v>770</v>
      </c>
      <c r="CPZ21" s="151" t="s">
        <v>770</v>
      </c>
      <c r="CQA21" s="151" t="s">
        <v>770</v>
      </c>
      <c r="CQB21" s="151" t="s">
        <v>770</v>
      </c>
      <c r="CQC21" s="151" t="s">
        <v>770</v>
      </c>
      <c r="CQD21" s="151" t="s">
        <v>770</v>
      </c>
      <c r="CQE21" s="151" t="s">
        <v>770</v>
      </c>
      <c r="CQF21" s="151" t="s">
        <v>770</v>
      </c>
      <c r="CQG21" s="151" t="s">
        <v>770</v>
      </c>
      <c r="CQH21" s="151" t="s">
        <v>770</v>
      </c>
      <c r="CQI21" s="151" t="s">
        <v>770</v>
      </c>
      <c r="CQJ21" s="151" t="s">
        <v>770</v>
      </c>
      <c r="CQK21" s="151" t="s">
        <v>770</v>
      </c>
      <c r="CQL21" s="151" t="s">
        <v>770</v>
      </c>
      <c r="CQM21" s="151" t="s">
        <v>770</v>
      </c>
      <c r="CQN21" s="151" t="s">
        <v>770</v>
      </c>
      <c r="CQO21" s="151" t="s">
        <v>770</v>
      </c>
      <c r="CQP21" s="151" t="s">
        <v>770</v>
      </c>
      <c r="CQQ21" s="151" t="s">
        <v>770</v>
      </c>
      <c r="CQR21" s="151" t="s">
        <v>770</v>
      </c>
      <c r="CQS21" s="151" t="s">
        <v>770</v>
      </c>
      <c r="CQT21" s="151" t="s">
        <v>770</v>
      </c>
      <c r="CQU21" s="151" t="s">
        <v>770</v>
      </c>
      <c r="CQV21" s="151" t="s">
        <v>770</v>
      </c>
      <c r="CQW21" s="151" t="s">
        <v>770</v>
      </c>
      <c r="CQX21" s="151" t="s">
        <v>770</v>
      </c>
      <c r="CQY21" s="151" t="s">
        <v>770</v>
      </c>
      <c r="CQZ21" s="151" t="s">
        <v>770</v>
      </c>
      <c r="CRA21" s="151" t="s">
        <v>770</v>
      </c>
      <c r="CRB21" s="151" t="s">
        <v>770</v>
      </c>
      <c r="CRC21" s="151" t="s">
        <v>770</v>
      </c>
      <c r="CRD21" s="151" t="s">
        <v>770</v>
      </c>
      <c r="CRE21" s="151" t="s">
        <v>770</v>
      </c>
      <c r="CRF21" s="151" t="s">
        <v>770</v>
      </c>
      <c r="CRG21" s="151" t="s">
        <v>770</v>
      </c>
      <c r="CRH21" s="151" t="s">
        <v>770</v>
      </c>
      <c r="CRI21" s="151" t="s">
        <v>770</v>
      </c>
      <c r="CRJ21" s="151" t="s">
        <v>770</v>
      </c>
      <c r="CRK21" s="151" t="s">
        <v>770</v>
      </c>
      <c r="CRL21" s="151" t="s">
        <v>770</v>
      </c>
      <c r="CRM21" s="151" t="s">
        <v>770</v>
      </c>
      <c r="CRN21" s="151" t="s">
        <v>770</v>
      </c>
      <c r="CRO21" s="151" t="s">
        <v>770</v>
      </c>
      <c r="CRP21" s="151" t="s">
        <v>770</v>
      </c>
      <c r="CRQ21" s="151" t="s">
        <v>770</v>
      </c>
      <c r="CRR21" s="151" t="s">
        <v>770</v>
      </c>
      <c r="CRS21" s="151" t="s">
        <v>770</v>
      </c>
      <c r="CRT21" s="151" t="s">
        <v>770</v>
      </c>
      <c r="CRU21" s="151" t="s">
        <v>770</v>
      </c>
      <c r="CRV21" s="151" t="s">
        <v>770</v>
      </c>
      <c r="CRW21" s="151" t="s">
        <v>770</v>
      </c>
      <c r="CRX21" s="151" t="s">
        <v>770</v>
      </c>
      <c r="CRY21" s="151" t="s">
        <v>770</v>
      </c>
      <c r="CRZ21" s="151" t="s">
        <v>770</v>
      </c>
      <c r="CSA21" s="151" t="s">
        <v>770</v>
      </c>
      <c r="CSB21" s="151" t="s">
        <v>770</v>
      </c>
      <c r="CSC21" s="151" t="s">
        <v>770</v>
      </c>
      <c r="CSD21" s="151" t="s">
        <v>770</v>
      </c>
      <c r="CSE21" s="151" t="s">
        <v>770</v>
      </c>
      <c r="CSF21" s="151" t="s">
        <v>770</v>
      </c>
      <c r="CSG21" s="151" t="s">
        <v>770</v>
      </c>
      <c r="CSH21" s="151" t="s">
        <v>770</v>
      </c>
      <c r="CSI21" s="151" t="s">
        <v>770</v>
      </c>
      <c r="CSJ21" s="151" t="s">
        <v>770</v>
      </c>
      <c r="CSK21" s="151" t="s">
        <v>770</v>
      </c>
      <c r="CSL21" s="151" t="s">
        <v>770</v>
      </c>
      <c r="CSM21" s="151" t="s">
        <v>770</v>
      </c>
      <c r="CSN21" s="151" t="s">
        <v>770</v>
      </c>
      <c r="CSO21" s="151" t="s">
        <v>770</v>
      </c>
      <c r="CSP21" s="151" t="s">
        <v>770</v>
      </c>
      <c r="CSQ21" s="151" t="s">
        <v>770</v>
      </c>
      <c r="CSR21" s="151" t="s">
        <v>770</v>
      </c>
      <c r="CSS21" s="151" t="s">
        <v>770</v>
      </c>
      <c r="CST21" s="151" t="s">
        <v>770</v>
      </c>
      <c r="CSU21" s="151" t="s">
        <v>770</v>
      </c>
      <c r="CSV21" s="151" t="s">
        <v>770</v>
      </c>
      <c r="CSW21" s="151" t="s">
        <v>770</v>
      </c>
      <c r="CSX21" s="151" t="s">
        <v>770</v>
      </c>
      <c r="CSY21" s="151" t="s">
        <v>770</v>
      </c>
      <c r="CSZ21" s="151" t="s">
        <v>770</v>
      </c>
      <c r="CTA21" s="151" t="s">
        <v>770</v>
      </c>
      <c r="CTB21" s="151" t="s">
        <v>770</v>
      </c>
      <c r="CTC21" s="151" t="s">
        <v>770</v>
      </c>
      <c r="CTD21" s="151" t="s">
        <v>770</v>
      </c>
      <c r="CTE21" s="151" t="s">
        <v>770</v>
      </c>
      <c r="CTF21" s="151" t="s">
        <v>770</v>
      </c>
      <c r="CTG21" s="151" t="s">
        <v>770</v>
      </c>
      <c r="CTH21" s="151" t="s">
        <v>770</v>
      </c>
      <c r="CTI21" s="151" t="s">
        <v>770</v>
      </c>
      <c r="CTJ21" s="151" t="s">
        <v>770</v>
      </c>
      <c r="CTK21" s="151" t="s">
        <v>770</v>
      </c>
      <c r="CTL21" s="151" t="s">
        <v>770</v>
      </c>
      <c r="CTM21" s="151" t="s">
        <v>770</v>
      </c>
      <c r="CTN21" s="151" t="s">
        <v>770</v>
      </c>
      <c r="CTO21" s="151" t="s">
        <v>770</v>
      </c>
      <c r="CTP21" s="151" t="s">
        <v>770</v>
      </c>
      <c r="CTQ21" s="151" t="s">
        <v>770</v>
      </c>
      <c r="CTR21" s="151" t="s">
        <v>770</v>
      </c>
      <c r="CTS21" s="151" t="s">
        <v>770</v>
      </c>
      <c r="CTT21" s="151" t="s">
        <v>770</v>
      </c>
      <c r="CTU21" s="151" t="s">
        <v>770</v>
      </c>
      <c r="CTV21" s="151" t="s">
        <v>770</v>
      </c>
      <c r="CTW21" s="151" t="s">
        <v>770</v>
      </c>
      <c r="CTX21" s="151" t="s">
        <v>770</v>
      </c>
      <c r="CTY21" s="151" t="s">
        <v>770</v>
      </c>
      <c r="CTZ21" s="151" t="s">
        <v>770</v>
      </c>
      <c r="CUA21" s="151" t="s">
        <v>770</v>
      </c>
      <c r="CUB21" s="151" t="s">
        <v>770</v>
      </c>
      <c r="CUC21" s="151" t="s">
        <v>770</v>
      </c>
      <c r="CUD21" s="151" t="s">
        <v>770</v>
      </c>
      <c r="CUE21" s="151" t="s">
        <v>770</v>
      </c>
      <c r="CUF21" s="151" t="s">
        <v>770</v>
      </c>
      <c r="CUG21" s="151" t="s">
        <v>770</v>
      </c>
      <c r="CUH21" s="151" t="s">
        <v>770</v>
      </c>
      <c r="CUI21" s="151" t="s">
        <v>770</v>
      </c>
      <c r="CUJ21" s="151" t="s">
        <v>770</v>
      </c>
      <c r="CUK21" s="151" t="s">
        <v>770</v>
      </c>
      <c r="CUL21" s="151" t="s">
        <v>770</v>
      </c>
      <c r="CUM21" s="151" t="s">
        <v>770</v>
      </c>
      <c r="CUN21" s="151" t="s">
        <v>770</v>
      </c>
      <c r="CUO21" s="151" t="s">
        <v>770</v>
      </c>
      <c r="CUP21" s="151" t="s">
        <v>770</v>
      </c>
      <c r="CUQ21" s="151" t="s">
        <v>770</v>
      </c>
      <c r="CUR21" s="151" t="s">
        <v>770</v>
      </c>
      <c r="CUS21" s="151" t="s">
        <v>770</v>
      </c>
      <c r="CUT21" s="151" t="s">
        <v>770</v>
      </c>
      <c r="CUU21" s="151" t="s">
        <v>770</v>
      </c>
      <c r="CUV21" s="151" t="s">
        <v>770</v>
      </c>
      <c r="CUW21" s="151" t="s">
        <v>770</v>
      </c>
      <c r="CUX21" s="151" t="s">
        <v>770</v>
      </c>
      <c r="CUY21" s="151" t="s">
        <v>770</v>
      </c>
      <c r="CUZ21" s="151" t="s">
        <v>770</v>
      </c>
      <c r="CVA21" s="151" t="s">
        <v>770</v>
      </c>
      <c r="CVB21" s="151" t="s">
        <v>770</v>
      </c>
      <c r="CVC21" s="151" t="s">
        <v>770</v>
      </c>
      <c r="CVD21" s="151" t="s">
        <v>770</v>
      </c>
      <c r="CVE21" s="151" t="s">
        <v>770</v>
      </c>
      <c r="CVF21" s="151" t="s">
        <v>770</v>
      </c>
      <c r="CVG21" s="151" t="s">
        <v>770</v>
      </c>
      <c r="CVH21" s="151" t="s">
        <v>770</v>
      </c>
      <c r="CVI21" s="151" t="s">
        <v>770</v>
      </c>
      <c r="CVJ21" s="151" t="s">
        <v>770</v>
      </c>
      <c r="CVK21" s="151" t="s">
        <v>770</v>
      </c>
      <c r="CVL21" s="151" t="s">
        <v>770</v>
      </c>
      <c r="CVM21" s="151" t="s">
        <v>770</v>
      </c>
      <c r="CVN21" s="151" t="s">
        <v>770</v>
      </c>
      <c r="CVO21" s="151" t="s">
        <v>770</v>
      </c>
      <c r="CVP21" s="151" t="s">
        <v>770</v>
      </c>
      <c r="CVQ21" s="151" t="s">
        <v>770</v>
      </c>
      <c r="CVR21" s="151" t="s">
        <v>770</v>
      </c>
      <c r="CVS21" s="151" t="s">
        <v>770</v>
      </c>
      <c r="CVT21" s="151" t="s">
        <v>770</v>
      </c>
      <c r="CVU21" s="151" t="s">
        <v>770</v>
      </c>
      <c r="CVV21" s="151" t="s">
        <v>770</v>
      </c>
      <c r="CVW21" s="151" t="s">
        <v>770</v>
      </c>
      <c r="CVX21" s="151" t="s">
        <v>770</v>
      </c>
      <c r="CVY21" s="151" t="s">
        <v>770</v>
      </c>
      <c r="CVZ21" s="151" t="s">
        <v>770</v>
      </c>
      <c r="CWA21" s="151" t="s">
        <v>770</v>
      </c>
      <c r="CWB21" s="151" t="s">
        <v>770</v>
      </c>
      <c r="CWC21" s="151" t="s">
        <v>770</v>
      </c>
      <c r="CWD21" s="151" t="s">
        <v>770</v>
      </c>
      <c r="CWE21" s="151" t="s">
        <v>770</v>
      </c>
      <c r="CWF21" s="151" t="s">
        <v>770</v>
      </c>
      <c r="CWG21" s="151" t="s">
        <v>770</v>
      </c>
      <c r="CWH21" s="151" t="s">
        <v>770</v>
      </c>
      <c r="CWI21" s="151" t="s">
        <v>770</v>
      </c>
      <c r="CWJ21" s="151" t="s">
        <v>770</v>
      </c>
      <c r="CWK21" s="151" t="s">
        <v>770</v>
      </c>
      <c r="CWL21" s="151" t="s">
        <v>770</v>
      </c>
      <c r="CWM21" s="151" t="s">
        <v>770</v>
      </c>
      <c r="CWN21" s="151" t="s">
        <v>770</v>
      </c>
      <c r="CWO21" s="151" t="s">
        <v>770</v>
      </c>
      <c r="CWP21" s="151" t="s">
        <v>770</v>
      </c>
      <c r="CWQ21" s="151" t="s">
        <v>770</v>
      </c>
      <c r="CWR21" s="151" t="s">
        <v>770</v>
      </c>
      <c r="CWS21" s="151" t="s">
        <v>770</v>
      </c>
      <c r="CWT21" s="151" t="s">
        <v>770</v>
      </c>
      <c r="CWU21" s="151" t="s">
        <v>770</v>
      </c>
      <c r="CWV21" s="151" t="s">
        <v>770</v>
      </c>
      <c r="CWW21" s="151" t="s">
        <v>770</v>
      </c>
      <c r="CWX21" s="151" t="s">
        <v>770</v>
      </c>
      <c r="CWY21" s="151" t="s">
        <v>770</v>
      </c>
      <c r="CWZ21" s="151" t="s">
        <v>770</v>
      </c>
      <c r="CXA21" s="151" t="s">
        <v>770</v>
      </c>
      <c r="CXB21" s="151" t="s">
        <v>770</v>
      </c>
      <c r="CXC21" s="151" t="s">
        <v>770</v>
      </c>
      <c r="CXD21" s="151" t="s">
        <v>770</v>
      </c>
      <c r="CXE21" s="151" t="s">
        <v>770</v>
      </c>
      <c r="CXF21" s="151" t="s">
        <v>770</v>
      </c>
      <c r="CXG21" s="151" t="s">
        <v>770</v>
      </c>
      <c r="CXH21" s="151" t="s">
        <v>770</v>
      </c>
      <c r="CXI21" s="151" t="s">
        <v>770</v>
      </c>
      <c r="CXJ21" s="151" t="s">
        <v>770</v>
      </c>
      <c r="CXK21" s="151" t="s">
        <v>770</v>
      </c>
      <c r="CXL21" s="151" t="s">
        <v>770</v>
      </c>
      <c r="CXM21" s="151" t="s">
        <v>770</v>
      </c>
      <c r="CXN21" s="151" t="s">
        <v>770</v>
      </c>
      <c r="CXO21" s="151" t="s">
        <v>770</v>
      </c>
      <c r="CXP21" s="151" t="s">
        <v>770</v>
      </c>
      <c r="CXQ21" s="151" t="s">
        <v>770</v>
      </c>
      <c r="CXR21" s="151" t="s">
        <v>770</v>
      </c>
      <c r="CXS21" s="151" t="s">
        <v>770</v>
      </c>
      <c r="CXT21" s="151" t="s">
        <v>770</v>
      </c>
      <c r="CXU21" s="151" t="s">
        <v>770</v>
      </c>
      <c r="CXV21" s="151" t="s">
        <v>770</v>
      </c>
      <c r="CXW21" s="151" t="s">
        <v>770</v>
      </c>
      <c r="CXX21" s="151" t="s">
        <v>770</v>
      </c>
      <c r="CXY21" s="151" t="s">
        <v>770</v>
      </c>
      <c r="CXZ21" s="151" t="s">
        <v>770</v>
      </c>
      <c r="CYA21" s="151" t="s">
        <v>770</v>
      </c>
      <c r="CYB21" s="151" t="s">
        <v>770</v>
      </c>
      <c r="CYC21" s="151" t="s">
        <v>770</v>
      </c>
      <c r="CYD21" s="151" t="s">
        <v>770</v>
      </c>
      <c r="CYE21" s="151" t="s">
        <v>770</v>
      </c>
      <c r="CYF21" s="151" t="s">
        <v>770</v>
      </c>
      <c r="CYG21" s="151" t="s">
        <v>770</v>
      </c>
      <c r="CYH21" s="151" t="s">
        <v>770</v>
      </c>
      <c r="CYI21" s="151" t="s">
        <v>770</v>
      </c>
      <c r="CYJ21" s="151" t="s">
        <v>770</v>
      </c>
      <c r="CYK21" s="151" t="s">
        <v>770</v>
      </c>
      <c r="CYL21" s="151" t="s">
        <v>770</v>
      </c>
      <c r="CYM21" s="151" t="s">
        <v>770</v>
      </c>
      <c r="CYN21" s="151" t="s">
        <v>770</v>
      </c>
      <c r="CYO21" s="151" t="s">
        <v>770</v>
      </c>
      <c r="CYP21" s="151" t="s">
        <v>770</v>
      </c>
      <c r="CYQ21" s="151" t="s">
        <v>770</v>
      </c>
      <c r="CYR21" s="151" t="s">
        <v>770</v>
      </c>
      <c r="CYS21" s="151" t="s">
        <v>770</v>
      </c>
      <c r="CYT21" s="151" t="s">
        <v>770</v>
      </c>
      <c r="CYU21" s="151" t="s">
        <v>770</v>
      </c>
      <c r="CYV21" s="151" t="s">
        <v>770</v>
      </c>
      <c r="CYW21" s="151" t="s">
        <v>770</v>
      </c>
      <c r="CYX21" s="151" t="s">
        <v>770</v>
      </c>
      <c r="CYY21" s="151" t="s">
        <v>770</v>
      </c>
      <c r="CYZ21" s="151" t="s">
        <v>770</v>
      </c>
      <c r="CZA21" s="151" t="s">
        <v>770</v>
      </c>
      <c r="CZB21" s="151" t="s">
        <v>770</v>
      </c>
      <c r="CZC21" s="151" t="s">
        <v>770</v>
      </c>
      <c r="CZD21" s="151" t="s">
        <v>770</v>
      </c>
      <c r="CZE21" s="151" t="s">
        <v>770</v>
      </c>
      <c r="CZF21" s="151" t="s">
        <v>770</v>
      </c>
      <c r="CZG21" s="151" t="s">
        <v>770</v>
      </c>
      <c r="CZH21" s="151" t="s">
        <v>770</v>
      </c>
      <c r="CZI21" s="151" t="s">
        <v>770</v>
      </c>
      <c r="CZJ21" s="151" t="s">
        <v>770</v>
      </c>
      <c r="CZK21" s="151" t="s">
        <v>770</v>
      </c>
      <c r="CZL21" s="151" t="s">
        <v>770</v>
      </c>
      <c r="CZM21" s="151" t="s">
        <v>770</v>
      </c>
      <c r="CZN21" s="151" t="s">
        <v>770</v>
      </c>
      <c r="CZO21" s="151" t="s">
        <v>770</v>
      </c>
      <c r="CZP21" s="151" t="s">
        <v>770</v>
      </c>
      <c r="CZQ21" s="151" t="s">
        <v>770</v>
      </c>
      <c r="CZR21" s="151" t="s">
        <v>770</v>
      </c>
      <c r="CZS21" s="151" t="s">
        <v>770</v>
      </c>
      <c r="CZT21" s="151" t="s">
        <v>770</v>
      </c>
      <c r="CZU21" s="151" t="s">
        <v>770</v>
      </c>
      <c r="CZV21" s="151" t="s">
        <v>770</v>
      </c>
      <c r="CZW21" s="151" t="s">
        <v>770</v>
      </c>
      <c r="CZX21" s="151" t="s">
        <v>770</v>
      </c>
      <c r="CZY21" s="151" t="s">
        <v>770</v>
      </c>
      <c r="CZZ21" s="151" t="s">
        <v>770</v>
      </c>
      <c r="DAA21" s="151" t="s">
        <v>770</v>
      </c>
      <c r="DAB21" s="151" t="s">
        <v>770</v>
      </c>
      <c r="DAC21" s="151" t="s">
        <v>770</v>
      </c>
      <c r="DAD21" s="151" t="s">
        <v>770</v>
      </c>
      <c r="DAE21" s="151" t="s">
        <v>770</v>
      </c>
      <c r="DAF21" s="151" t="s">
        <v>770</v>
      </c>
      <c r="DAG21" s="151" t="s">
        <v>770</v>
      </c>
      <c r="DAH21" s="151" t="s">
        <v>770</v>
      </c>
      <c r="DAI21" s="151" t="s">
        <v>770</v>
      </c>
      <c r="DAJ21" s="151" t="s">
        <v>770</v>
      </c>
      <c r="DAK21" s="151" t="s">
        <v>770</v>
      </c>
      <c r="DAL21" s="151" t="s">
        <v>770</v>
      </c>
      <c r="DAM21" s="151" t="s">
        <v>770</v>
      </c>
      <c r="DAN21" s="151" t="s">
        <v>770</v>
      </c>
      <c r="DAO21" s="151" t="s">
        <v>770</v>
      </c>
      <c r="DAP21" s="151" t="s">
        <v>770</v>
      </c>
      <c r="DAQ21" s="151" t="s">
        <v>770</v>
      </c>
      <c r="DAR21" s="151" t="s">
        <v>770</v>
      </c>
      <c r="DAS21" s="151" t="s">
        <v>770</v>
      </c>
      <c r="DAT21" s="151" t="s">
        <v>770</v>
      </c>
      <c r="DAU21" s="151" t="s">
        <v>770</v>
      </c>
      <c r="DAV21" s="151" t="s">
        <v>770</v>
      </c>
      <c r="DAW21" s="151" t="s">
        <v>770</v>
      </c>
      <c r="DAX21" s="151" t="s">
        <v>770</v>
      </c>
      <c r="DAY21" s="151" t="s">
        <v>770</v>
      </c>
      <c r="DAZ21" s="151" t="s">
        <v>770</v>
      </c>
      <c r="DBA21" s="151" t="s">
        <v>770</v>
      </c>
      <c r="DBB21" s="151" t="s">
        <v>770</v>
      </c>
      <c r="DBC21" s="151" t="s">
        <v>770</v>
      </c>
      <c r="DBD21" s="151" t="s">
        <v>770</v>
      </c>
      <c r="DBE21" s="151" t="s">
        <v>770</v>
      </c>
      <c r="DBF21" s="151" t="s">
        <v>770</v>
      </c>
      <c r="DBG21" s="151" t="s">
        <v>770</v>
      </c>
      <c r="DBH21" s="151" t="s">
        <v>770</v>
      </c>
      <c r="DBI21" s="151" t="s">
        <v>770</v>
      </c>
      <c r="DBJ21" s="151" t="s">
        <v>770</v>
      </c>
      <c r="DBK21" s="151" t="s">
        <v>770</v>
      </c>
      <c r="DBL21" s="151" t="s">
        <v>770</v>
      </c>
      <c r="DBM21" s="151" t="s">
        <v>770</v>
      </c>
      <c r="DBN21" s="151" t="s">
        <v>770</v>
      </c>
      <c r="DBO21" s="151" t="s">
        <v>770</v>
      </c>
      <c r="DBP21" s="151" t="s">
        <v>770</v>
      </c>
      <c r="DBQ21" s="151" t="s">
        <v>770</v>
      </c>
      <c r="DBR21" s="151" t="s">
        <v>770</v>
      </c>
      <c r="DBS21" s="151" t="s">
        <v>770</v>
      </c>
      <c r="DBT21" s="151" t="s">
        <v>770</v>
      </c>
      <c r="DBU21" s="151" t="s">
        <v>770</v>
      </c>
      <c r="DBV21" s="151" t="s">
        <v>770</v>
      </c>
      <c r="DBW21" s="151" t="s">
        <v>770</v>
      </c>
      <c r="DBX21" s="151" t="s">
        <v>770</v>
      </c>
      <c r="DBY21" s="151" t="s">
        <v>770</v>
      </c>
      <c r="DBZ21" s="151" t="s">
        <v>770</v>
      </c>
      <c r="DCA21" s="151" t="s">
        <v>770</v>
      </c>
      <c r="DCB21" s="151" t="s">
        <v>770</v>
      </c>
      <c r="DCC21" s="151" t="s">
        <v>770</v>
      </c>
      <c r="DCD21" s="151" t="s">
        <v>770</v>
      </c>
      <c r="DCE21" s="151" t="s">
        <v>770</v>
      </c>
      <c r="DCF21" s="151" t="s">
        <v>770</v>
      </c>
      <c r="DCG21" s="151" t="s">
        <v>770</v>
      </c>
      <c r="DCH21" s="151" t="s">
        <v>770</v>
      </c>
      <c r="DCI21" s="151" t="s">
        <v>770</v>
      </c>
      <c r="DCJ21" s="151" t="s">
        <v>770</v>
      </c>
      <c r="DCK21" s="151" t="s">
        <v>770</v>
      </c>
      <c r="DCL21" s="151" t="s">
        <v>770</v>
      </c>
      <c r="DCM21" s="151" t="s">
        <v>770</v>
      </c>
      <c r="DCN21" s="151" t="s">
        <v>770</v>
      </c>
      <c r="DCO21" s="151" t="s">
        <v>770</v>
      </c>
      <c r="DCP21" s="151" t="s">
        <v>770</v>
      </c>
      <c r="DCQ21" s="151" t="s">
        <v>770</v>
      </c>
      <c r="DCR21" s="151" t="s">
        <v>770</v>
      </c>
      <c r="DCS21" s="151" t="s">
        <v>770</v>
      </c>
      <c r="DCT21" s="151" t="s">
        <v>770</v>
      </c>
      <c r="DCU21" s="151" t="s">
        <v>770</v>
      </c>
      <c r="DCV21" s="151" t="s">
        <v>770</v>
      </c>
      <c r="DCW21" s="151" t="s">
        <v>770</v>
      </c>
      <c r="DCX21" s="151" t="s">
        <v>770</v>
      </c>
      <c r="DCY21" s="151" t="s">
        <v>770</v>
      </c>
      <c r="DCZ21" s="151" t="s">
        <v>770</v>
      </c>
      <c r="DDA21" s="151" t="s">
        <v>770</v>
      </c>
      <c r="DDB21" s="151" t="s">
        <v>770</v>
      </c>
      <c r="DDC21" s="151" t="s">
        <v>770</v>
      </c>
      <c r="DDD21" s="151" t="s">
        <v>770</v>
      </c>
      <c r="DDE21" s="151" t="s">
        <v>770</v>
      </c>
      <c r="DDF21" s="151" t="s">
        <v>770</v>
      </c>
      <c r="DDG21" s="151" t="s">
        <v>770</v>
      </c>
      <c r="DDH21" s="151" t="s">
        <v>770</v>
      </c>
      <c r="DDI21" s="151" t="s">
        <v>770</v>
      </c>
      <c r="DDJ21" s="151" t="s">
        <v>770</v>
      </c>
      <c r="DDK21" s="151" t="s">
        <v>770</v>
      </c>
      <c r="DDL21" s="151" t="s">
        <v>770</v>
      </c>
      <c r="DDM21" s="151" t="s">
        <v>770</v>
      </c>
      <c r="DDN21" s="151" t="s">
        <v>770</v>
      </c>
      <c r="DDO21" s="151" t="s">
        <v>770</v>
      </c>
      <c r="DDP21" s="151" t="s">
        <v>770</v>
      </c>
      <c r="DDQ21" s="151" t="s">
        <v>770</v>
      </c>
      <c r="DDR21" s="151" t="s">
        <v>770</v>
      </c>
      <c r="DDS21" s="151" t="s">
        <v>770</v>
      </c>
      <c r="DDT21" s="151" t="s">
        <v>770</v>
      </c>
      <c r="DDU21" s="151" t="s">
        <v>770</v>
      </c>
      <c r="DDV21" s="151" t="s">
        <v>770</v>
      </c>
      <c r="DDW21" s="151" t="s">
        <v>770</v>
      </c>
      <c r="DDX21" s="151" t="s">
        <v>770</v>
      </c>
      <c r="DDY21" s="151" t="s">
        <v>770</v>
      </c>
      <c r="DDZ21" s="151" t="s">
        <v>770</v>
      </c>
      <c r="DEA21" s="151" t="s">
        <v>770</v>
      </c>
      <c r="DEB21" s="151" t="s">
        <v>770</v>
      </c>
      <c r="DEC21" s="151" t="s">
        <v>770</v>
      </c>
      <c r="DED21" s="151" t="s">
        <v>770</v>
      </c>
      <c r="DEE21" s="151" t="s">
        <v>770</v>
      </c>
      <c r="DEF21" s="151" t="s">
        <v>770</v>
      </c>
      <c r="DEG21" s="151" t="s">
        <v>770</v>
      </c>
      <c r="DEH21" s="151" t="s">
        <v>770</v>
      </c>
      <c r="DEI21" s="151" t="s">
        <v>770</v>
      </c>
      <c r="DEJ21" s="151" t="s">
        <v>770</v>
      </c>
      <c r="DEK21" s="151" t="s">
        <v>770</v>
      </c>
      <c r="DEL21" s="151" t="s">
        <v>770</v>
      </c>
      <c r="DEM21" s="151" t="s">
        <v>770</v>
      </c>
      <c r="DEN21" s="151" t="s">
        <v>770</v>
      </c>
      <c r="DEO21" s="151" t="s">
        <v>770</v>
      </c>
      <c r="DEP21" s="151" t="s">
        <v>770</v>
      </c>
      <c r="DEQ21" s="151" t="s">
        <v>770</v>
      </c>
      <c r="DER21" s="151" t="s">
        <v>770</v>
      </c>
      <c r="DES21" s="151" t="s">
        <v>770</v>
      </c>
      <c r="DET21" s="151" t="s">
        <v>770</v>
      </c>
      <c r="DEU21" s="151" t="s">
        <v>770</v>
      </c>
      <c r="DEV21" s="151" t="s">
        <v>770</v>
      </c>
      <c r="DEW21" s="151" t="s">
        <v>770</v>
      </c>
      <c r="DEX21" s="151" t="s">
        <v>770</v>
      </c>
      <c r="DEY21" s="151" t="s">
        <v>770</v>
      </c>
      <c r="DEZ21" s="151" t="s">
        <v>770</v>
      </c>
      <c r="DFA21" s="151" t="s">
        <v>770</v>
      </c>
      <c r="DFB21" s="151" t="s">
        <v>770</v>
      </c>
      <c r="DFC21" s="151" t="s">
        <v>770</v>
      </c>
      <c r="DFD21" s="151" t="s">
        <v>770</v>
      </c>
      <c r="DFE21" s="151" t="s">
        <v>770</v>
      </c>
      <c r="DFF21" s="151" t="s">
        <v>770</v>
      </c>
      <c r="DFG21" s="151" t="s">
        <v>770</v>
      </c>
      <c r="DFH21" s="151" t="s">
        <v>770</v>
      </c>
      <c r="DFI21" s="151" t="s">
        <v>770</v>
      </c>
      <c r="DFJ21" s="151" t="s">
        <v>770</v>
      </c>
      <c r="DFK21" s="151" t="s">
        <v>770</v>
      </c>
      <c r="DFL21" s="151" t="s">
        <v>770</v>
      </c>
      <c r="DFM21" s="151" t="s">
        <v>770</v>
      </c>
      <c r="DFN21" s="151" t="s">
        <v>770</v>
      </c>
      <c r="DFO21" s="151" t="s">
        <v>770</v>
      </c>
      <c r="DFP21" s="151" t="s">
        <v>770</v>
      </c>
      <c r="DFQ21" s="151" t="s">
        <v>770</v>
      </c>
      <c r="DFR21" s="151" t="s">
        <v>770</v>
      </c>
      <c r="DFS21" s="151" t="s">
        <v>770</v>
      </c>
      <c r="DFT21" s="151" t="s">
        <v>770</v>
      </c>
      <c r="DFU21" s="151" t="s">
        <v>770</v>
      </c>
      <c r="DFV21" s="151" t="s">
        <v>770</v>
      </c>
      <c r="DFW21" s="151" t="s">
        <v>770</v>
      </c>
      <c r="DFX21" s="151" t="s">
        <v>770</v>
      </c>
      <c r="DFY21" s="151" t="s">
        <v>770</v>
      </c>
      <c r="DFZ21" s="151" t="s">
        <v>770</v>
      </c>
      <c r="DGA21" s="151" t="s">
        <v>770</v>
      </c>
      <c r="DGB21" s="151" t="s">
        <v>770</v>
      </c>
      <c r="DGC21" s="151" t="s">
        <v>770</v>
      </c>
      <c r="DGD21" s="151" t="s">
        <v>770</v>
      </c>
      <c r="DGE21" s="151" t="s">
        <v>770</v>
      </c>
      <c r="DGF21" s="151" t="s">
        <v>770</v>
      </c>
      <c r="DGG21" s="151" t="s">
        <v>770</v>
      </c>
      <c r="DGH21" s="151" t="s">
        <v>770</v>
      </c>
      <c r="DGI21" s="151" t="s">
        <v>770</v>
      </c>
      <c r="DGJ21" s="151" t="s">
        <v>770</v>
      </c>
      <c r="DGK21" s="151" t="s">
        <v>770</v>
      </c>
      <c r="DGL21" s="151" t="s">
        <v>770</v>
      </c>
      <c r="DGM21" s="151" t="s">
        <v>770</v>
      </c>
      <c r="DGN21" s="151" t="s">
        <v>770</v>
      </c>
      <c r="DGO21" s="151" t="s">
        <v>770</v>
      </c>
      <c r="DGP21" s="151" t="s">
        <v>770</v>
      </c>
      <c r="DGQ21" s="151" t="s">
        <v>770</v>
      </c>
      <c r="DGR21" s="151" t="s">
        <v>770</v>
      </c>
      <c r="DGS21" s="151" t="s">
        <v>770</v>
      </c>
      <c r="DGT21" s="151" t="s">
        <v>770</v>
      </c>
      <c r="DGU21" s="151" t="s">
        <v>770</v>
      </c>
      <c r="DGV21" s="151" t="s">
        <v>770</v>
      </c>
      <c r="DGW21" s="151" t="s">
        <v>770</v>
      </c>
      <c r="DGX21" s="151" t="s">
        <v>770</v>
      </c>
      <c r="DGY21" s="151" t="s">
        <v>770</v>
      </c>
      <c r="DGZ21" s="151" t="s">
        <v>770</v>
      </c>
      <c r="DHA21" s="151" t="s">
        <v>770</v>
      </c>
      <c r="DHB21" s="151" t="s">
        <v>770</v>
      </c>
      <c r="DHC21" s="151" t="s">
        <v>770</v>
      </c>
      <c r="DHD21" s="151" t="s">
        <v>770</v>
      </c>
      <c r="DHE21" s="151" t="s">
        <v>770</v>
      </c>
      <c r="DHF21" s="151" t="s">
        <v>770</v>
      </c>
      <c r="DHG21" s="151" t="s">
        <v>770</v>
      </c>
      <c r="DHH21" s="151" t="s">
        <v>770</v>
      </c>
      <c r="DHI21" s="151" t="s">
        <v>770</v>
      </c>
      <c r="DHJ21" s="151" t="s">
        <v>770</v>
      </c>
      <c r="DHK21" s="151" t="s">
        <v>770</v>
      </c>
      <c r="DHL21" s="151" t="s">
        <v>770</v>
      </c>
      <c r="DHM21" s="151" t="s">
        <v>770</v>
      </c>
      <c r="DHN21" s="151" t="s">
        <v>770</v>
      </c>
      <c r="DHO21" s="151" t="s">
        <v>770</v>
      </c>
      <c r="DHP21" s="151" t="s">
        <v>770</v>
      </c>
      <c r="DHQ21" s="151" t="s">
        <v>770</v>
      </c>
      <c r="DHR21" s="151" t="s">
        <v>770</v>
      </c>
      <c r="DHS21" s="151" t="s">
        <v>770</v>
      </c>
      <c r="DHT21" s="151" t="s">
        <v>770</v>
      </c>
      <c r="DHU21" s="151" t="s">
        <v>770</v>
      </c>
      <c r="DHV21" s="151" t="s">
        <v>770</v>
      </c>
      <c r="DHW21" s="151" t="s">
        <v>770</v>
      </c>
      <c r="DHX21" s="151" t="s">
        <v>770</v>
      </c>
      <c r="DHY21" s="151" t="s">
        <v>770</v>
      </c>
      <c r="DHZ21" s="151" t="s">
        <v>770</v>
      </c>
      <c r="DIA21" s="151" t="s">
        <v>770</v>
      </c>
      <c r="DIB21" s="151" t="s">
        <v>770</v>
      </c>
      <c r="DIC21" s="151" t="s">
        <v>770</v>
      </c>
      <c r="DID21" s="151" t="s">
        <v>770</v>
      </c>
      <c r="DIE21" s="151" t="s">
        <v>770</v>
      </c>
      <c r="DIF21" s="151" t="s">
        <v>770</v>
      </c>
      <c r="DIG21" s="151" t="s">
        <v>770</v>
      </c>
      <c r="DIH21" s="151" t="s">
        <v>770</v>
      </c>
      <c r="DII21" s="151" t="s">
        <v>770</v>
      </c>
      <c r="DIJ21" s="151" t="s">
        <v>770</v>
      </c>
      <c r="DIK21" s="151" t="s">
        <v>770</v>
      </c>
      <c r="DIL21" s="151" t="s">
        <v>770</v>
      </c>
      <c r="DIM21" s="151" t="s">
        <v>770</v>
      </c>
      <c r="DIN21" s="151" t="s">
        <v>770</v>
      </c>
      <c r="DIO21" s="151" t="s">
        <v>770</v>
      </c>
      <c r="DIP21" s="151" t="s">
        <v>770</v>
      </c>
      <c r="DIQ21" s="151" t="s">
        <v>770</v>
      </c>
      <c r="DIR21" s="151" t="s">
        <v>770</v>
      </c>
      <c r="DIS21" s="151" t="s">
        <v>770</v>
      </c>
      <c r="DIT21" s="151" t="s">
        <v>770</v>
      </c>
      <c r="DIU21" s="151" t="s">
        <v>770</v>
      </c>
      <c r="DIV21" s="151" t="s">
        <v>770</v>
      </c>
      <c r="DIW21" s="151" t="s">
        <v>770</v>
      </c>
      <c r="DIX21" s="151" t="s">
        <v>770</v>
      </c>
      <c r="DIY21" s="151" t="s">
        <v>770</v>
      </c>
      <c r="DIZ21" s="151" t="s">
        <v>770</v>
      </c>
      <c r="DJA21" s="151" t="s">
        <v>770</v>
      </c>
      <c r="DJB21" s="151" t="s">
        <v>770</v>
      </c>
      <c r="DJC21" s="151" t="s">
        <v>770</v>
      </c>
      <c r="DJD21" s="151" t="s">
        <v>770</v>
      </c>
      <c r="DJE21" s="151" t="s">
        <v>770</v>
      </c>
      <c r="DJF21" s="151" t="s">
        <v>770</v>
      </c>
      <c r="DJG21" s="151" t="s">
        <v>770</v>
      </c>
      <c r="DJH21" s="151" t="s">
        <v>770</v>
      </c>
      <c r="DJI21" s="151" t="s">
        <v>770</v>
      </c>
      <c r="DJJ21" s="151" t="s">
        <v>770</v>
      </c>
      <c r="DJK21" s="151" t="s">
        <v>770</v>
      </c>
      <c r="DJL21" s="151" t="s">
        <v>770</v>
      </c>
      <c r="DJM21" s="151" t="s">
        <v>770</v>
      </c>
      <c r="DJN21" s="151" t="s">
        <v>770</v>
      </c>
      <c r="DJO21" s="151" t="s">
        <v>770</v>
      </c>
      <c r="DJP21" s="151" t="s">
        <v>770</v>
      </c>
      <c r="DJQ21" s="151" t="s">
        <v>770</v>
      </c>
      <c r="DJR21" s="151" t="s">
        <v>770</v>
      </c>
      <c r="DJS21" s="151" t="s">
        <v>770</v>
      </c>
      <c r="DJT21" s="151" t="s">
        <v>770</v>
      </c>
      <c r="DJU21" s="151" t="s">
        <v>770</v>
      </c>
      <c r="DJV21" s="151" t="s">
        <v>770</v>
      </c>
      <c r="DJW21" s="151" t="s">
        <v>770</v>
      </c>
      <c r="DJX21" s="151" t="s">
        <v>770</v>
      </c>
      <c r="DJY21" s="151" t="s">
        <v>770</v>
      </c>
      <c r="DJZ21" s="151" t="s">
        <v>770</v>
      </c>
      <c r="DKA21" s="151" t="s">
        <v>770</v>
      </c>
      <c r="DKB21" s="151" t="s">
        <v>770</v>
      </c>
      <c r="DKC21" s="151" t="s">
        <v>770</v>
      </c>
      <c r="DKD21" s="151" t="s">
        <v>770</v>
      </c>
      <c r="DKE21" s="151" t="s">
        <v>770</v>
      </c>
      <c r="DKF21" s="151" t="s">
        <v>770</v>
      </c>
      <c r="DKG21" s="151" t="s">
        <v>770</v>
      </c>
      <c r="DKH21" s="151" t="s">
        <v>770</v>
      </c>
      <c r="DKI21" s="151" t="s">
        <v>770</v>
      </c>
      <c r="DKJ21" s="151" t="s">
        <v>770</v>
      </c>
      <c r="DKK21" s="151" t="s">
        <v>770</v>
      </c>
      <c r="DKL21" s="151" t="s">
        <v>770</v>
      </c>
      <c r="DKM21" s="151" t="s">
        <v>770</v>
      </c>
      <c r="DKN21" s="151" t="s">
        <v>770</v>
      </c>
      <c r="DKO21" s="151" t="s">
        <v>770</v>
      </c>
      <c r="DKP21" s="151" t="s">
        <v>770</v>
      </c>
      <c r="DKQ21" s="151" t="s">
        <v>770</v>
      </c>
      <c r="DKR21" s="151" t="s">
        <v>770</v>
      </c>
      <c r="DKS21" s="151" t="s">
        <v>770</v>
      </c>
      <c r="DKT21" s="151" t="s">
        <v>770</v>
      </c>
      <c r="DKU21" s="151" t="s">
        <v>770</v>
      </c>
      <c r="DKV21" s="151" t="s">
        <v>770</v>
      </c>
      <c r="DKW21" s="151" t="s">
        <v>770</v>
      </c>
      <c r="DKX21" s="151" t="s">
        <v>770</v>
      </c>
      <c r="DKY21" s="151" t="s">
        <v>770</v>
      </c>
      <c r="DKZ21" s="151" t="s">
        <v>770</v>
      </c>
      <c r="DLA21" s="151" t="s">
        <v>770</v>
      </c>
      <c r="DLB21" s="151" t="s">
        <v>770</v>
      </c>
      <c r="DLC21" s="151" t="s">
        <v>770</v>
      </c>
      <c r="DLD21" s="151" t="s">
        <v>770</v>
      </c>
      <c r="DLE21" s="151" t="s">
        <v>770</v>
      </c>
      <c r="DLF21" s="151" t="s">
        <v>770</v>
      </c>
      <c r="DLG21" s="151" t="s">
        <v>770</v>
      </c>
      <c r="DLH21" s="151" t="s">
        <v>770</v>
      </c>
      <c r="DLI21" s="151" t="s">
        <v>770</v>
      </c>
      <c r="DLJ21" s="151" t="s">
        <v>770</v>
      </c>
      <c r="DLK21" s="151" t="s">
        <v>770</v>
      </c>
      <c r="DLL21" s="151" t="s">
        <v>770</v>
      </c>
      <c r="DLM21" s="151" t="s">
        <v>770</v>
      </c>
      <c r="DLN21" s="151" t="s">
        <v>770</v>
      </c>
      <c r="DLO21" s="151" t="s">
        <v>770</v>
      </c>
      <c r="DLP21" s="151" t="s">
        <v>770</v>
      </c>
      <c r="DLQ21" s="151" t="s">
        <v>770</v>
      </c>
      <c r="DLR21" s="151" t="s">
        <v>770</v>
      </c>
      <c r="DLS21" s="151" t="s">
        <v>770</v>
      </c>
      <c r="DLT21" s="151" t="s">
        <v>770</v>
      </c>
      <c r="DLU21" s="151" t="s">
        <v>770</v>
      </c>
      <c r="DLV21" s="151" t="s">
        <v>770</v>
      </c>
      <c r="DLW21" s="151" t="s">
        <v>770</v>
      </c>
      <c r="DLX21" s="151" t="s">
        <v>770</v>
      </c>
      <c r="DLY21" s="151" t="s">
        <v>770</v>
      </c>
      <c r="DLZ21" s="151" t="s">
        <v>770</v>
      </c>
      <c r="DMA21" s="151" t="s">
        <v>770</v>
      </c>
      <c r="DMB21" s="151" t="s">
        <v>770</v>
      </c>
      <c r="DMC21" s="151" t="s">
        <v>770</v>
      </c>
      <c r="DMD21" s="151" t="s">
        <v>770</v>
      </c>
      <c r="DME21" s="151" t="s">
        <v>770</v>
      </c>
      <c r="DMF21" s="151" t="s">
        <v>770</v>
      </c>
      <c r="DMG21" s="151" t="s">
        <v>770</v>
      </c>
      <c r="DMH21" s="151" t="s">
        <v>770</v>
      </c>
      <c r="DMI21" s="151" t="s">
        <v>770</v>
      </c>
      <c r="DMJ21" s="151" t="s">
        <v>770</v>
      </c>
      <c r="DMK21" s="151" t="s">
        <v>770</v>
      </c>
      <c r="DML21" s="151" t="s">
        <v>770</v>
      </c>
      <c r="DMM21" s="151" t="s">
        <v>770</v>
      </c>
      <c r="DMN21" s="151" t="s">
        <v>770</v>
      </c>
      <c r="DMO21" s="151" t="s">
        <v>770</v>
      </c>
      <c r="DMP21" s="151" t="s">
        <v>770</v>
      </c>
      <c r="DMQ21" s="151" t="s">
        <v>770</v>
      </c>
      <c r="DMR21" s="151" t="s">
        <v>770</v>
      </c>
      <c r="DMS21" s="151" t="s">
        <v>770</v>
      </c>
      <c r="DMT21" s="151" t="s">
        <v>770</v>
      </c>
      <c r="DMU21" s="151" t="s">
        <v>770</v>
      </c>
      <c r="DMV21" s="151" t="s">
        <v>770</v>
      </c>
      <c r="DMW21" s="151" t="s">
        <v>770</v>
      </c>
      <c r="DMX21" s="151" t="s">
        <v>770</v>
      </c>
      <c r="DMY21" s="151" t="s">
        <v>770</v>
      </c>
      <c r="DMZ21" s="151" t="s">
        <v>770</v>
      </c>
      <c r="DNA21" s="151" t="s">
        <v>770</v>
      </c>
      <c r="DNB21" s="151" t="s">
        <v>770</v>
      </c>
      <c r="DNC21" s="151" t="s">
        <v>770</v>
      </c>
      <c r="DND21" s="151" t="s">
        <v>770</v>
      </c>
      <c r="DNE21" s="151" t="s">
        <v>770</v>
      </c>
      <c r="DNF21" s="151" t="s">
        <v>770</v>
      </c>
      <c r="DNG21" s="151" t="s">
        <v>770</v>
      </c>
      <c r="DNH21" s="151" t="s">
        <v>770</v>
      </c>
      <c r="DNI21" s="151" t="s">
        <v>770</v>
      </c>
      <c r="DNJ21" s="151" t="s">
        <v>770</v>
      </c>
      <c r="DNK21" s="151" t="s">
        <v>770</v>
      </c>
      <c r="DNL21" s="151" t="s">
        <v>770</v>
      </c>
      <c r="DNM21" s="151" t="s">
        <v>770</v>
      </c>
      <c r="DNN21" s="151" t="s">
        <v>770</v>
      </c>
      <c r="DNO21" s="151" t="s">
        <v>770</v>
      </c>
      <c r="DNP21" s="151" t="s">
        <v>770</v>
      </c>
      <c r="DNQ21" s="151" t="s">
        <v>770</v>
      </c>
      <c r="DNR21" s="151" t="s">
        <v>770</v>
      </c>
      <c r="DNS21" s="151" t="s">
        <v>770</v>
      </c>
      <c r="DNT21" s="151" t="s">
        <v>770</v>
      </c>
      <c r="DNU21" s="151" t="s">
        <v>770</v>
      </c>
      <c r="DNV21" s="151" t="s">
        <v>770</v>
      </c>
      <c r="DNW21" s="151" t="s">
        <v>770</v>
      </c>
      <c r="DNX21" s="151" t="s">
        <v>770</v>
      </c>
      <c r="DNY21" s="151" t="s">
        <v>770</v>
      </c>
      <c r="DNZ21" s="151" t="s">
        <v>770</v>
      </c>
      <c r="DOA21" s="151" t="s">
        <v>770</v>
      </c>
      <c r="DOB21" s="151" t="s">
        <v>770</v>
      </c>
      <c r="DOC21" s="151" t="s">
        <v>770</v>
      </c>
      <c r="DOD21" s="151" t="s">
        <v>770</v>
      </c>
      <c r="DOE21" s="151" t="s">
        <v>770</v>
      </c>
      <c r="DOF21" s="151" t="s">
        <v>770</v>
      </c>
      <c r="DOG21" s="151" t="s">
        <v>770</v>
      </c>
      <c r="DOH21" s="151" t="s">
        <v>770</v>
      </c>
      <c r="DOI21" s="151" t="s">
        <v>770</v>
      </c>
      <c r="DOJ21" s="151" t="s">
        <v>770</v>
      </c>
      <c r="DOK21" s="151" t="s">
        <v>770</v>
      </c>
      <c r="DOL21" s="151" t="s">
        <v>770</v>
      </c>
      <c r="DOM21" s="151" t="s">
        <v>770</v>
      </c>
      <c r="DON21" s="151" t="s">
        <v>770</v>
      </c>
      <c r="DOO21" s="151" t="s">
        <v>770</v>
      </c>
      <c r="DOP21" s="151" t="s">
        <v>770</v>
      </c>
      <c r="DOQ21" s="151" t="s">
        <v>770</v>
      </c>
      <c r="DOR21" s="151" t="s">
        <v>770</v>
      </c>
      <c r="DOS21" s="151" t="s">
        <v>770</v>
      </c>
      <c r="DOT21" s="151" t="s">
        <v>770</v>
      </c>
      <c r="DOU21" s="151" t="s">
        <v>770</v>
      </c>
      <c r="DOV21" s="151" t="s">
        <v>770</v>
      </c>
      <c r="DOW21" s="151" t="s">
        <v>770</v>
      </c>
      <c r="DOX21" s="151" t="s">
        <v>770</v>
      </c>
      <c r="DOY21" s="151" t="s">
        <v>770</v>
      </c>
      <c r="DOZ21" s="151" t="s">
        <v>770</v>
      </c>
      <c r="DPA21" s="151" t="s">
        <v>770</v>
      </c>
      <c r="DPB21" s="151" t="s">
        <v>770</v>
      </c>
      <c r="DPC21" s="151" t="s">
        <v>770</v>
      </c>
      <c r="DPD21" s="151" t="s">
        <v>770</v>
      </c>
      <c r="DPE21" s="151" t="s">
        <v>770</v>
      </c>
      <c r="DPF21" s="151" t="s">
        <v>770</v>
      </c>
      <c r="DPG21" s="151" t="s">
        <v>770</v>
      </c>
      <c r="DPH21" s="151" t="s">
        <v>770</v>
      </c>
      <c r="DPI21" s="151" t="s">
        <v>770</v>
      </c>
      <c r="DPJ21" s="151" t="s">
        <v>770</v>
      </c>
      <c r="DPK21" s="151" t="s">
        <v>770</v>
      </c>
      <c r="DPL21" s="151" t="s">
        <v>770</v>
      </c>
      <c r="DPM21" s="151" t="s">
        <v>770</v>
      </c>
      <c r="DPN21" s="151" t="s">
        <v>770</v>
      </c>
      <c r="DPO21" s="151" t="s">
        <v>770</v>
      </c>
      <c r="DPP21" s="151" t="s">
        <v>770</v>
      </c>
      <c r="DPQ21" s="151" t="s">
        <v>770</v>
      </c>
      <c r="DPR21" s="151" t="s">
        <v>770</v>
      </c>
      <c r="DPS21" s="151" t="s">
        <v>770</v>
      </c>
      <c r="DPT21" s="151" t="s">
        <v>770</v>
      </c>
      <c r="DPU21" s="151" t="s">
        <v>770</v>
      </c>
      <c r="DPV21" s="151" t="s">
        <v>770</v>
      </c>
      <c r="DPW21" s="151" t="s">
        <v>770</v>
      </c>
      <c r="DPX21" s="151" t="s">
        <v>770</v>
      </c>
      <c r="DPY21" s="151" t="s">
        <v>770</v>
      </c>
      <c r="DPZ21" s="151" t="s">
        <v>770</v>
      </c>
      <c r="DQA21" s="151" t="s">
        <v>770</v>
      </c>
      <c r="DQB21" s="151" t="s">
        <v>770</v>
      </c>
      <c r="DQC21" s="151" t="s">
        <v>770</v>
      </c>
      <c r="DQD21" s="151" t="s">
        <v>770</v>
      </c>
      <c r="DQE21" s="151" t="s">
        <v>770</v>
      </c>
      <c r="DQF21" s="151" t="s">
        <v>770</v>
      </c>
      <c r="DQG21" s="151" t="s">
        <v>770</v>
      </c>
      <c r="DQH21" s="151" t="s">
        <v>770</v>
      </c>
      <c r="DQI21" s="151" t="s">
        <v>770</v>
      </c>
      <c r="DQJ21" s="151" t="s">
        <v>770</v>
      </c>
      <c r="DQK21" s="151" t="s">
        <v>770</v>
      </c>
      <c r="DQL21" s="151" t="s">
        <v>770</v>
      </c>
      <c r="DQM21" s="151" t="s">
        <v>770</v>
      </c>
      <c r="DQN21" s="151" t="s">
        <v>770</v>
      </c>
      <c r="DQO21" s="151" t="s">
        <v>770</v>
      </c>
      <c r="DQP21" s="151" t="s">
        <v>770</v>
      </c>
      <c r="DQQ21" s="151" t="s">
        <v>770</v>
      </c>
      <c r="DQR21" s="151" t="s">
        <v>770</v>
      </c>
      <c r="DQS21" s="151" t="s">
        <v>770</v>
      </c>
      <c r="DQT21" s="151" t="s">
        <v>770</v>
      </c>
      <c r="DQU21" s="151" t="s">
        <v>770</v>
      </c>
      <c r="DQV21" s="151" t="s">
        <v>770</v>
      </c>
      <c r="DQW21" s="151" t="s">
        <v>770</v>
      </c>
      <c r="DQX21" s="151" t="s">
        <v>770</v>
      </c>
      <c r="DQY21" s="151" t="s">
        <v>770</v>
      </c>
      <c r="DQZ21" s="151" t="s">
        <v>770</v>
      </c>
      <c r="DRA21" s="151" t="s">
        <v>770</v>
      </c>
      <c r="DRB21" s="151" t="s">
        <v>770</v>
      </c>
      <c r="DRC21" s="151" t="s">
        <v>770</v>
      </c>
      <c r="DRD21" s="151" t="s">
        <v>770</v>
      </c>
      <c r="DRE21" s="151" t="s">
        <v>770</v>
      </c>
      <c r="DRF21" s="151" t="s">
        <v>770</v>
      </c>
      <c r="DRG21" s="151" t="s">
        <v>770</v>
      </c>
      <c r="DRH21" s="151" t="s">
        <v>770</v>
      </c>
      <c r="DRI21" s="151" t="s">
        <v>770</v>
      </c>
      <c r="DRJ21" s="151" t="s">
        <v>770</v>
      </c>
      <c r="DRK21" s="151" t="s">
        <v>770</v>
      </c>
      <c r="DRL21" s="151" t="s">
        <v>770</v>
      </c>
      <c r="DRM21" s="151" t="s">
        <v>770</v>
      </c>
      <c r="DRN21" s="151" t="s">
        <v>770</v>
      </c>
      <c r="DRO21" s="151" t="s">
        <v>770</v>
      </c>
      <c r="DRP21" s="151" t="s">
        <v>770</v>
      </c>
      <c r="DRQ21" s="151" t="s">
        <v>770</v>
      </c>
      <c r="DRR21" s="151" t="s">
        <v>770</v>
      </c>
      <c r="DRS21" s="151" t="s">
        <v>770</v>
      </c>
      <c r="DRT21" s="151" t="s">
        <v>770</v>
      </c>
      <c r="DRU21" s="151" t="s">
        <v>770</v>
      </c>
      <c r="DRV21" s="151" t="s">
        <v>770</v>
      </c>
      <c r="DRW21" s="151" t="s">
        <v>770</v>
      </c>
      <c r="DRX21" s="151" t="s">
        <v>770</v>
      </c>
      <c r="DRY21" s="151" t="s">
        <v>770</v>
      </c>
      <c r="DRZ21" s="151" t="s">
        <v>770</v>
      </c>
      <c r="DSA21" s="151" t="s">
        <v>770</v>
      </c>
      <c r="DSB21" s="151" t="s">
        <v>770</v>
      </c>
      <c r="DSC21" s="151" t="s">
        <v>770</v>
      </c>
      <c r="DSD21" s="151" t="s">
        <v>770</v>
      </c>
      <c r="DSE21" s="151" t="s">
        <v>770</v>
      </c>
      <c r="DSF21" s="151" t="s">
        <v>770</v>
      </c>
      <c r="DSG21" s="151" t="s">
        <v>770</v>
      </c>
      <c r="DSH21" s="151" t="s">
        <v>770</v>
      </c>
      <c r="DSI21" s="151" t="s">
        <v>770</v>
      </c>
      <c r="DSJ21" s="151" t="s">
        <v>770</v>
      </c>
      <c r="DSK21" s="151" t="s">
        <v>770</v>
      </c>
      <c r="DSL21" s="151" t="s">
        <v>770</v>
      </c>
      <c r="DSM21" s="151" t="s">
        <v>770</v>
      </c>
      <c r="DSN21" s="151" t="s">
        <v>770</v>
      </c>
      <c r="DSO21" s="151" t="s">
        <v>770</v>
      </c>
      <c r="DSP21" s="151" t="s">
        <v>770</v>
      </c>
      <c r="DSQ21" s="151" t="s">
        <v>770</v>
      </c>
      <c r="DSR21" s="151" t="s">
        <v>770</v>
      </c>
      <c r="DSS21" s="151" t="s">
        <v>770</v>
      </c>
      <c r="DST21" s="151" t="s">
        <v>770</v>
      </c>
      <c r="DSU21" s="151" t="s">
        <v>770</v>
      </c>
      <c r="DSV21" s="151" t="s">
        <v>770</v>
      </c>
      <c r="DSW21" s="151" t="s">
        <v>770</v>
      </c>
      <c r="DSX21" s="151" t="s">
        <v>770</v>
      </c>
      <c r="DSY21" s="151" t="s">
        <v>770</v>
      </c>
      <c r="DSZ21" s="151" t="s">
        <v>770</v>
      </c>
      <c r="DTA21" s="151" t="s">
        <v>770</v>
      </c>
      <c r="DTB21" s="151" t="s">
        <v>770</v>
      </c>
      <c r="DTC21" s="151" t="s">
        <v>770</v>
      </c>
      <c r="DTD21" s="151" t="s">
        <v>770</v>
      </c>
      <c r="DTE21" s="151" t="s">
        <v>770</v>
      </c>
      <c r="DTF21" s="151" t="s">
        <v>770</v>
      </c>
      <c r="DTG21" s="151" t="s">
        <v>770</v>
      </c>
      <c r="DTH21" s="151" t="s">
        <v>770</v>
      </c>
      <c r="DTI21" s="151" t="s">
        <v>770</v>
      </c>
      <c r="DTJ21" s="151" t="s">
        <v>770</v>
      </c>
      <c r="DTK21" s="151" t="s">
        <v>770</v>
      </c>
      <c r="DTL21" s="151" t="s">
        <v>770</v>
      </c>
      <c r="DTM21" s="151" t="s">
        <v>770</v>
      </c>
      <c r="DTN21" s="151" t="s">
        <v>770</v>
      </c>
      <c r="DTO21" s="151" t="s">
        <v>770</v>
      </c>
      <c r="DTP21" s="151" t="s">
        <v>770</v>
      </c>
      <c r="DTQ21" s="151" t="s">
        <v>770</v>
      </c>
      <c r="DTR21" s="151" t="s">
        <v>770</v>
      </c>
      <c r="DTS21" s="151" t="s">
        <v>770</v>
      </c>
      <c r="DTT21" s="151" t="s">
        <v>770</v>
      </c>
      <c r="DTU21" s="151" t="s">
        <v>770</v>
      </c>
      <c r="DTV21" s="151" t="s">
        <v>770</v>
      </c>
      <c r="DTW21" s="151" t="s">
        <v>770</v>
      </c>
      <c r="DTX21" s="151" t="s">
        <v>770</v>
      </c>
      <c r="DTY21" s="151" t="s">
        <v>770</v>
      </c>
      <c r="DTZ21" s="151" t="s">
        <v>770</v>
      </c>
      <c r="DUA21" s="151" t="s">
        <v>770</v>
      </c>
      <c r="DUB21" s="151" t="s">
        <v>770</v>
      </c>
      <c r="DUC21" s="151" t="s">
        <v>770</v>
      </c>
      <c r="DUD21" s="151" t="s">
        <v>770</v>
      </c>
      <c r="DUE21" s="151" t="s">
        <v>770</v>
      </c>
      <c r="DUF21" s="151" t="s">
        <v>770</v>
      </c>
      <c r="DUG21" s="151" t="s">
        <v>770</v>
      </c>
      <c r="DUH21" s="151" t="s">
        <v>770</v>
      </c>
      <c r="DUI21" s="151" t="s">
        <v>770</v>
      </c>
      <c r="DUJ21" s="151" t="s">
        <v>770</v>
      </c>
      <c r="DUK21" s="151" t="s">
        <v>770</v>
      </c>
      <c r="DUL21" s="151" t="s">
        <v>770</v>
      </c>
      <c r="DUM21" s="151" t="s">
        <v>770</v>
      </c>
      <c r="DUN21" s="151" t="s">
        <v>770</v>
      </c>
      <c r="DUO21" s="151" t="s">
        <v>770</v>
      </c>
      <c r="DUP21" s="151" t="s">
        <v>770</v>
      </c>
      <c r="DUQ21" s="151" t="s">
        <v>770</v>
      </c>
      <c r="DUR21" s="151" t="s">
        <v>770</v>
      </c>
      <c r="DUS21" s="151" t="s">
        <v>770</v>
      </c>
      <c r="DUT21" s="151" t="s">
        <v>770</v>
      </c>
      <c r="DUU21" s="151" t="s">
        <v>770</v>
      </c>
      <c r="DUV21" s="151" t="s">
        <v>770</v>
      </c>
      <c r="DUW21" s="151" t="s">
        <v>770</v>
      </c>
      <c r="DUX21" s="151" t="s">
        <v>770</v>
      </c>
      <c r="DUY21" s="151" t="s">
        <v>770</v>
      </c>
      <c r="DUZ21" s="151" t="s">
        <v>770</v>
      </c>
      <c r="DVA21" s="151" t="s">
        <v>770</v>
      </c>
      <c r="DVB21" s="151" t="s">
        <v>770</v>
      </c>
      <c r="DVC21" s="151" t="s">
        <v>770</v>
      </c>
      <c r="DVD21" s="151" t="s">
        <v>770</v>
      </c>
      <c r="DVE21" s="151" t="s">
        <v>770</v>
      </c>
      <c r="DVF21" s="151" t="s">
        <v>770</v>
      </c>
      <c r="DVG21" s="151" t="s">
        <v>770</v>
      </c>
      <c r="DVH21" s="151" t="s">
        <v>770</v>
      </c>
      <c r="DVI21" s="151" t="s">
        <v>770</v>
      </c>
      <c r="DVJ21" s="151" t="s">
        <v>770</v>
      </c>
      <c r="DVK21" s="151" t="s">
        <v>770</v>
      </c>
      <c r="DVL21" s="151" t="s">
        <v>770</v>
      </c>
      <c r="DVM21" s="151" t="s">
        <v>770</v>
      </c>
      <c r="DVN21" s="151" t="s">
        <v>770</v>
      </c>
      <c r="DVO21" s="151" t="s">
        <v>770</v>
      </c>
      <c r="DVP21" s="151" t="s">
        <v>770</v>
      </c>
      <c r="DVQ21" s="151" t="s">
        <v>770</v>
      </c>
      <c r="DVR21" s="151" t="s">
        <v>770</v>
      </c>
      <c r="DVS21" s="151" t="s">
        <v>770</v>
      </c>
      <c r="DVT21" s="151" t="s">
        <v>770</v>
      </c>
      <c r="DVU21" s="151" t="s">
        <v>770</v>
      </c>
      <c r="DVV21" s="151" t="s">
        <v>770</v>
      </c>
      <c r="DVW21" s="151" t="s">
        <v>770</v>
      </c>
      <c r="DVX21" s="151" t="s">
        <v>770</v>
      </c>
      <c r="DVY21" s="151" t="s">
        <v>770</v>
      </c>
      <c r="DVZ21" s="151" t="s">
        <v>770</v>
      </c>
      <c r="DWA21" s="151" t="s">
        <v>770</v>
      </c>
      <c r="DWB21" s="151" t="s">
        <v>770</v>
      </c>
      <c r="DWC21" s="151" t="s">
        <v>770</v>
      </c>
      <c r="DWD21" s="151" t="s">
        <v>770</v>
      </c>
      <c r="DWE21" s="151" t="s">
        <v>770</v>
      </c>
      <c r="DWF21" s="151" t="s">
        <v>770</v>
      </c>
      <c r="DWG21" s="151" t="s">
        <v>770</v>
      </c>
      <c r="DWH21" s="151" t="s">
        <v>770</v>
      </c>
      <c r="DWI21" s="151" t="s">
        <v>770</v>
      </c>
      <c r="DWJ21" s="151" t="s">
        <v>770</v>
      </c>
      <c r="DWK21" s="151" t="s">
        <v>770</v>
      </c>
      <c r="DWL21" s="151" t="s">
        <v>770</v>
      </c>
      <c r="DWM21" s="151" t="s">
        <v>770</v>
      </c>
      <c r="DWN21" s="151" t="s">
        <v>770</v>
      </c>
      <c r="DWO21" s="151" t="s">
        <v>770</v>
      </c>
      <c r="DWP21" s="151" t="s">
        <v>770</v>
      </c>
      <c r="DWQ21" s="151" t="s">
        <v>770</v>
      </c>
      <c r="DWR21" s="151" t="s">
        <v>770</v>
      </c>
      <c r="DWS21" s="151" t="s">
        <v>770</v>
      </c>
      <c r="DWT21" s="151" t="s">
        <v>770</v>
      </c>
      <c r="DWU21" s="151" t="s">
        <v>770</v>
      </c>
      <c r="DWV21" s="151" t="s">
        <v>770</v>
      </c>
      <c r="DWW21" s="151" t="s">
        <v>770</v>
      </c>
      <c r="DWX21" s="151" t="s">
        <v>770</v>
      </c>
      <c r="DWY21" s="151" t="s">
        <v>770</v>
      </c>
      <c r="DWZ21" s="151" t="s">
        <v>770</v>
      </c>
      <c r="DXA21" s="151" t="s">
        <v>770</v>
      </c>
      <c r="DXB21" s="151" t="s">
        <v>770</v>
      </c>
      <c r="DXC21" s="151" t="s">
        <v>770</v>
      </c>
      <c r="DXD21" s="151" t="s">
        <v>770</v>
      </c>
      <c r="DXE21" s="151" t="s">
        <v>770</v>
      </c>
      <c r="DXF21" s="151" t="s">
        <v>770</v>
      </c>
      <c r="DXG21" s="151" t="s">
        <v>770</v>
      </c>
      <c r="DXH21" s="151" t="s">
        <v>770</v>
      </c>
      <c r="DXI21" s="151" t="s">
        <v>770</v>
      </c>
      <c r="DXJ21" s="151" t="s">
        <v>770</v>
      </c>
      <c r="DXK21" s="151" t="s">
        <v>770</v>
      </c>
      <c r="DXL21" s="151" t="s">
        <v>770</v>
      </c>
      <c r="DXM21" s="151" t="s">
        <v>770</v>
      </c>
      <c r="DXN21" s="151" t="s">
        <v>770</v>
      </c>
      <c r="DXO21" s="151" t="s">
        <v>770</v>
      </c>
      <c r="DXP21" s="151" t="s">
        <v>770</v>
      </c>
      <c r="DXQ21" s="151" t="s">
        <v>770</v>
      </c>
      <c r="DXR21" s="151" t="s">
        <v>770</v>
      </c>
      <c r="DXS21" s="151" t="s">
        <v>770</v>
      </c>
      <c r="DXT21" s="151" t="s">
        <v>770</v>
      </c>
      <c r="DXU21" s="151" t="s">
        <v>770</v>
      </c>
      <c r="DXV21" s="151" t="s">
        <v>770</v>
      </c>
      <c r="DXW21" s="151" t="s">
        <v>770</v>
      </c>
      <c r="DXX21" s="151" t="s">
        <v>770</v>
      </c>
      <c r="DXY21" s="151" t="s">
        <v>770</v>
      </c>
      <c r="DXZ21" s="151" t="s">
        <v>770</v>
      </c>
      <c r="DYA21" s="151" t="s">
        <v>770</v>
      </c>
      <c r="DYB21" s="151" t="s">
        <v>770</v>
      </c>
      <c r="DYC21" s="151" t="s">
        <v>770</v>
      </c>
      <c r="DYD21" s="151" t="s">
        <v>770</v>
      </c>
      <c r="DYE21" s="151" t="s">
        <v>770</v>
      </c>
      <c r="DYF21" s="151" t="s">
        <v>770</v>
      </c>
      <c r="DYG21" s="151" t="s">
        <v>770</v>
      </c>
      <c r="DYH21" s="151" t="s">
        <v>770</v>
      </c>
      <c r="DYI21" s="151" t="s">
        <v>770</v>
      </c>
      <c r="DYJ21" s="151" t="s">
        <v>770</v>
      </c>
      <c r="DYK21" s="151" t="s">
        <v>770</v>
      </c>
      <c r="DYL21" s="151" t="s">
        <v>770</v>
      </c>
      <c r="DYM21" s="151" t="s">
        <v>770</v>
      </c>
      <c r="DYN21" s="151" t="s">
        <v>770</v>
      </c>
      <c r="DYO21" s="151" t="s">
        <v>770</v>
      </c>
      <c r="DYP21" s="151" t="s">
        <v>770</v>
      </c>
      <c r="DYQ21" s="151" t="s">
        <v>770</v>
      </c>
      <c r="DYR21" s="151" t="s">
        <v>770</v>
      </c>
      <c r="DYS21" s="151" t="s">
        <v>770</v>
      </c>
      <c r="DYT21" s="151" t="s">
        <v>770</v>
      </c>
      <c r="DYU21" s="151" t="s">
        <v>770</v>
      </c>
      <c r="DYV21" s="151" t="s">
        <v>770</v>
      </c>
      <c r="DYW21" s="151" t="s">
        <v>770</v>
      </c>
      <c r="DYX21" s="151" t="s">
        <v>770</v>
      </c>
      <c r="DYY21" s="151" t="s">
        <v>770</v>
      </c>
      <c r="DYZ21" s="151" t="s">
        <v>770</v>
      </c>
      <c r="DZA21" s="151" t="s">
        <v>770</v>
      </c>
      <c r="DZB21" s="151" t="s">
        <v>770</v>
      </c>
      <c r="DZC21" s="151" t="s">
        <v>770</v>
      </c>
      <c r="DZD21" s="151" t="s">
        <v>770</v>
      </c>
      <c r="DZE21" s="151" t="s">
        <v>770</v>
      </c>
      <c r="DZF21" s="151" t="s">
        <v>770</v>
      </c>
      <c r="DZG21" s="151" t="s">
        <v>770</v>
      </c>
      <c r="DZH21" s="151" t="s">
        <v>770</v>
      </c>
      <c r="DZI21" s="151" t="s">
        <v>770</v>
      </c>
      <c r="DZJ21" s="151" t="s">
        <v>770</v>
      </c>
      <c r="DZK21" s="151" t="s">
        <v>770</v>
      </c>
      <c r="DZL21" s="151" t="s">
        <v>770</v>
      </c>
      <c r="DZM21" s="151" t="s">
        <v>770</v>
      </c>
      <c r="DZN21" s="151" t="s">
        <v>770</v>
      </c>
      <c r="DZO21" s="151" t="s">
        <v>770</v>
      </c>
      <c r="DZP21" s="151" t="s">
        <v>770</v>
      </c>
      <c r="DZQ21" s="151" t="s">
        <v>770</v>
      </c>
      <c r="DZR21" s="151" t="s">
        <v>770</v>
      </c>
      <c r="DZS21" s="151" t="s">
        <v>770</v>
      </c>
      <c r="DZT21" s="151" t="s">
        <v>770</v>
      </c>
      <c r="DZU21" s="151" t="s">
        <v>770</v>
      </c>
      <c r="DZV21" s="151" t="s">
        <v>770</v>
      </c>
      <c r="DZW21" s="151" t="s">
        <v>770</v>
      </c>
      <c r="DZX21" s="151" t="s">
        <v>770</v>
      </c>
      <c r="DZY21" s="151" t="s">
        <v>770</v>
      </c>
      <c r="DZZ21" s="151" t="s">
        <v>770</v>
      </c>
      <c r="EAA21" s="151" t="s">
        <v>770</v>
      </c>
      <c r="EAB21" s="151" t="s">
        <v>770</v>
      </c>
      <c r="EAC21" s="151" t="s">
        <v>770</v>
      </c>
      <c r="EAD21" s="151" t="s">
        <v>770</v>
      </c>
      <c r="EAE21" s="151" t="s">
        <v>770</v>
      </c>
      <c r="EAF21" s="151" t="s">
        <v>770</v>
      </c>
      <c r="EAG21" s="151" t="s">
        <v>770</v>
      </c>
      <c r="EAH21" s="151" t="s">
        <v>770</v>
      </c>
      <c r="EAI21" s="151" t="s">
        <v>770</v>
      </c>
      <c r="EAJ21" s="151" t="s">
        <v>770</v>
      </c>
      <c r="EAK21" s="151" t="s">
        <v>770</v>
      </c>
      <c r="EAL21" s="151" t="s">
        <v>770</v>
      </c>
      <c r="EAM21" s="151" t="s">
        <v>770</v>
      </c>
      <c r="EAN21" s="151" t="s">
        <v>770</v>
      </c>
      <c r="EAO21" s="151" t="s">
        <v>770</v>
      </c>
      <c r="EAP21" s="151" t="s">
        <v>770</v>
      </c>
      <c r="EAQ21" s="151" t="s">
        <v>770</v>
      </c>
      <c r="EAR21" s="151" t="s">
        <v>770</v>
      </c>
      <c r="EAS21" s="151" t="s">
        <v>770</v>
      </c>
      <c r="EAT21" s="151" t="s">
        <v>770</v>
      </c>
      <c r="EAU21" s="151" t="s">
        <v>770</v>
      </c>
      <c r="EAV21" s="151" t="s">
        <v>770</v>
      </c>
      <c r="EAW21" s="151" t="s">
        <v>770</v>
      </c>
      <c r="EAX21" s="151" t="s">
        <v>770</v>
      </c>
      <c r="EAY21" s="151" t="s">
        <v>770</v>
      </c>
      <c r="EAZ21" s="151" t="s">
        <v>770</v>
      </c>
      <c r="EBA21" s="151" t="s">
        <v>770</v>
      </c>
      <c r="EBB21" s="151" t="s">
        <v>770</v>
      </c>
      <c r="EBC21" s="151" t="s">
        <v>770</v>
      </c>
      <c r="EBD21" s="151" t="s">
        <v>770</v>
      </c>
      <c r="EBE21" s="151" t="s">
        <v>770</v>
      </c>
      <c r="EBF21" s="151" t="s">
        <v>770</v>
      </c>
      <c r="EBG21" s="151" t="s">
        <v>770</v>
      </c>
      <c r="EBH21" s="151" t="s">
        <v>770</v>
      </c>
      <c r="EBI21" s="151" t="s">
        <v>770</v>
      </c>
      <c r="EBJ21" s="151" t="s">
        <v>770</v>
      </c>
      <c r="EBK21" s="151" t="s">
        <v>770</v>
      </c>
      <c r="EBL21" s="151" t="s">
        <v>770</v>
      </c>
      <c r="EBM21" s="151" t="s">
        <v>770</v>
      </c>
      <c r="EBN21" s="151" t="s">
        <v>770</v>
      </c>
      <c r="EBO21" s="151" t="s">
        <v>770</v>
      </c>
      <c r="EBP21" s="151" t="s">
        <v>770</v>
      </c>
      <c r="EBQ21" s="151" t="s">
        <v>770</v>
      </c>
      <c r="EBR21" s="151" t="s">
        <v>770</v>
      </c>
      <c r="EBS21" s="151" t="s">
        <v>770</v>
      </c>
      <c r="EBT21" s="151" t="s">
        <v>770</v>
      </c>
      <c r="EBU21" s="151" t="s">
        <v>770</v>
      </c>
      <c r="EBV21" s="151" t="s">
        <v>770</v>
      </c>
      <c r="EBW21" s="151" t="s">
        <v>770</v>
      </c>
      <c r="EBX21" s="151" t="s">
        <v>770</v>
      </c>
      <c r="EBY21" s="151" t="s">
        <v>770</v>
      </c>
      <c r="EBZ21" s="151" t="s">
        <v>770</v>
      </c>
      <c r="ECA21" s="151" t="s">
        <v>770</v>
      </c>
      <c r="ECB21" s="151" t="s">
        <v>770</v>
      </c>
      <c r="ECC21" s="151" t="s">
        <v>770</v>
      </c>
      <c r="ECD21" s="151" t="s">
        <v>770</v>
      </c>
      <c r="ECE21" s="151" t="s">
        <v>770</v>
      </c>
      <c r="ECF21" s="151" t="s">
        <v>770</v>
      </c>
      <c r="ECG21" s="151" t="s">
        <v>770</v>
      </c>
      <c r="ECH21" s="151" t="s">
        <v>770</v>
      </c>
      <c r="ECI21" s="151" t="s">
        <v>770</v>
      </c>
      <c r="ECJ21" s="151" t="s">
        <v>770</v>
      </c>
      <c r="ECK21" s="151" t="s">
        <v>770</v>
      </c>
      <c r="ECL21" s="151" t="s">
        <v>770</v>
      </c>
      <c r="ECM21" s="151" t="s">
        <v>770</v>
      </c>
      <c r="ECN21" s="151" t="s">
        <v>770</v>
      </c>
      <c r="ECO21" s="151" t="s">
        <v>770</v>
      </c>
      <c r="ECP21" s="151" t="s">
        <v>770</v>
      </c>
      <c r="ECQ21" s="151" t="s">
        <v>770</v>
      </c>
      <c r="ECR21" s="151" t="s">
        <v>770</v>
      </c>
      <c r="ECS21" s="151" t="s">
        <v>770</v>
      </c>
      <c r="ECT21" s="151" t="s">
        <v>770</v>
      </c>
      <c r="ECU21" s="151" t="s">
        <v>770</v>
      </c>
      <c r="ECV21" s="151" t="s">
        <v>770</v>
      </c>
      <c r="ECW21" s="151" t="s">
        <v>770</v>
      </c>
      <c r="ECX21" s="151" t="s">
        <v>770</v>
      </c>
      <c r="ECY21" s="151" t="s">
        <v>770</v>
      </c>
      <c r="ECZ21" s="151" t="s">
        <v>770</v>
      </c>
      <c r="EDA21" s="151" t="s">
        <v>770</v>
      </c>
      <c r="EDB21" s="151" t="s">
        <v>770</v>
      </c>
      <c r="EDC21" s="151" t="s">
        <v>770</v>
      </c>
      <c r="EDD21" s="151" t="s">
        <v>770</v>
      </c>
      <c r="EDE21" s="151" t="s">
        <v>770</v>
      </c>
      <c r="EDF21" s="151" t="s">
        <v>770</v>
      </c>
      <c r="EDG21" s="151" t="s">
        <v>770</v>
      </c>
      <c r="EDH21" s="151" t="s">
        <v>770</v>
      </c>
      <c r="EDI21" s="151" t="s">
        <v>770</v>
      </c>
      <c r="EDJ21" s="151" t="s">
        <v>770</v>
      </c>
      <c r="EDK21" s="151" t="s">
        <v>770</v>
      </c>
      <c r="EDL21" s="151" t="s">
        <v>770</v>
      </c>
      <c r="EDM21" s="151" t="s">
        <v>770</v>
      </c>
      <c r="EDN21" s="151" t="s">
        <v>770</v>
      </c>
      <c r="EDO21" s="151" t="s">
        <v>770</v>
      </c>
      <c r="EDP21" s="151" t="s">
        <v>770</v>
      </c>
      <c r="EDQ21" s="151" t="s">
        <v>770</v>
      </c>
      <c r="EDR21" s="151" t="s">
        <v>770</v>
      </c>
      <c r="EDS21" s="151" t="s">
        <v>770</v>
      </c>
      <c r="EDT21" s="151" t="s">
        <v>770</v>
      </c>
      <c r="EDU21" s="151" t="s">
        <v>770</v>
      </c>
      <c r="EDV21" s="151" t="s">
        <v>770</v>
      </c>
      <c r="EDW21" s="151" t="s">
        <v>770</v>
      </c>
      <c r="EDX21" s="151" t="s">
        <v>770</v>
      </c>
      <c r="EDY21" s="151" t="s">
        <v>770</v>
      </c>
      <c r="EDZ21" s="151" t="s">
        <v>770</v>
      </c>
      <c r="EEA21" s="151" t="s">
        <v>770</v>
      </c>
      <c r="EEB21" s="151" t="s">
        <v>770</v>
      </c>
      <c r="EEC21" s="151" t="s">
        <v>770</v>
      </c>
      <c r="EED21" s="151" t="s">
        <v>770</v>
      </c>
      <c r="EEE21" s="151" t="s">
        <v>770</v>
      </c>
      <c r="EEF21" s="151" t="s">
        <v>770</v>
      </c>
      <c r="EEG21" s="151" t="s">
        <v>770</v>
      </c>
      <c r="EEH21" s="151" t="s">
        <v>770</v>
      </c>
      <c r="EEI21" s="151" t="s">
        <v>770</v>
      </c>
      <c r="EEJ21" s="151" t="s">
        <v>770</v>
      </c>
      <c r="EEK21" s="151" t="s">
        <v>770</v>
      </c>
      <c r="EEL21" s="151" t="s">
        <v>770</v>
      </c>
      <c r="EEM21" s="151" t="s">
        <v>770</v>
      </c>
      <c r="EEN21" s="151" t="s">
        <v>770</v>
      </c>
      <c r="EEO21" s="151" t="s">
        <v>770</v>
      </c>
      <c r="EEP21" s="151" t="s">
        <v>770</v>
      </c>
      <c r="EEQ21" s="151" t="s">
        <v>770</v>
      </c>
      <c r="EER21" s="151" t="s">
        <v>770</v>
      </c>
      <c r="EES21" s="151" t="s">
        <v>770</v>
      </c>
      <c r="EET21" s="151" t="s">
        <v>770</v>
      </c>
      <c r="EEU21" s="151" t="s">
        <v>770</v>
      </c>
      <c r="EEV21" s="151" t="s">
        <v>770</v>
      </c>
      <c r="EEW21" s="151" t="s">
        <v>770</v>
      </c>
      <c r="EEX21" s="151" t="s">
        <v>770</v>
      </c>
      <c r="EEY21" s="151" t="s">
        <v>770</v>
      </c>
      <c r="EEZ21" s="151" t="s">
        <v>770</v>
      </c>
      <c r="EFA21" s="151" t="s">
        <v>770</v>
      </c>
      <c r="EFB21" s="151" t="s">
        <v>770</v>
      </c>
      <c r="EFC21" s="151" t="s">
        <v>770</v>
      </c>
      <c r="EFD21" s="151" t="s">
        <v>770</v>
      </c>
      <c r="EFE21" s="151" t="s">
        <v>770</v>
      </c>
      <c r="EFF21" s="151" t="s">
        <v>770</v>
      </c>
      <c r="EFG21" s="151" t="s">
        <v>770</v>
      </c>
      <c r="EFH21" s="151" t="s">
        <v>770</v>
      </c>
      <c r="EFI21" s="151" t="s">
        <v>770</v>
      </c>
      <c r="EFJ21" s="151" t="s">
        <v>770</v>
      </c>
      <c r="EFK21" s="151" t="s">
        <v>770</v>
      </c>
      <c r="EFL21" s="151" t="s">
        <v>770</v>
      </c>
      <c r="EFM21" s="151" t="s">
        <v>770</v>
      </c>
      <c r="EFN21" s="151" t="s">
        <v>770</v>
      </c>
      <c r="EFO21" s="151" t="s">
        <v>770</v>
      </c>
      <c r="EFP21" s="151" t="s">
        <v>770</v>
      </c>
      <c r="EFQ21" s="151" t="s">
        <v>770</v>
      </c>
      <c r="EFR21" s="151" t="s">
        <v>770</v>
      </c>
      <c r="EFS21" s="151" t="s">
        <v>770</v>
      </c>
      <c r="EFT21" s="151" t="s">
        <v>770</v>
      </c>
      <c r="EFU21" s="151" t="s">
        <v>770</v>
      </c>
      <c r="EFV21" s="151" t="s">
        <v>770</v>
      </c>
      <c r="EFW21" s="151" t="s">
        <v>770</v>
      </c>
      <c r="EFX21" s="151" t="s">
        <v>770</v>
      </c>
      <c r="EFY21" s="151" t="s">
        <v>770</v>
      </c>
      <c r="EFZ21" s="151" t="s">
        <v>770</v>
      </c>
      <c r="EGA21" s="151" t="s">
        <v>770</v>
      </c>
      <c r="EGB21" s="151" t="s">
        <v>770</v>
      </c>
      <c r="EGC21" s="151" t="s">
        <v>770</v>
      </c>
      <c r="EGD21" s="151" t="s">
        <v>770</v>
      </c>
      <c r="EGE21" s="151" t="s">
        <v>770</v>
      </c>
      <c r="EGF21" s="151" t="s">
        <v>770</v>
      </c>
      <c r="EGG21" s="151" t="s">
        <v>770</v>
      </c>
      <c r="EGH21" s="151" t="s">
        <v>770</v>
      </c>
      <c r="EGI21" s="151" t="s">
        <v>770</v>
      </c>
      <c r="EGJ21" s="151" t="s">
        <v>770</v>
      </c>
      <c r="EGK21" s="151" t="s">
        <v>770</v>
      </c>
      <c r="EGL21" s="151" t="s">
        <v>770</v>
      </c>
      <c r="EGM21" s="151" t="s">
        <v>770</v>
      </c>
      <c r="EGN21" s="151" t="s">
        <v>770</v>
      </c>
      <c r="EGO21" s="151" t="s">
        <v>770</v>
      </c>
      <c r="EGP21" s="151" t="s">
        <v>770</v>
      </c>
      <c r="EGQ21" s="151" t="s">
        <v>770</v>
      </c>
      <c r="EGR21" s="151" t="s">
        <v>770</v>
      </c>
      <c r="EGS21" s="151" t="s">
        <v>770</v>
      </c>
      <c r="EGT21" s="151" t="s">
        <v>770</v>
      </c>
      <c r="EGU21" s="151" t="s">
        <v>770</v>
      </c>
      <c r="EGV21" s="151" t="s">
        <v>770</v>
      </c>
      <c r="EGW21" s="151" t="s">
        <v>770</v>
      </c>
      <c r="EGX21" s="151" t="s">
        <v>770</v>
      </c>
      <c r="EGY21" s="151" t="s">
        <v>770</v>
      </c>
      <c r="EGZ21" s="151" t="s">
        <v>770</v>
      </c>
      <c r="EHA21" s="151" t="s">
        <v>770</v>
      </c>
      <c r="EHB21" s="151" t="s">
        <v>770</v>
      </c>
      <c r="EHC21" s="151" t="s">
        <v>770</v>
      </c>
      <c r="EHD21" s="151" t="s">
        <v>770</v>
      </c>
      <c r="EHE21" s="151" t="s">
        <v>770</v>
      </c>
      <c r="EHF21" s="151" t="s">
        <v>770</v>
      </c>
      <c r="EHG21" s="151" t="s">
        <v>770</v>
      </c>
      <c r="EHH21" s="151" t="s">
        <v>770</v>
      </c>
      <c r="EHI21" s="151" t="s">
        <v>770</v>
      </c>
      <c r="EHJ21" s="151" t="s">
        <v>770</v>
      </c>
      <c r="EHK21" s="151" t="s">
        <v>770</v>
      </c>
      <c r="EHL21" s="151" t="s">
        <v>770</v>
      </c>
      <c r="EHM21" s="151" t="s">
        <v>770</v>
      </c>
      <c r="EHN21" s="151" t="s">
        <v>770</v>
      </c>
      <c r="EHO21" s="151" t="s">
        <v>770</v>
      </c>
      <c r="EHP21" s="151" t="s">
        <v>770</v>
      </c>
      <c r="EHQ21" s="151" t="s">
        <v>770</v>
      </c>
      <c r="EHR21" s="151" t="s">
        <v>770</v>
      </c>
      <c r="EHS21" s="151" t="s">
        <v>770</v>
      </c>
      <c r="EHT21" s="151" t="s">
        <v>770</v>
      </c>
      <c r="EHU21" s="151" t="s">
        <v>770</v>
      </c>
      <c r="EHV21" s="151" t="s">
        <v>770</v>
      </c>
      <c r="EHW21" s="151" t="s">
        <v>770</v>
      </c>
      <c r="EHX21" s="151" t="s">
        <v>770</v>
      </c>
      <c r="EHY21" s="151" t="s">
        <v>770</v>
      </c>
      <c r="EHZ21" s="151" t="s">
        <v>770</v>
      </c>
      <c r="EIA21" s="151" t="s">
        <v>770</v>
      </c>
      <c r="EIB21" s="151" t="s">
        <v>770</v>
      </c>
      <c r="EIC21" s="151" t="s">
        <v>770</v>
      </c>
      <c r="EID21" s="151" t="s">
        <v>770</v>
      </c>
      <c r="EIE21" s="151" t="s">
        <v>770</v>
      </c>
      <c r="EIF21" s="151" t="s">
        <v>770</v>
      </c>
      <c r="EIG21" s="151" t="s">
        <v>770</v>
      </c>
      <c r="EIH21" s="151" t="s">
        <v>770</v>
      </c>
      <c r="EII21" s="151" t="s">
        <v>770</v>
      </c>
      <c r="EIJ21" s="151" t="s">
        <v>770</v>
      </c>
      <c r="EIK21" s="151" t="s">
        <v>770</v>
      </c>
      <c r="EIL21" s="151" t="s">
        <v>770</v>
      </c>
      <c r="EIM21" s="151" t="s">
        <v>770</v>
      </c>
      <c r="EIN21" s="151" t="s">
        <v>770</v>
      </c>
      <c r="EIO21" s="151" t="s">
        <v>770</v>
      </c>
      <c r="EIP21" s="151" t="s">
        <v>770</v>
      </c>
      <c r="EIQ21" s="151" t="s">
        <v>770</v>
      </c>
      <c r="EIR21" s="151" t="s">
        <v>770</v>
      </c>
      <c r="EIS21" s="151" t="s">
        <v>770</v>
      </c>
      <c r="EIT21" s="151" t="s">
        <v>770</v>
      </c>
      <c r="EIU21" s="151" t="s">
        <v>770</v>
      </c>
      <c r="EIV21" s="151" t="s">
        <v>770</v>
      </c>
      <c r="EIW21" s="151" t="s">
        <v>770</v>
      </c>
      <c r="EIX21" s="151" t="s">
        <v>770</v>
      </c>
      <c r="EIY21" s="151" t="s">
        <v>770</v>
      </c>
      <c r="EIZ21" s="151" t="s">
        <v>770</v>
      </c>
      <c r="EJA21" s="151" t="s">
        <v>770</v>
      </c>
      <c r="EJB21" s="151" t="s">
        <v>770</v>
      </c>
      <c r="EJC21" s="151" t="s">
        <v>770</v>
      </c>
      <c r="EJD21" s="151" t="s">
        <v>770</v>
      </c>
      <c r="EJE21" s="151" t="s">
        <v>770</v>
      </c>
      <c r="EJF21" s="151" t="s">
        <v>770</v>
      </c>
      <c r="EJG21" s="151" t="s">
        <v>770</v>
      </c>
      <c r="EJH21" s="151" t="s">
        <v>770</v>
      </c>
      <c r="EJI21" s="151" t="s">
        <v>770</v>
      </c>
      <c r="EJJ21" s="151" t="s">
        <v>770</v>
      </c>
      <c r="EJK21" s="151" t="s">
        <v>770</v>
      </c>
      <c r="EJL21" s="151" t="s">
        <v>770</v>
      </c>
      <c r="EJM21" s="151" t="s">
        <v>770</v>
      </c>
      <c r="EJN21" s="151" t="s">
        <v>770</v>
      </c>
      <c r="EJO21" s="151" t="s">
        <v>770</v>
      </c>
      <c r="EJP21" s="151" t="s">
        <v>770</v>
      </c>
      <c r="EJQ21" s="151" t="s">
        <v>770</v>
      </c>
      <c r="EJR21" s="151" t="s">
        <v>770</v>
      </c>
      <c r="EJS21" s="151" t="s">
        <v>770</v>
      </c>
      <c r="EJT21" s="151" t="s">
        <v>770</v>
      </c>
      <c r="EJU21" s="151" t="s">
        <v>770</v>
      </c>
      <c r="EJV21" s="151" t="s">
        <v>770</v>
      </c>
      <c r="EJW21" s="151" t="s">
        <v>770</v>
      </c>
      <c r="EJX21" s="151" t="s">
        <v>770</v>
      </c>
      <c r="EJY21" s="151" t="s">
        <v>770</v>
      </c>
      <c r="EJZ21" s="151" t="s">
        <v>770</v>
      </c>
      <c r="EKA21" s="151" t="s">
        <v>770</v>
      </c>
      <c r="EKB21" s="151" t="s">
        <v>770</v>
      </c>
      <c r="EKC21" s="151" t="s">
        <v>770</v>
      </c>
      <c r="EKD21" s="151" t="s">
        <v>770</v>
      </c>
      <c r="EKE21" s="151" t="s">
        <v>770</v>
      </c>
      <c r="EKF21" s="151" t="s">
        <v>770</v>
      </c>
      <c r="EKG21" s="151" t="s">
        <v>770</v>
      </c>
      <c r="EKH21" s="151" t="s">
        <v>770</v>
      </c>
      <c r="EKI21" s="151" t="s">
        <v>770</v>
      </c>
      <c r="EKJ21" s="151" t="s">
        <v>770</v>
      </c>
      <c r="EKK21" s="151" t="s">
        <v>770</v>
      </c>
      <c r="EKL21" s="151" t="s">
        <v>770</v>
      </c>
      <c r="EKM21" s="151" t="s">
        <v>770</v>
      </c>
      <c r="EKN21" s="151" t="s">
        <v>770</v>
      </c>
      <c r="EKO21" s="151" t="s">
        <v>770</v>
      </c>
      <c r="EKP21" s="151" t="s">
        <v>770</v>
      </c>
      <c r="EKQ21" s="151" t="s">
        <v>770</v>
      </c>
      <c r="EKR21" s="151" t="s">
        <v>770</v>
      </c>
      <c r="EKS21" s="151" t="s">
        <v>770</v>
      </c>
      <c r="EKT21" s="151" t="s">
        <v>770</v>
      </c>
      <c r="EKU21" s="151" t="s">
        <v>770</v>
      </c>
      <c r="EKV21" s="151" t="s">
        <v>770</v>
      </c>
      <c r="EKW21" s="151" t="s">
        <v>770</v>
      </c>
      <c r="EKX21" s="151" t="s">
        <v>770</v>
      </c>
      <c r="EKY21" s="151" t="s">
        <v>770</v>
      </c>
      <c r="EKZ21" s="151" t="s">
        <v>770</v>
      </c>
      <c r="ELA21" s="151" t="s">
        <v>770</v>
      </c>
      <c r="ELB21" s="151" t="s">
        <v>770</v>
      </c>
      <c r="ELC21" s="151" t="s">
        <v>770</v>
      </c>
      <c r="ELD21" s="151" t="s">
        <v>770</v>
      </c>
      <c r="ELE21" s="151" t="s">
        <v>770</v>
      </c>
      <c r="ELF21" s="151" t="s">
        <v>770</v>
      </c>
      <c r="ELG21" s="151" t="s">
        <v>770</v>
      </c>
      <c r="ELH21" s="151" t="s">
        <v>770</v>
      </c>
      <c r="ELI21" s="151" t="s">
        <v>770</v>
      </c>
      <c r="ELJ21" s="151" t="s">
        <v>770</v>
      </c>
      <c r="ELK21" s="151" t="s">
        <v>770</v>
      </c>
      <c r="ELL21" s="151" t="s">
        <v>770</v>
      </c>
      <c r="ELM21" s="151" t="s">
        <v>770</v>
      </c>
      <c r="ELN21" s="151" t="s">
        <v>770</v>
      </c>
      <c r="ELO21" s="151" t="s">
        <v>770</v>
      </c>
      <c r="ELP21" s="151" t="s">
        <v>770</v>
      </c>
      <c r="ELQ21" s="151" t="s">
        <v>770</v>
      </c>
      <c r="ELR21" s="151" t="s">
        <v>770</v>
      </c>
      <c r="ELS21" s="151" t="s">
        <v>770</v>
      </c>
      <c r="ELT21" s="151" t="s">
        <v>770</v>
      </c>
      <c r="ELU21" s="151" t="s">
        <v>770</v>
      </c>
      <c r="ELV21" s="151" t="s">
        <v>770</v>
      </c>
      <c r="ELW21" s="151" t="s">
        <v>770</v>
      </c>
      <c r="ELX21" s="151" t="s">
        <v>770</v>
      </c>
      <c r="ELY21" s="151" t="s">
        <v>770</v>
      </c>
      <c r="ELZ21" s="151" t="s">
        <v>770</v>
      </c>
      <c r="EMA21" s="151" t="s">
        <v>770</v>
      </c>
      <c r="EMB21" s="151" t="s">
        <v>770</v>
      </c>
      <c r="EMC21" s="151" t="s">
        <v>770</v>
      </c>
      <c r="EMD21" s="151" t="s">
        <v>770</v>
      </c>
      <c r="EME21" s="151" t="s">
        <v>770</v>
      </c>
      <c r="EMF21" s="151" t="s">
        <v>770</v>
      </c>
      <c r="EMG21" s="151" t="s">
        <v>770</v>
      </c>
      <c r="EMH21" s="151" t="s">
        <v>770</v>
      </c>
      <c r="EMI21" s="151" t="s">
        <v>770</v>
      </c>
      <c r="EMJ21" s="151" t="s">
        <v>770</v>
      </c>
      <c r="EMK21" s="151" t="s">
        <v>770</v>
      </c>
      <c r="EML21" s="151" t="s">
        <v>770</v>
      </c>
      <c r="EMM21" s="151" t="s">
        <v>770</v>
      </c>
      <c r="EMN21" s="151" t="s">
        <v>770</v>
      </c>
      <c r="EMO21" s="151" t="s">
        <v>770</v>
      </c>
      <c r="EMP21" s="151" t="s">
        <v>770</v>
      </c>
      <c r="EMQ21" s="151" t="s">
        <v>770</v>
      </c>
      <c r="EMR21" s="151" t="s">
        <v>770</v>
      </c>
      <c r="EMS21" s="151" t="s">
        <v>770</v>
      </c>
      <c r="EMT21" s="151" t="s">
        <v>770</v>
      </c>
      <c r="EMU21" s="151" t="s">
        <v>770</v>
      </c>
      <c r="EMV21" s="151" t="s">
        <v>770</v>
      </c>
      <c r="EMW21" s="151" t="s">
        <v>770</v>
      </c>
      <c r="EMX21" s="151" t="s">
        <v>770</v>
      </c>
      <c r="EMY21" s="151" t="s">
        <v>770</v>
      </c>
      <c r="EMZ21" s="151" t="s">
        <v>770</v>
      </c>
      <c r="ENA21" s="151" t="s">
        <v>770</v>
      </c>
      <c r="ENB21" s="151" t="s">
        <v>770</v>
      </c>
      <c r="ENC21" s="151" t="s">
        <v>770</v>
      </c>
      <c r="END21" s="151" t="s">
        <v>770</v>
      </c>
      <c r="ENE21" s="151" t="s">
        <v>770</v>
      </c>
      <c r="ENF21" s="151" t="s">
        <v>770</v>
      </c>
      <c r="ENG21" s="151" t="s">
        <v>770</v>
      </c>
      <c r="ENH21" s="151" t="s">
        <v>770</v>
      </c>
      <c r="ENI21" s="151" t="s">
        <v>770</v>
      </c>
      <c r="ENJ21" s="151" t="s">
        <v>770</v>
      </c>
      <c r="ENK21" s="151" t="s">
        <v>770</v>
      </c>
      <c r="ENL21" s="151" t="s">
        <v>770</v>
      </c>
      <c r="ENM21" s="151" t="s">
        <v>770</v>
      </c>
      <c r="ENN21" s="151" t="s">
        <v>770</v>
      </c>
      <c r="ENO21" s="151" t="s">
        <v>770</v>
      </c>
      <c r="ENP21" s="151" t="s">
        <v>770</v>
      </c>
      <c r="ENQ21" s="151" t="s">
        <v>770</v>
      </c>
      <c r="ENR21" s="151" t="s">
        <v>770</v>
      </c>
      <c r="ENS21" s="151" t="s">
        <v>770</v>
      </c>
      <c r="ENT21" s="151" t="s">
        <v>770</v>
      </c>
      <c r="ENU21" s="151" t="s">
        <v>770</v>
      </c>
      <c r="ENV21" s="151" t="s">
        <v>770</v>
      </c>
      <c r="ENW21" s="151" t="s">
        <v>770</v>
      </c>
      <c r="ENX21" s="151" t="s">
        <v>770</v>
      </c>
      <c r="ENY21" s="151" t="s">
        <v>770</v>
      </c>
      <c r="ENZ21" s="151" t="s">
        <v>770</v>
      </c>
      <c r="EOA21" s="151" t="s">
        <v>770</v>
      </c>
      <c r="EOB21" s="151" t="s">
        <v>770</v>
      </c>
      <c r="EOC21" s="151" t="s">
        <v>770</v>
      </c>
      <c r="EOD21" s="151" t="s">
        <v>770</v>
      </c>
      <c r="EOE21" s="151" t="s">
        <v>770</v>
      </c>
      <c r="EOF21" s="151" t="s">
        <v>770</v>
      </c>
      <c r="EOG21" s="151" t="s">
        <v>770</v>
      </c>
      <c r="EOH21" s="151" t="s">
        <v>770</v>
      </c>
      <c r="EOI21" s="151" t="s">
        <v>770</v>
      </c>
      <c r="EOJ21" s="151" t="s">
        <v>770</v>
      </c>
      <c r="EOK21" s="151" t="s">
        <v>770</v>
      </c>
      <c r="EOL21" s="151" t="s">
        <v>770</v>
      </c>
      <c r="EOM21" s="151" t="s">
        <v>770</v>
      </c>
      <c r="EON21" s="151" t="s">
        <v>770</v>
      </c>
      <c r="EOO21" s="151" t="s">
        <v>770</v>
      </c>
      <c r="EOP21" s="151" t="s">
        <v>770</v>
      </c>
      <c r="EOQ21" s="151" t="s">
        <v>770</v>
      </c>
      <c r="EOR21" s="151" t="s">
        <v>770</v>
      </c>
      <c r="EOS21" s="151" t="s">
        <v>770</v>
      </c>
      <c r="EOT21" s="151" t="s">
        <v>770</v>
      </c>
      <c r="EOU21" s="151" t="s">
        <v>770</v>
      </c>
      <c r="EOV21" s="151" t="s">
        <v>770</v>
      </c>
      <c r="EOW21" s="151" t="s">
        <v>770</v>
      </c>
      <c r="EOX21" s="151" t="s">
        <v>770</v>
      </c>
      <c r="EOY21" s="151" t="s">
        <v>770</v>
      </c>
      <c r="EOZ21" s="151" t="s">
        <v>770</v>
      </c>
      <c r="EPA21" s="151" t="s">
        <v>770</v>
      </c>
      <c r="EPB21" s="151" t="s">
        <v>770</v>
      </c>
      <c r="EPC21" s="151" t="s">
        <v>770</v>
      </c>
      <c r="EPD21" s="151" t="s">
        <v>770</v>
      </c>
      <c r="EPE21" s="151" t="s">
        <v>770</v>
      </c>
      <c r="EPF21" s="151" t="s">
        <v>770</v>
      </c>
      <c r="EPG21" s="151" t="s">
        <v>770</v>
      </c>
      <c r="EPH21" s="151" t="s">
        <v>770</v>
      </c>
      <c r="EPI21" s="151" t="s">
        <v>770</v>
      </c>
      <c r="EPJ21" s="151" t="s">
        <v>770</v>
      </c>
      <c r="EPK21" s="151" t="s">
        <v>770</v>
      </c>
      <c r="EPL21" s="151" t="s">
        <v>770</v>
      </c>
      <c r="EPM21" s="151" t="s">
        <v>770</v>
      </c>
      <c r="EPN21" s="151" t="s">
        <v>770</v>
      </c>
      <c r="EPO21" s="151" t="s">
        <v>770</v>
      </c>
      <c r="EPP21" s="151" t="s">
        <v>770</v>
      </c>
      <c r="EPQ21" s="151" t="s">
        <v>770</v>
      </c>
      <c r="EPR21" s="151" t="s">
        <v>770</v>
      </c>
      <c r="EPS21" s="151" t="s">
        <v>770</v>
      </c>
      <c r="EPT21" s="151" t="s">
        <v>770</v>
      </c>
      <c r="EPU21" s="151" t="s">
        <v>770</v>
      </c>
      <c r="EPV21" s="151" t="s">
        <v>770</v>
      </c>
      <c r="EPW21" s="151" t="s">
        <v>770</v>
      </c>
      <c r="EPX21" s="151" t="s">
        <v>770</v>
      </c>
      <c r="EPY21" s="151" t="s">
        <v>770</v>
      </c>
      <c r="EPZ21" s="151" t="s">
        <v>770</v>
      </c>
      <c r="EQA21" s="151" t="s">
        <v>770</v>
      </c>
      <c r="EQB21" s="151" t="s">
        <v>770</v>
      </c>
      <c r="EQC21" s="151" t="s">
        <v>770</v>
      </c>
      <c r="EQD21" s="151" t="s">
        <v>770</v>
      </c>
      <c r="EQE21" s="151" t="s">
        <v>770</v>
      </c>
      <c r="EQF21" s="151" t="s">
        <v>770</v>
      </c>
      <c r="EQG21" s="151" t="s">
        <v>770</v>
      </c>
      <c r="EQH21" s="151" t="s">
        <v>770</v>
      </c>
      <c r="EQI21" s="151" t="s">
        <v>770</v>
      </c>
      <c r="EQJ21" s="151" t="s">
        <v>770</v>
      </c>
      <c r="EQK21" s="151" t="s">
        <v>770</v>
      </c>
      <c r="EQL21" s="151" t="s">
        <v>770</v>
      </c>
      <c r="EQM21" s="151" t="s">
        <v>770</v>
      </c>
      <c r="EQN21" s="151" t="s">
        <v>770</v>
      </c>
      <c r="EQO21" s="151" t="s">
        <v>770</v>
      </c>
      <c r="EQP21" s="151" t="s">
        <v>770</v>
      </c>
      <c r="EQQ21" s="151" t="s">
        <v>770</v>
      </c>
      <c r="EQR21" s="151" t="s">
        <v>770</v>
      </c>
      <c r="EQS21" s="151" t="s">
        <v>770</v>
      </c>
      <c r="EQT21" s="151" t="s">
        <v>770</v>
      </c>
      <c r="EQU21" s="151" t="s">
        <v>770</v>
      </c>
      <c r="EQV21" s="151" t="s">
        <v>770</v>
      </c>
      <c r="EQW21" s="151" t="s">
        <v>770</v>
      </c>
      <c r="EQX21" s="151" t="s">
        <v>770</v>
      </c>
      <c r="EQY21" s="151" t="s">
        <v>770</v>
      </c>
      <c r="EQZ21" s="151" t="s">
        <v>770</v>
      </c>
      <c r="ERA21" s="151" t="s">
        <v>770</v>
      </c>
      <c r="ERB21" s="151" t="s">
        <v>770</v>
      </c>
      <c r="ERC21" s="151" t="s">
        <v>770</v>
      </c>
      <c r="ERD21" s="151" t="s">
        <v>770</v>
      </c>
      <c r="ERE21" s="151" t="s">
        <v>770</v>
      </c>
      <c r="ERF21" s="151" t="s">
        <v>770</v>
      </c>
      <c r="ERG21" s="151" t="s">
        <v>770</v>
      </c>
      <c r="ERH21" s="151" t="s">
        <v>770</v>
      </c>
      <c r="ERI21" s="151" t="s">
        <v>770</v>
      </c>
      <c r="ERJ21" s="151" t="s">
        <v>770</v>
      </c>
      <c r="ERK21" s="151" t="s">
        <v>770</v>
      </c>
      <c r="ERL21" s="151" t="s">
        <v>770</v>
      </c>
      <c r="ERM21" s="151" t="s">
        <v>770</v>
      </c>
      <c r="ERN21" s="151" t="s">
        <v>770</v>
      </c>
      <c r="ERO21" s="151" t="s">
        <v>770</v>
      </c>
      <c r="ERP21" s="151" t="s">
        <v>770</v>
      </c>
      <c r="ERQ21" s="151" t="s">
        <v>770</v>
      </c>
      <c r="ERR21" s="151" t="s">
        <v>770</v>
      </c>
      <c r="ERS21" s="151" t="s">
        <v>770</v>
      </c>
      <c r="ERT21" s="151" t="s">
        <v>770</v>
      </c>
      <c r="ERU21" s="151" t="s">
        <v>770</v>
      </c>
      <c r="ERV21" s="151" t="s">
        <v>770</v>
      </c>
      <c r="ERW21" s="151" t="s">
        <v>770</v>
      </c>
      <c r="ERX21" s="151" t="s">
        <v>770</v>
      </c>
      <c r="ERY21" s="151" t="s">
        <v>770</v>
      </c>
      <c r="ERZ21" s="151" t="s">
        <v>770</v>
      </c>
      <c r="ESA21" s="151" t="s">
        <v>770</v>
      </c>
      <c r="ESB21" s="151" t="s">
        <v>770</v>
      </c>
      <c r="ESC21" s="151" t="s">
        <v>770</v>
      </c>
      <c r="ESD21" s="151" t="s">
        <v>770</v>
      </c>
      <c r="ESE21" s="151" t="s">
        <v>770</v>
      </c>
      <c r="ESF21" s="151" t="s">
        <v>770</v>
      </c>
      <c r="ESG21" s="151" t="s">
        <v>770</v>
      </c>
      <c r="ESH21" s="151" t="s">
        <v>770</v>
      </c>
      <c r="ESI21" s="151" t="s">
        <v>770</v>
      </c>
      <c r="ESJ21" s="151" t="s">
        <v>770</v>
      </c>
      <c r="ESK21" s="151" t="s">
        <v>770</v>
      </c>
      <c r="ESL21" s="151" t="s">
        <v>770</v>
      </c>
      <c r="ESM21" s="151" t="s">
        <v>770</v>
      </c>
      <c r="ESN21" s="151" t="s">
        <v>770</v>
      </c>
      <c r="ESO21" s="151" t="s">
        <v>770</v>
      </c>
      <c r="ESP21" s="151" t="s">
        <v>770</v>
      </c>
      <c r="ESQ21" s="151" t="s">
        <v>770</v>
      </c>
      <c r="ESR21" s="151" t="s">
        <v>770</v>
      </c>
      <c r="ESS21" s="151" t="s">
        <v>770</v>
      </c>
      <c r="EST21" s="151" t="s">
        <v>770</v>
      </c>
      <c r="ESU21" s="151" t="s">
        <v>770</v>
      </c>
      <c r="ESV21" s="151" t="s">
        <v>770</v>
      </c>
      <c r="ESW21" s="151" t="s">
        <v>770</v>
      </c>
      <c r="ESX21" s="151" t="s">
        <v>770</v>
      </c>
      <c r="ESY21" s="151" t="s">
        <v>770</v>
      </c>
      <c r="ESZ21" s="151" t="s">
        <v>770</v>
      </c>
      <c r="ETA21" s="151" t="s">
        <v>770</v>
      </c>
      <c r="ETB21" s="151" t="s">
        <v>770</v>
      </c>
      <c r="ETC21" s="151" t="s">
        <v>770</v>
      </c>
      <c r="ETD21" s="151" t="s">
        <v>770</v>
      </c>
      <c r="ETE21" s="151" t="s">
        <v>770</v>
      </c>
      <c r="ETF21" s="151" t="s">
        <v>770</v>
      </c>
      <c r="ETG21" s="151" t="s">
        <v>770</v>
      </c>
      <c r="ETH21" s="151" t="s">
        <v>770</v>
      </c>
      <c r="ETI21" s="151" t="s">
        <v>770</v>
      </c>
      <c r="ETJ21" s="151" t="s">
        <v>770</v>
      </c>
      <c r="ETK21" s="151" t="s">
        <v>770</v>
      </c>
      <c r="ETL21" s="151" t="s">
        <v>770</v>
      </c>
      <c r="ETM21" s="151" t="s">
        <v>770</v>
      </c>
      <c r="ETN21" s="151" t="s">
        <v>770</v>
      </c>
      <c r="ETO21" s="151" t="s">
        <v>770</v>
      </c>
      <c r="ETP21" s="151" t="s">
        <v>770</v>
      </c>
      <c r="ETQ21" s="151" t="s">
        <v>770</v>
      </c>
      <c r="ETR21" s="151" t="s">
        <v>770</v>
      </c>
      <c r="ETS21" s="151" t="s">
        <v>770</v>
      </c>
      <c r="ETT21" s="151" t="s">
        <v>770</v>
      </c>
      <c r="ETU21" s="151" t="s">
        <v>770</v>
      </c>
      <c r="ETV21" s="151" t="s">
        <v>770</v>
      </c>
      <c r="ETW21" s="151" t="s">
        <v>770</v>
      </c>
      <c r="ETX21" s="151" t="s">
        <v>770</v>
      </c>
      <c r="ETY21" s="151" t="s">
        <v>770</v>
      </c>
      <c r="ETZ21" s="151" t="s">
        <v>770</v>
      </c>
      <c r="EUA21" s="151" t="s">
        <v>770</v>
      </c>
      <c r="EUB21" s="151" t="s">
        <v>770</v>
      </c>
      <c r="EUC21" s="151" t="s">
        <v>770</v>
      </c>
      <c r="EUD21" s="151" t="s">
        <v>770</v>
      </c>
      <c r="EUE21" s="151" t="s">
        <v>770</v>
      </c>
      <c r="EUF21" s="151" t="s">
        <v>770</v>
      </c>
      <c r="EUG21" s="151" t="s">
        <v>770</v>
      </c>
      <c r="EUH21" s="151" t="s">
        <v>770</v>
      </c>
      <c r="EUI21" s="151" t="s">
        <v>770</v>
      </c>
      <c r="EUJ21" s="151" t="s">
        <v>770</v>
      </c>
      <c r="EUK21" s="151" t="s">
        <v>770</v>
      </c>
      <c r="EUL21" s="151" t="s">
        <v>770</v>
      </c>
      <c r="EUM21" s="151" t="s">
        <v>770</v>
      </c>
      <c r="EUN21" s="151" t="s">
        <v>770</v>
      </c>
      <c r="EUO21" s="151" t="s">
        <v>770</v>
      </c>
      <c r="EUP21" s="151" t="s">
        <v>770</v>
      </c>
      <c r="EUQ21" s="151" t="s">
        <v>770</v>
      </c>
      <c r="EUR21" s="151" t="s">
        <v>770</v>
      </c>
      <c r="EUS21" s="151" t="s">
        <v>770</v>
      </c>
      <c r="EUT21" s="151" t="s">
        <v>770</v>
      </c>
      <c r="EUU21" s="151" t="s">
        <v>770</v>
      </c>
      <c r="EUV21" s="151" t="s">
        <v>770</v>
      </c>
      <c r="EUW21" s="151" t="s">
        <v>770</v>
      </c>
      <c r="EUX21" s="151" t="s">
        <v>770</v>
      </c>
      <c r="EUY21" s="151" t="s">
        <v>770</v>
      </c>
      <c r="EUZ21" s="151" t="s">
        <v>770</v>
      </c>
      <c r="EVA21" s="151" t="s">
        <v>770</v>
      </c>
      <c r="EVB21" s="151" t="s">
        <v>770</v>
      </c>
      <c r="EVC21" s="151" t="s">
        <v>770</v>
      </c>
      <c r="EVD21" s="151" t="s">
        <v>770</v>
      </c>
      <c r="EVE21" s="151" t="s">
        <v>770</v>
      </c>
      <c r="EVF21" s="151" t="s">
        <v>770</v>
      </c>
      <c r="EVG21" s="151" t="s">
        <v>770</v>
      </c>
      <c r="EVH21" s="151" t="s">
        <v>770</v>
      </c>
      <c r="EVI21" s="151" t="s">
        <v>770</v>
      </c>
      <c r="EVJ21" s="151" t="s">
        <v>770</v>
      </c>
      <c r="EVK21" s="151" t="s">
        <v>770</v>
      </c>
      <c r="EVL21" s="151" t="s">
        <v>770</v>
      </c>
      <c r="EVM21" s="151" t="s">
        <v>770</v>
      </c>
      <c r="EVN21" s="151" t="s">
        <v>770</v>
      </c>
      <c r="EVO21" s="151" t="s">
        <v>770</v>
      </c>
      <c r="EVP21" s="151" t="s">
        <v>770</v>
      </c>
      <c r="EVQ21" s="151" t="s">
        <v>770</v>
      </c>
      <c r="EVR21" s="151" t="s">
        <v>770</v>
      </c>
      <c r="EVS21" s="151" t="s">
        <v>770</v>
      </c>
      <c r="EVT21" s="151" t="s">
        <v>770</v>
      </c>
      <c r="EVU21" s="151" t="s">
        <v>770</v>
      </c>
      <c r="EVV21" s="151" t="s">
        <v>770</v>
      </c>
      <c r="EVW21" s="151" t="s">
        <v>770</v>
      </c>
      <c r="EVX21" s="151" t="s">
        <v>770</v>
      </c>
      <c r="EVY21" s="151" t="s">
        <v>770</v>
      </c>
      <c r="EVZ21" s="151" t="s">
        <v>770</v>
      </c>
      <c r="EWA21" s="151" t="s">
        <v>770</v>
      </c>
      <c r="EWB21" s="151" t="s">
        <v>770</v>
      </c>
      <c r="EWC21" s="151" t="s">
        <v>770</v>
      </c>
      <c r="EWD21" s="151" t="s">
        <v>770</v>
      </c>
      <c r="EWE21" s="151" t="s">
        <v>770</v>
      </c>
      <c r="EWF21" s="151" t="s">
        <v>770</v>
      </c>
      <c r="EWG21" s="151" t="s">
        <v>770</v>
      </c>
      <c r="EWH21" s="151" t="s">
        <v>770</v>
      </c>
      <c r="EWI21" s="151" t="s">
        <v>770</v>
      </c>
      <c r="EWJ21" s="151" t="s">
        <v>770</v>
      </c>
      <c r="EWK21" s="151" t="s">
        <v>770</v>
      </c>
      <c r="EWL21" s="151" t="s">
        <v>770</v>
      </c>
      <c r="EWM21" s="151" t="s">
        <v>770</v>
      </c>
      <c r="EWN21" s="151" t="s">
        <v>770</v>
      </c>
      <c r="EWO21" s="151" t="s">
        <v>770</v>
      </c>
      <c r="EWP21" s="151" t="s">
        <v>770</v>
      </c>
      <c r="EWQ21" s="151" t="s">
        <v>770</v>
      </c>
      <c r="EWR21" s="151" t="s">
        <v>770</v>
      </c>
      <c r="EWS21" s="151" t="s">
        <v>770</v>
      </c>
      <c r="EWT21" s="151" t="s">
        <v>770</v>
      </c>
      <c r="EWU21" s="151" t="s">
        <v>770</v>
      </c>
      <c r="EWV21" s="151" t="s">
        <v>770</v>
      </c>
      <c r="EWW21" s="151" t="s">
        <v>770</v>
      </c>
      <c r="EWX21" s="151" t="s">
        <v>770</v>
      </c>
      <c r="EWY21" s="151" t="s">
        <v>770</v>
      </c>
      <c r="EWZ21" s="151" t="s">
        <v>770</v>
      </c>
      <c r="EXA21" s="151" t="s">
        <v>770</v>
      </c>
      <c r="EXB21" s="151" t="s">
        <v>770</v>
      </c>
      <c r="EXC21" s="151" t="s">
        <v>770</v>
      </c>
      <c r="EXD21" s="151" t="s">
        <v>770</v>
      </c>
      <c r="EXE21" s="151" t="s">
        <v>770</v>
      </c>
      <c r="EXF21" s="151" t="s">
        <v>770</v>
      </c>
      <c r="EXG21" s="151" t="s">
        <v>770</v>
      </c>
      <c r="EXH21" s="151" t="s">
        <v>770</v>
      </c>
      <c r="EXI21" s="151" t="s">
        <v>770</v>
      </c>
      <c r="EXJ21" s="151" t="s">
        <v>770</v>
      </c>
      <c r="EXK21" s="151" t="s">
        <v>770</v>
      </c>
      <c r="EXL21" s="151" t="s">
        <v>770</v>
      </c>
      <c r="EXM21" s="151" t="s">
        <v>770</v>
      </c>
      <c r="EXN21" s="151" t="s">
        <v>770</v>
      </c>
      <c r="EXO21" s="151" t="s">
        <v>770</v>
      </c>
      <c r="EXP21" s="151" t="s">
        <v>770</v>
      </c>
      <c r="EXQ21" s="151" t="s">
        <v>770</v>
      </c>
      <c r="EXR21" s="151" t="s">
        <v>770</v>
      </c>
      <c r="EXS21" s="151" t="s">
        <v>770</v>
      </c>
      <c r="EXT21" s="151" t="s">
        <v>770</v>
      </c>
      <c r="EXU21" s="151" t="s">
        <v>770</v>
      </c>
      <c r="EXV21" s="151" t="s">
        <v>770</v>
      </c>
      <c r="EXW21" s="151" t="s">
        <v>770</v>
      </c>
      <c r="EXX21" s="151" t="s">
        <v>770</v>
      </c>
      <c r="EXY21" s="151" t="s">
        <v>770</v>
      </c>
      <c r="EXZ21" s="151" t="s">
        <v>770</v>
      </c>
      <c r="EYA21" s="151" t="s">
        <v>770</v>
      </c>
      <c r="EYB21" s="151" t="s">
        <v>770</v>
      </c>
      <c r="EYC21" s="151" t="s">
        <v>770</v>
      </c>
      <c r="EYD21" s="151" t="s">
        <v>770</v>
      </c>
      <c r="EYE21" s="151" t="s">
        <v>770</v>
      </c>
      <c r="EYF21" s="151" t="s">
        <v>770</v>
      </c>
      <c r="EYG21" s="151" t="s">
        <v>770</v>
      </c>
      <c r="EYH21" s="151" t="s">
        <v>770</v>
      </c>
      <c r="EYI21" s="151" t="s">
        <v>770</v>
      </c>
      <c r="EYJ21" s="151" t="s">
        <v>770</v>
      </c>
      <c r="EYK21" s="151" t="s">
        <v>770</v>
      </c>
      <c r="EYL21" s="151" t="s">
        <v>770</v>
      </c>
      <c r="EYM21" s="151" t="s">
        <v>770</v>
      </c>
      <c r="EYN21" s="151" t="s">
        <v>770</v>
      </c>
      <c r="EYO21" s="151" t="s">
        <v>770</v>
      </c>
      <c r="EYP21" s="151" t="s">
        <v>770</v>
      </c>
      <c r="EYQ21" s="151" t="s">
        <v>770</v>
      </c>
      <c r="EYR21" s="151" t="s">
        <v>770</v>
      </c>
      <c r="EYS21" s="151" t="s">
        <v>770</v>
      </c>
      <c r="EYT21" s="151" t="s">
        <v>770</v>
      </c>
      <c r="EYU21" s="151" t="s">
        <v>770</v>
      </c>
      <c r="EYV21" s="151" t="s">
        <v>770</v>
      </c>
      <c r="EYW21" s="151" t="s">
        <v>770</v>
      </c>
      <c r="EYX21" s="151" t="s">
        <v>770</v>
      </c>
      <c r="EYY21" s="151" t="s">
        <v>770</v>
      </c>
      <c r="EYZ21" s="151" t="s">
        <v>770</v>
      </c>
      <c r="EZA21" s="151" t="s">
        <v>770</v>
      </c>
      <c r="EZB21" s="151" t="s">
        <v>770</v>
      </c>
      <c r="EZC21" s="151" t="s">
        <v>770</v>
      </c>
      <c r="EZD21" s="151" t="s">
        <v>770</v>
      </c>
      <c r="EZE21" s="151" t="s">
        <v>770</v>
      </c>
      <c r="EZF21" s="151" t="s">
        <v>770</v>
      </c>
      <c r="EZG21" s="151" t="s">
        <v>770</v>
      </c>
      <c r="EZH21" s="151" t="s">
        <v>770</v>
      </c>
      <c r="EZI21" s="151" t="s">
        <v>770</v>
      </c>
      <c r="EZJ21" s="151" t="s">
        <v>770</v>
      </c>
      <c r="EZK21" s="151" t="s">
        <v>770</v>
      </c>
      <c r="EZL21" s="151" t="s">
        <v>770</v>
      </c>
      <c r="EZM21" s="151" t="s">
        <v>770</v>
      </c>
      <c r="EZN21" s="151" t="s">
        <v>770</v>
      </c>
      <c r="EZO21" s="151" t="s">
        <v>770</v>
      </c>
      <c r="EZP21" s="151" t="s">
        <v>770</v>
      </c>
      <c r="EZQ21" s="151" t="s">
        <v>770</v>
      </c>
      <c r="EZR21" s="151" t="s">
        <v>770</v>
      </c>
      <c r="EZS21" s="151" t="s">
        <v>770</v>
      </c>
      <c r="EZT21" s="151" t="s">
        <v>770</v>
      </c>
      <c r="EZU21" s="151" t="s">
        <v>770</v>
      </c>
      <c r="EZV21" s="151" t="s">
        <v>770</v>
      </c>
      <c r="EZW21" s="151" t="s">
        <v>770</v>
      </c>
      <c r="EZX21" s="151" t="s">
        <v>770</v>
      </c>
      <c r="EZY21" s="151" t="s">
        <v>770</v>
      </c>
      <c r="EZZ21" s="151" t="s">
        <v>770</v>
      </c>
      <c r="FAA21" s="151" t="s">
        <v>770</v>
      </c>
      <c r="FAB21" s="151" t="s">
        <v>770</v>
      </c>
      <c r="FAC21" s="151" t="s">
        <v>770</v>
      </c>
      <c r="FAD21" s="151" t="s">
        <v>770</v>
      </c>
      <c r="FAE21" s="151" t="s">
        <v>770</v>
      </c>
      <c r="FAF21" s="151" t="s">
        <v>770</v>
      </c>
      <c r="FAG21" s="151" t="s">
        <v>770</v>
      </c>
      <c r="FAH21" s="151" t="s">
        <v>770</v>
      </c>
      <c r="FAI21" s="151" t="s">
        <v>770</v>
      </c>
      <c r="FAJ21" s="151" t="s">
        <v>770</v>
      </c>
      <c r="FAK21" s="151" t="s">
        <v>770</v>
      </c>
      <c r="FAL21" s="151" t="s">
        <v>770</v>
      </c>
      <c r="FAM21" s="151" t="s">
        <v>770</v>
      </c>
      <c r="FAN21" s="151" t="s">
        <v>770</v>
      </c>
      <c r="FAO21" s="151" t="s">
        <v>770</v>
      </c>
      <c r="FAP21" s="151" t="s">
        <v>770</v>
      </c>
      <c r="FAQ21" s="151" t="s">
        <v>770</v>
      </c>
      <c r="FAR21" s="151" t="s">
        <v>770</v>
      </c>
      <c r="FAS21" s="151" t="s">
        <v>770</v>
      </c>
      <c r="FAT21" s="151" t="s">
        <v>770</v>
      </c>
      <c r="FAU21" s="151" t="s">
        <v>770</v>
      </c>
      <c r="FAV21" s="151" t="s">
        <v>770</v>
      </c>
      <c r="FAW21" s="151" t="s">
        <v>770</v>
      </c>
      <c r="FAX21" s="151" t="s">
        <v>770</v>
      </c>
      <c r="FAY21" s="151" t="s">
        <v>770</v>
      </c>
      <c r="FAZ21" s="151" t="s">
        <v>770</v>
      </c>
      <c r="FBA21" s="151" t="s">
        <v>770</v>
      </c>
      <c r="FBB21" s="151" t="s">
        <v>770</v>
      </c>
      <c r="FBC21" s="151" t="s">
        <v>770</v>
      </c>
      <c r="FBD21" s="151" t="s">
        <v>770</v>
      </c>
      <c r="FBE21" s="151" t="s">
        <v>770</v>
      </c>
      <c r="FBF21" s="151" t="s">
        <v>770</v>
      </c>
      <c r="FBG21" s="151" t="s">
        <v>770</v>
      </c>
      <c r="FBH21" s="151" t="s">
        <v>770</v>
      </c>
      <c r="FBI21" s="151" t="s">
        <v>770</v>
      </c>
      <c r="FBJ21" s="151" t="s">
        <v>770</v>
      </c>
      <c r="FBK21" s="151" t="s">
        <v>770</v>
      </c>
      <c r="FBL21" s="151" t="s">
        <v>770</v>
      </c>
      <c r="FBM21" s="151" t="s">
        <v>770</v>
      </c>
      <c r="FBN21" s="151" t="s">
        <v>770</v>
      </c>
      <c r="FBO21" s="151" t="s">
        <v>770</v>
      </c>
      <c r="FBP21" s="151" t="s">
        <v>770</v>
      </c>
      <c r="FBQ21" s="151" t="s">
        <v>770</v>
      </c>
      <c r="FBR21" s="151" t="s">
        <v>770</v>
      </c>
      <c r="FBS21" s="151" t="s">
        <v>770</v>
      </c>
      <c r="FBT21" s="151" t="s">
        <v>770</v>
      </c>
      <c r="FBU21" s="151" t="s">
        <v>770</v>
      </c>
      <c r="FBV21" s="151" t="s">
        <v>770</v>
      </c>
      <c r="FBW21" s="151" t="s">
        <v>770</v>
      </c>
      <c r="FBX21" s="151" t="s">
        <v>770</v>
      </c>
      <c r="FBY21" s="151" t="s">
        <v>770</v>
      </c>
      <c r="FBZ21" s="151" t="s">
        <v>770</v>
      </c>
      <c r="FCA21" s="151" t="s">
        <v>770</v>
      </c>
      <c r="FCB21" s="151" t="s">
        <v>770</v>
      </c>
      <c r="FCC21" s="151" t="s">
        <v>770</v>
      </c>
      <c r="FCD21" s="151" t="s">
        <v>770</v>
      </c>
      <c r="FCE21" s="151" t="s">
        <v>770</v>
      </c>
      <c r="FCF21" s="151" t="s">
        <v>770</v>
      </c>
      <c r="FCG21" s="151" t="s">
        <v>770</v>
      </c>
      <c r="FCH21" s="151" t="s">
        <v>770</v>
      </c>
      <c r="FCI21" s="151" t="s">
        <v>770</v>
      </c>
      <c r="FCJ21" s="151" t="s">
        <v>770</v>
      </c>
      <c r="FCK21" s="151" t="s">
        <v>770</v>
      </c>
      <c r="FCL21" s="151" t="s">
        <v>770</v>
      </c>
      <c r="FCM21" s="151" t="s">
        <v>770</v>
      </c>
      <c r="FCN21" s="151" t="s">
        <v>770</v>
      </c>
      <c r="FCO21" s="151" t="s">
        <v>770</v>
      </c>
      <c r="FCP21" s="151" t="s">
        <v>770</v>
      </c>
      <c r="FCQ21" s="151" t="s">
        <v>770</v>
      </c>
      <c r="FCR21" s="151" t="s">
        <v>770</v>
      </c>
      <c r="FCS21" s="151" t="s">
        <v>770</v>
      </c>
      <c r="FCT21" s="151" t="s">
        <v>770</v>
      </c>
      <c r="FCU21" s="151" t="s">
        <v>770</v>
      </c>
      <c r="FCV21" s="151" t="s">
        <v>770</v>
      </c>
      <c r="FCW21" s="151" t="s">
        <v>770</v>
      </c>
      <c r="FCX21" s="151" t="s">
        <v>770</v>
      </c>
      <c r="FCY21" s="151" t="s">
        <v>770</v>
      </c>
      <c r="FCZ21" s="151" t="s">
        <v>770</v>
      </c>
      <c r="FDA21" s="151" t="s">
        <v>770</v>
      </c>
      <c r="FDB21" s="151" t="s">
        <v>770</v>
      </c>
      <c r="FDC21" s="151" t="s">
        <v>770</v>
      </c>
      <c r="FDD21" s="151" t="s">
        <v>770</v>
      </c>
      <c r="FDE21" s="151" t="s">
        <v>770</v>
      </c>
      <c r="FDF21" s="151" t="s">
        <v>770</v>
      </c>
      <c r="FDG21" s="151" t="s">
        <v>770</v>
      </c>
      <c r="FDH21" s="151" t="s">
        <v>770</v>
      </c>
      <c r="FDI21" s="151" t="s">
        <v>770</v>
      </c>
      <c r="FDJ21" s="151" t="s">
        <v>770</v>
      </c>
      <c r="FDK21" s="151" t="s">
        <v>770</v>
      </c>
      <c r="FDL21" s="151" t="s">
        <v>770</v>
      </c>
      <c r="FDM21" s="151" t="s">
        <v>770</v>
      </c>
      <c r="FDN21" s="151" t="s">
        <v>770</v>
      </c>
      <c r="FDO21" s="151" t="s">
        <v>770</v>
      </c>
      <c r="FDP21" s="151" t="s">
        <v>770</v>
      </c>
      <c r="FDQ21" s="151" t="s">
        <v>770</v>
      </c>
      <c r="FDR21" s="151" t="s">
        <v>770</v>
      </c>
      <c r="FDS21" s="151" t="s">
        <v>770</v>
      </c>
      <c r="FDT21" s="151" t="s">
        <v>770</v>
      </c>
      <c r="FDU21" s="151" t="s">
        <v>770</v>
      </c>
      <c r="FDV21" s="151" t="s">
        <v>770</v>
      </c>
      <c r="FDW21" s="151" t="s">
        <v>770</v>
      </c>
      <c r="FDX21" s="151" t="s">
        <v>770</v>
      </c>
      <c r="FDY21" s="151" t="s">
        <v>770</v>
      </c>
      <c r="FDZ21" s="151" t="s">
        <v>770</v>
      </c>
      <c r="FEA21" s="151" t="s">
        <v>770</v>
      </c>
      <c r="FEB21" s="151" t="s">
        <v>770</v>
      </c>
      <c r="FEC21" s="151" t="s">
        <v>770</v>
      </c>
      <c r="FED21" s="151" t="s">
        <v>770</v>
      </c>
      <c r="FEE21" s="151" t="s">
        <v>770</v>
      </c>
      <c r="FEF21" s="151" t="s">
        <v>770</v>
      </c>
      <c r="FEG21" s="151" t="s">
        <v>770</v>
      </c>
      <c r="FEH21" s="151" t="s">
        <v>770</v>
      </c>
      <c r="FEI21" s="151" t="s">
        <v>770</v>
      </c>
      <c r="FEJ21" s="151" t="s">
        <v>770</v>
      </c>
      <c r="FEK21" s="151" t="s">
        <v>770</v>
      </c>
      <c r="FEL21" s="151" t="s">
        <v>770</v>
      </c>
      <c r="FEM21" s="151" t="s">
        <v>770</v>
      </c>
      <c r="FEN21" s="151" t="s">
        <v>770</v>
      </c>
      <c r="FEO21" s="151" t="s">
        <v>770</v>
      </c>
      <c r="FEP21" s="151" t="s">
        <v>770</v>
      </c>
      <c r="FEQ21" s="151" t="s">
        <v>770</v>
      </c>
      <c r="FER21" s="151" t="s">
        <v>770</v>
      </c>
      <c r="FES21" s="151" t="s">
        <v>770</v>
      </c>
      <c r="FET21" s="151" t="s">
        <v>770</v>
      </c>
      <c r="FEU21" s="151" t="s">
        <v>770</v>
      </c>
      <c r="FEV21" s="151" t="s">
        <v>770</v>
      </c>
      <c r="FEW21" s="151" t="s">
        <v>770</v>
      </c>
      <c r="FEX21" s="151" t="s">
        <v>770</v>
      </c>
      <c r="FEY21" s="151" t="s">
        <v>770</v>
      </c>
      <c r="FEZ21" s="151" t="s">
        <v>770</v>
      </c>
      <c r="FFA21" s="151" t="s">
        <v>770</v>
      </c>
      <c r="FFB21" s="151" t="s">
        <v>770</v>
      </c>
      <c r="FFC21" s="151" t="s">
        <v>770</v>
      </c>
      <c r="FFD21" s="151" t="s">
        <v>770</v>
      </c>
      <c r="FFE21" s="151" t="s">
        <v>770</v>
      </c>
      <c r="FFF21" s="151" t="s">
        <v>770</v>
      </c>
      <c r="FFG21" s="151" t="s">
        <v>770</v>
      </c>
      <c r="FFH21" s="151" t="s">
        <v>770</v>
      </c>
      <c r="FFI21" s="151" t="s">
        <v>770</v>
      </c>
      <c r="FFJ21" s="151" t="s">
        <v>770</v>
      </c>
      <c r="FFK21" s="151" t="s">
        <v>770</v>
      </c>
      <c r="FFL21" s="151" t="s">
        <v>770</v>
      </c>
      <c r="FFM21" s="151" t="s">
        <v>770</v>
      </c>
      <c r="FFN21" s="151" t="s">
        <v>770</v>
      </c>
      <c r="FFO21" s="151" t="s">
        <v>770</v>
      </c>
      <c r="FFP21" s="151" t="s">
        <v>770</v>
      </c>
      <c r="FFQ21" s="151" t="s">
        <v>770</v>
      </c>
      <c r="FFR21" s="151" t="s">
        <v>770</v>
      </c>
      <c r="FFS21" s="151" t="s">
        <v>770</v>
      </c>
      <c r="FFT21" s="151" t="s">
        <v>770</v>
      </c>
      <c r="FFU21" s="151" t="s">
        <v>770</v>
      </c>
      <c r="FFV21" s="151" t="s">
        <v>770</v>
      </c>
      <c r="FFW21" s="151" t="s">
        <v>770</v>
      </c>
      <c r="FFX21" s="151" t="s">
        <v>770</v>
      </c>
      <c r="FFY21" s="151" t="s">
        <v>770</v>
      </c>
      <c r="FFZ21" s="151" t="s">
        <v>770</v>
      </c>
      <c r="FGA21" s="151" t="s">
        <v>770</v>
      </c>
      <c r="FGB21" s="151" t="s">
        <v>770</v>
      </c>
      <c r="FGC21" s="151" t="s">
        <v>770</v>
      </c>
      <c r="FGD21" s="151" t="s">
        <v>770</v>
      </c>
      <c r="FGE21" s="151" t="s">
        <v>770</v>
      </c>
      <c r="FGF21" s="151" t="s">
        <v>770</v>
      </c>
      <c r="FGG21" s="151" t="s">
        <v>770</v>
      </c>
      <c r="FGH21" s="151" t="s">
        <v>770</v>
      </c>
      <c r="FGI21" s="151" t="s">
        <v>770</v>
      </c>
      <c r="FGJ21" s="151" t="s">
        <v>770</v>
      </c>
      <c r="FGK21" s="151" t="s">
        <v>770</v>
      </c>
      <c r="FGL21" s="151" t="s">
        <v>770</v>
      </c>
      <c r="FGM21" s="151" t="s">
        <v>770</v>
      </c>
      <c r="FGN21" s="151" t="s">
        <v>770</v>
      </c>
      <c r="FGO21" s="151" t="s">
        <v>770</v>
      </c>
      <c r="FGP21" s="151" t="s">
        <v>770</v>
      </c>
      <c r="FGQ21" s="151" t="s">
        <v>770</v>
      </c>
      <c r="FGR21" s="151" t="s">
        <v>770</v>
      </c>
      <c r="FGS21" s="151" t="s">
        <v>770</v>
      </c>
      <c r="FGT21" s="151" t="s">
        <v>770</v>
      </c>
      <c r="FGU21" s="151" t="s">
        <v>770</v>
      </c>
      <c r="FGV21" s="151" t="s">
        <v>770</v>
      </c>
      <c r="FGW21" s="151" t="s">
        <v>770</v>
      </c>
      <c r="FGX21" s="151" t="s">
        <v>770</v>
      </c>
      <c r="FGY21" s="151" t="s">
        <v>770</v>
      </c>
      <c r="FGZ21" s="151" t="s">
        <v>770</v>
      </c>
      <c r="FHA21" s="151" t="s">
        <v>770</v>
      </c>
      <c r="FHB21" s="151" t="s">
        <v>770</v>
      </c>
      <c r="FHC21" s="151" t="s">
        <v>770</v>
      </c>
      <c r="FHD21" s="151" t="s">
        <v>770</v>
      </c>
      <c r="FHE21" s="151" t="s">
        <v>770</v>
      </c>
      <c r="FHF21" s="151" t="s">
        <v>770</v>
      </c>
      <c r="FHG21" s="151" t="s">
        <v>770</v>
      </c>
      <c r="FHH21" s="151" t="s">
        <v>770</v>
      </c>
      <c r="FHI21" s="151" t="s">
        <v>770</v>
      </c>
      <c r="FHJ21" s="151" t="s">
        <v>770</v>
      </c>
      <c r="FHK21" s="151" t="s">
        <v>770</v>
      </c>
      <c r="FHL21" s="151" t="s">
        <v>770</v>
      </c>
      <c r="FHM21" s="151" t="s">
        <v>770</v>
      </c>
      <c r="FHN21" s="151" t="s">
        <v>770</v>
      </c>
      <c r="FHO21" s="151" t="s">
        <v>770</v>
      </c>
      <c r="FHP21" s="151" t="s">
        <v>770</v>
      </c>
      <c r="FHQ21" s="151" t="s">
        <v>770</v>
      </c>
      <c r="FHR21" s="151" t="s">
        <v>770</v>
      </c>
      <c r="FHS21" s="151" t="s">
        <v>770</v>
      </c>
      <c r="FHT21" s="151" t="s">
        <v>770</v>
      </c>
      <c r="FHU21" s="151" t="s">
        <v>770</v>
      </c>
      <c r="FHV21" s="151" t="s">
        <v>770</v>
      </c>
      <c r="FHW21" s="151" t="s">
        <v>770</v>
      </c>
      <c r="FHX21" s="151" t="s">
        <v>770</v>
      </c>
      <c r="FHY21" s="151" t="s">
        <v>770</v>
      </c>
      <c r="FHZ21" s="151" t="s">
        <v>770</v>
      </c>
      <c r="FIA21" s="151" t="s">
        <v>770</v>
      </c>
      <c r="FIB21" s="151" t="s">
        <v>770</v>
      </c>
      <c r="FIC21" s="151" t="s">
        <v>770</v>
      </c>
      <c r="FID21" s="151" t="s">
        <v>770</v>
      </c>
      <c r="FIE21" s="151" t="s">
        <v>770</v>
      </c>
      <c r="FIF21" s="151" t="s">
        <v>770</v>
      </c>
      <c r="FIG21" s="151" t="s">
        <v>770</v>
      </c>
      <c r="FIH21" s="151" t="s">
        <v>770</v>
      </c>
      <c r="FII21" s="151" t="s">
        <v>770</v>
      </c>
      <c r="FIJ21" s="151" t="s">
        <v>770</v>
      </c>
      <c r="FIK21" s="151" t="s">
        <v>770</v>
      </c>
      <c r="FIL21" s="151" t="s">
        <v>770</v>
      </c>
      <c r="FIM21" s="151" t="s">
        <v>770</v>
      </c>
      <c r="FIN21" s="151" t="s">
        <v>770</v>
      </c>
      <c r="FIO21" s="151" t="s">
        <v>770</v>
      </c>
      <c r="FIP21" s="151" t="s">
        <v>770</v>
      </c>
      <c r="FIQ21" s="151" t="s">
        <v>770</v>
      </c>
      <c r="FIR21" s="151" t="s">
        <v>770</v>
      </c>
      <c r="FIS21" s="151" t="s">
        <v>770</v>
      </c>
      <c r="FIT21" s="151" t="s">
        <v>770</v>
      </c>
      <c r="FIU21" s="151" t="s">
        <v>770</v>
      </c>
      <c r="FIV21" s="151" t="s">
        <v>770</v>
      </c>
      <c r="FIW21" s="151" t="s">
        <v>770</v>
      </c>
      <c r="FIX21" s="151" t="s">
        <v>770</v>
      </c>
      <c r="FIY21" s="151" t="s">
        <v>770</v>
      </c>
      <c r="FIZ21" s="151" t="s">
        <v>770</v>
      </c>
      <c r="FJA21" s="151" t="s">
        <v>770</v>
      </c>
      <c r="FJB21" s="151" t="s">
        <v>770</v>
      </c>
      <c r="FJC21" s="151" t="s">
        <v>770</v>
      </c>
      <c r="FJD21" s="151" t="s">
        <v>770</v>
      </c>
      <c r="FJE21" s="151" t="s">
        <v>770</v>
      </c>
      <c r="FJF21" s="151" t="s">
        <v>770</v>
      </c>
      <c r="FJG21" s="151" t="s">
        <v>770</v>
      </c>
      <c r="FJH21" s="151" t="s">
        <v>770</v>
      </c>
      <c r="FJI21" s="151" t="s">
        <v>770</v>
      </c>
      <c r="FJJ21" s="151" t="s">
        <v>770</v>
      </c>
      <c r="FJK21" s="151" t="s">
        <v>770</v>
      </c>
      <c r="FJL21" s="151" t="s">
        <v>770</v>
      </c>
      <c r="FJM21" s="151" t="s">
        <v>770</v>
      </c>
      <c r="FJN21" s="151" t="s">
        <v>770</v>
      </c>
      <c r="FJO21" s="151" t="s">
        <v>770</v>
      </c>
      <c r="FJP21" s="151" t="s">
        <v>770</v>
      </c>
      <c r="FJQ21" s="151" t="s">
        <v>770</v>
      </c>
      <c r="FJR21" s="151" t="s">
        <v>770</v>
      </c>
      <c r="FJS21" s="151" t="s">
        <v>770</v>
      </c>
      <c r="FJT21" s="151" t="s">
        <v>770</v>
      </c>
      <c r="FJU21" s="151" t="s">
        <v>770</v>
      </c>
      <c r="FJV21" s="151" t="s">
        <v>770</v>
      </c>
      <c r="FJW21" s="151" t="s">
        <v>770</v>
      </c>
      <c r="FJX21" s="151" t="s">
        <v>770</v>
      </c>
      <c r="FJY21" s="151" t="s">
        <v>770</v>
      </c>
      <c r="FJZ21" s="151" t="s">
        <v>770</v>
      </c>
      <c r="FKA21" s="151" t="s">
        <v>770</v>
      </c>
      <c r="FKB21" s="151" t="s">
        <v>770</v>
      </c>
      <c r="FKC21" s="151" t="s">
        <v>770</v>
      </c>
      <c r="FKD21" s="151" t="s">
        <v>770</v>
      </c>
      <c r="FKE21" s="151" t="s">
        <v>770</v>
      </c>
      <c r="FKF21" s="151" t="s">
        <v>770</v>
      </c>
      <c r="FKG21" s="151" t="s">
        <v>770</v>
      </c>
      <c r="FKH21" s="151" t="s">
        <v>770</v>
      </c>
      <c r="FKI21" s="151" t="s">
        <v>770</v>
      </c>
      <c r="FKJ21" s="151" t="s">
        <v>770</v>
      </c>
      <c r="FKK21" s="151" t="s">
        <v>770</v>
      </c>
      <c r="FKL21" s="151" t="s">
        <v>770</v>
      </c>
      <c r="FKM21" s="151" t="s">
        <v>770</v>
      </c>
      <c r="FKN21" s="151" t="s">
        <v>770</v>
      </c>
      <c r="FKO21" s="151" t="s">
        <v>770</v>
      </c>
      <c r="FKP21" s="151" t="s">
        <v>770</v>
      </c>
      <c r="FKQ21" s="151" t="s">
        <v>770</v>
      </c>
      <c r="FKR21" s="151" t="s">
        <v>770</v>
      </c>
      <c r="FKS21" s="151" t="s">
        <v>770</v>
      </c>
      <c r="FKT21" s="151" t="s">
        <v>770</v>
      </c>
      <c r="FKU21" s="151" t="s">
        <v>770</v>
      </c>
      <c r="FKV21" s="151" t="s">
        <v>770</v>
      </c>
      <c r="FKW21" s="151" t="s">
        <v>770</v>
      </c>
      <c r="FKX21" s="151" t="s">
        <v>770</v>
      </c>
      <c r="FKY21" s="151" t="s">
        <v>770</v>
      </c>
      <c r="FKZ21" s="151" t="s">
        <v>770</v>
      </c>
      <c r="FLA21" s="151" t="s">
        <v>770</v>
      </c>
      <c r="FLB21" s="151" t="s">
        <v>770</v>
      </c>
      <c r="FLC21" s="151" t="s">
        <v>770</v>
      </c>
      <c r="FLD21" s="151" t="s">
        <v>770</v>
      </c>
      <c r="FLE21" s="151" t="s">
        <v>770</v>
      </c>
      <c r="FLF21" s="151" t="s">
        <v>770</v>
      </c>
      <c r="FLG21" s="151" t="s">
        <v>770</v>
      </c>
      <c r="FLH21" s="151" t="s">
        <v>770</v>
      </c>
      <c r="FLI21" s="151" t="s">
        <v>770</v>
      </c>
      <c r="FLJ21" s="151" t="s">
        <v>770</v>
      </c>
      <c r="FLK21" s="151" t="s">
        <v>770</v>
      </c>
      <c r="FLL21" s="151" t="s">
        <v>770</v>
      </c>
      <c r="FLM21" s="151" t="s">
        <v>770</v>
      </c>
      <c r="FLN21" s="151" t="s">
        <v>770</v>
      </c>
      <c r="FLO21" s="151" t="s">
        <v>770</v>
      </c>
      <c r="FLP21" s="151" t="s">
        <v>770</v>
      </c>
      <c r="FLQ21" s="151" t="s">
        <v>770</v>
      </c>
      <c r="FLR21" s="151" t="s">
        <v>770</v>
      </c>
      <c r="FLS21" s="151" t="s">
        <v>770</v>
      </c>
      <c r="FLT21" s="151" t="s">
        <v>770</v>
      </c>
      <c r="FLU21" s="151" t="s">
        <v>770</v>
      </c>
      <c r="FLV21" s="151" t="s">
        <v>770</v>
      </c>
      <c r="FLW21" s="151" t="s">
        <v>770</v>
      </c>
      <c r="FLX21" s="151" t="s">
        <v>770</v>
      </c>
      <c r="FLY21" s="151" t="s">
        <v>770</v>
      </c>
      <c r="FLZ21" s="151" t="s">
        <v>770</v>
      </c>
      <c r="FMA21" s="151" t="s">
        <v>770</v>
      </c>
      <c r="FMB21" s="151" t="s">
        <v>770</v>
      </c>
      <c r="FMC21" s="151" t="s">
        <v>770</v>
      </c>
      <c r="FMD21" s="151" t="s">
        <v>770</v>
      </c>
      <c r="FME21" s="151" t="s">
        <v>770</v>
      </c>
      <c r="FMF21" s="151" t="s">
        <v>770</v>
      </c>
      <c r="FMG21" s="151" t="s">
        <v>770</v>
      </c>
      <c r="FMH21" s="151" t="s">
        <v>770</v>
      </c>
      <c r="FMI21" s="151" t="s">
        <v>770</v>
      </c>
      <c r="FMJ21" s="151" t="s">
        <v>770</v>
      </c>
      <c r="FMK21" s="151" t="s">
        <v>770</v>
      </c>
      <c r="FML21" s="151" t="s">
        <v>770</v>
      </c>
      <c r="FMM21" s="151" t="s">
        <v>770</v>
      </c>
      <c r="FMN21" s="151" t="s">
        <v>770</v>
      </c>
      <c r="FMO21" s="151" t="s">
        <v>770</v>
      </c>
      <c r="FMP21" s="151" t="s">
        <v>770</v>
      </c>
      <c r="FMQ21" s="151" t="s">
        <v>770</v>
      </c>
      <c r="FMR21" s="151" t="s">
        <v>770</v>
      </c>
      <c r="FMS21" s="151" t="s">
        <v>770</v>
      </c>
      <c r="FMT21" s="151" t="s">
        <v>770</v>
      </c>
      <c r="FMU21" s="151" t="s">
        <v>770</v>
      </c>
      <c r="FMV21" s="151" t="s">
        <v>770</v>
      </c>
      <c r="FMW21" s="151" t="s">
        <v>770</v>
      </c>
      <c r="FMX21" s="151" t="s">
        <v>770</v>
      </c>
      <c r="FMY21" s="151" t="s">
        <v>770</v>
      </c>
      <c r="FMZ21" s="151" t="s">
        <v>770</v>
      </c>
      <c r="FNA21" s="151" t="s">
        <v>770</v>
      </c>
      <c r="FNB21" s="151" t="s">
        <v>770</v>
      </c>
      <c r="FNC21" s="151" t="s">
        <v>770</v>
      </c>
      <c r="FND21" s="151" t="s">
        <v>770</v>
      </c>
      <c r="FNE21" s="151" t="s">
        <v>770</v>
      </c>
      <c r="FNF21" s="151" t="s">
        <v>770</v>
      </c>
      <c r="FNG21" s="151" t="s">
        <v>770</v>
      </c>
      <c r="FNH21" s="151" t="s">
        <v>770</v>
      </c>
      <c r="FNI21" s="151" t="s">
        <v>770</v>
      </c>
      <c r="FNJ21" s="151" t="s">
        <v>770</v>
      </c>
      <c r="FNK21" s="151" t="s">
        <v>770</v>
      </c>
      <c r="FNL21" s="151" t="s">
        <v>770</v>
      </c>
      <c r="FNM21" s="151" t="s">
        <v>770</v>
      </c>
      <c r="FNN21" s="151" t="s">
        <v>770</v>
      </c>
      <c r="FNO21" s="151" t="s">
        <v>770</v>
      </c>
      <c r="FNP21" s="151" t="s">
        <v>770</v>
      </c>
      <c r="FNQ21" s="151" t="s">
        <v>770</v>
      </c>
      <c r="FNR21" s="151" t="s">
        <v>770</v>
      </c>
      <c r="FNS21" s="151" t="s">
        <v>770</v>
      </c>
      <c r="FNT21" s="151" t="s">
        <v>770</v>
      </c>
      <c r="FNU21" s="151" t="s">
        <v>770</v>
      </c>
      <c r="FNV21" s="151" t="s">
        <v>770</v>
      </c>
      <c r="FNW21" s="151" t="s">
        <v>770</v>
      </c>
      <c r="FNX21" s="151" t="s">
        <v>770</v>
      </c>
      <c r="FNY21" s="151" t="s">
        <v>770</v>
      </c>
      <c r="FNZ21" s="151" t="s">
        <v>770</v>
      </c>
      <c r="FOA21" s="151" t="s">
        <v>770</v>
      </c>
      <c r="FOB21" s="151" t="s">
        <v>770</v>
      </c>
      <c r="FOC21" s="151" t="s">
        <v>770</v>
      </c>
      <c r="FOD21" s="151" t="s">
        <v>770</v>
      </c>
      <c r="FOE21" s="151" t="s">
        <v>770</v>
      </c>
      <c r="FOF21" s="151" t="s">
        <v>770</v>
      </c>
      <c r="FOG21" s="151" t="s">
        <v>770</v>
      </c>
      <c r="FOH21" s="151" t="s">
        <v>770</v>
      </c>
      <c r="FOI21" s="151" t="s">
        <v>770</v>
      </c>
      <c r="FOJ21" s="151" t="s">
        <v>770</v>
      </c>
      <c r="FOK21" s="151" t="s">
        <v>770</v>
      </c>
      <c r="FOL21" s="151" t="s">
        <v>770</v>
      </c>
      <c r="FOM21" s="151" t="s">
        <v>770</v>
      </c>
      <c r="FON21" s="151" t="s">
        <v>770</v>
      </c>
      <c r="FOO21" s="151" t="s">
        <v>770</v>
      </c>
      <c r="FOP21" s="151" t="s">
        <v>770</v>
      </c>
      <c r="FOQ21" s="151" t="s">
        <v>770</v>
      </c>
      <c r="FOR21" s="151" t="s">
        <v>770</v>
      </c>
      <c r="FOS21" s="151" t="s">
        <v>770</v>
      </c>
      <c r="FOT21" s="151" t="s">
        <v>770</v>
      </c>
      <c r="FOU21" s="151" t="s">
        <v>770</v>
      </c>
      <c r="FOV21" s="151" t="s">
        <v>770</v>
      </c>
      <c r="FOW21" s="151" t="s">
        <v>770</v>
      </c>
      <c r="FOX21" s="151" t="s">
        <v>770</v>
      </c>
      <c r="FOY21" s="151" t="s">
        <v>770</v>
      </c>
      <c r="FOZ21" s="151" t="s">
        <v>770</v>
      </c>
      <c r="FPA21" s="151" t="s">
        <v>770</v>
      </c>
      <c r="FPB21" s="151" t="s">
        <v>770</v>
      </c>
      <c r="FPC21" s="151" t="s">
        <v>770</v>
      </c>
      <c r="FPD21" s="151" t="s">
        <v>770</v>
      </c>
      <c r="FPE21" s="151" t="s">
        <v>770</v>
      </c>
      <c r="FPF21" s="151" t="s">
        <v>770</v>
      </c>
      <c r="FPG21" s="151" t="s">
        <v>770</v>
      </c>
      <c r="FPH21" s="151" t="s">
        <v>770</v>
      </c>
      <c r="FPI21" s="151" t="s">
        <v>770</v>
      </c>
      <c r="FPJ21" s="151" t="s">
        <v>770</v>
      </c>
      <c r="FPK21" s="151" t="s">
        <v>770</v>
      </c>
      <c r="FPL21" s="151" t="s">
        <v>770</v>
      </c>
      <c r="FPM21" s="151" t="s">
        <v>770</v>
      </c>
      <c r="FPN21" s="151" t="s">
        <v>770</v>
      </c>
      <c r="FPO21" s="151" t="s">
        <v>770</v>
      </c>
      <c r="FPP21" s="151" t="s">
        <v>770</v>
      </c>
      <c r="FPQ21" s="151" t="s">
        <v>770</v>
      </c>
      <c r="FPR21" s="151" t="s">
        <v>770</v>
      </c>
      <c r="FPS21" s="151" t="s">
        <v>770</v>
      </c>
      <c r="FPT21" s="151" t="s">
        <v>770</v>
      </c>
      <c r="FPU21" s="151" t="s">
        <v>770</v>
      </c>
      <c r="FPV21" s="151" t="s">
        <v>770</v>
      </c>
      <c r="FPW21" s="151" t="s">
        <v>770</v>
      </c>
      <c r="FPX21" s="151" t="s">
        <v>770</v>
      </c>
      <c r="FPY21" s="151" t="s">
        <v>770</v>
      </c>
      <c r="FPZ21" s="151" t="s">
        <v>770</v>
      </c>
      <c r="FQA21" s="151" t="s">
        <v>770</v>
      </c>
      <c r="FQB21" s="151" t="s">
        <v>770</v>
      </c>
      <c r="FQC21" s="151" t="s">
        <v>770</v>
      </c>
      <c r="FQD21" s="151" t="s">
        <v>770</v>
      </c>
      <c r="FQE21" s="151" t="s">
        <v>770</v>
      </c>
      <c r="FQF21" s="151" t="s">
        <v>770</v>
      </c>
      <c r="FQG21" s="151" t="s">
        <v>770</v>
      </c>
      <c r="FQH21" s="151" t="s">
        <v>770</v>
      </c>
      <c r="FQI21" s="151" t="s">
        <v>770</v>
      </c>
      <c r="FQJ21" s="151" t="s">
        <v>770</v>
      </c>
      <c r="FQK21" s="151" t="s">
        <v>770</v>
      </c>
      <c r="FQL21" s="151" t="s">
        <v>770</v>
      </c>
      <c r="FQM21" s="151" t="s">
        <v>770</v>
      </c>
      <c r="FQN21" s="151" t="s">
        <v>770</v>
      </c>
      <c r="FQO21" s="151" t="s">
        <v>770</v>
      </c>
      <c r="FQP21" s="151" t="s">
        <v>770</v>
      </c>
      <c r="FQQ21" s="151" t="s">
        <v>770</v>
      </c>
      <c r="FQR21" s="151" t="s">
        <v>770</v>
      </c>
      <c r="FQS21" s="151" t="s">
        <v>770</v>
      </c>
      <c r="FQT21" s="151" t="s">
        <v>770</v>
      </c>
      <c r="FQU21" s="151" t="s">
        <v>770</v>
      </c>
      <c r="FQV21" s="151" t="s">
        <v>770</v>
      </c>
      <c r="FQW21" s="151" t="s">
        <v>770</v>
      </c>
      <c r="FQX21" s="151" t="s">
        <v>770</v>
      </c>
      <c r="FQY21" s="151" t="s">
        <v>770</v>
      </c>
      <c r="FQZ21" s="151" t="s">
        <v>770</v>
      </c>
      <c r="FRA21" s="151" t="s">
        <v>770</v>
      </c>
      <c r="FRB21" s="151" t="s">
        <v>770</v>
      </c>
      <c r="FRC21" s="151" t="s">
        <v>770</v>
      </c>
      <c r="FRD21" s="151" t="s">
        <v>770</v>
      </c>
      <c r="FRE21" s="151" t="s">
        <v>770</v>
      </c>
      <c r="FRF21" s="151" t="s">
        <v>770</v>
      </c>
      <c r="FRG21" s="151" t="s">
        <v>770</v>
      </c>
      <c r="FRH21" s="151" t="s">
        <v>770</v>
      </c>
      <c r="FRI21" s="151" t="s">
        <v>770</v>
      </c>
      <c r="FRJ21" s="151" t="s">
        <v>770</v>
      </c>
      <c r="FRK21" s="151" t="s">
        <v>770</v>
      </c>
      <c r="FRL21" s="151" t="s">
        <v>770</v>
      </c>
      <c r="FRM21" s="151" t="s">
        <v>770</v>
      </c>
      <c r="FRN21" s="151" t="s">
        <v>770</v>
      </c>
      <c r="FRO21" s="151" t="s">
        <v>770</v>
      </c>
      <c r="FRP21" s="151" t="s">
        <v>770</v>
      </c>
      <c r="FRQ21" s="151" t="s">
        <v>770</v>
      </c>
      <c r="FRR21" s="151" t="s">
        <v>770</v>
      </c>
      <c r="FRS21" s="151" t="s">
        <v>770</v>
      </c>
      <c r="FRT21" s="151" t="s">
        <v>770</v>
      </c>
      <c r="FRU21" s="151" t="s">
        <v>770</v>
      </c>
      <c r="FRV21" s="151" t="s">
        <v>770</v>
      </c>
      <c r="FRW21" s="151" t="s">
        <v>770</v>
      </c>
      <c r="FRX21" s="151" t="s">
        <v>770</v>
      </c>
      <c r="FRY21" s="151" t="s">
        <v>770</v>
      </c>
      <c r="FRZ21" s="151" t="s">
        <v>770</v>
      </c>
      <c r="FSA21" s="151" t="s">
        <v>770</v>
      </c>
      <c r="FSB21" s="151" t="s">
        <v>770</v>
      </c>
      <c r="FSC21" s="151" t="s">
        <v>770</v>
      </c>
      <c r="FSD21" s="151" t="s">
        <v>770</v>
      </c>
      <c r="FSE21" s="151" t="s">
        <v>770</v>
      </c>
      <c r="FSF21" s="151" t="s">
        <v>770</v>
      </c>
      <c r="FSG21" s="151" t="s">
        <v>770</v>
      </c>
      <c r="FSH21" s="151" t="s">
        <v>770</v>
      </c>
      <c r="FSI21" s="151" t="s">
        <v>770</v>
      </c>
      <c r="FSJ21" s="151" t="s">
        <v>770</v>
      </c>
      <c r="FSK21" s="151" t="s">
        <v>770</v>
      </c>
      <c r="FSL21" s="151" t="s">
        <v>770</v>
      </c>
      <c r="FSM21" s="151" t="s">
        <v>770</v>
      </c>
      <c r="FSN21" s="151" t="s">
        <v>770</v>
      </c>
      <c r="FSO21" s="151" t="s">
        <v>770</v>
      </c>
      <c r="FSP21" s="151" t="s">
        <v>770</v>
      </c>
      <c r="FSQ21" s="151" t="s">
        <v>770</v>
      </c>
      <c r="FSR21" s="151" t="s">
        <v>770</v>
      </c>
      <c r="FSS21" s="151" t="s">
        <v>770</v>
      </c>
      <c r="FST21" s="151" t="s">
        <v>770</v>
      </c>
      <c r="FSU21" s="151" t="s">
        <v>770</v>
      </c>
      <c r="FSV21" s="151" t="s">
        <v>770</v>
      </c>
      <c r="FSW21" s="151" t="s">
        <v>770</v>
      </c>
      <c r="FSX21" s="151" t="s">
        <v>770</v>
      </c>
      <c r="FSY21" s="151" t="s">
        <v>770</v>
      </c>
      <c r="FSZ21" s="151" t="s">
        <v>770</v>
      </c>
      <c r="FTA21" s="151" t="s">
        <v>770</v>
      </c>
      <c r="FTB21" s="151" t="s">
        <v>770</v>
      </c>
      <c r="FTC21" s="151" t="s">
        <v>770</v>
      </c>
      <c r="FTD21" s="151" t="s">
        <v>770</v>
      </c>
      <c r="FTE21" s="151" t="s">
        <v>770</v>
      </c>
      <c r="FTF21" s="151" t="s">
        <v>770</v>
      </c>
      <c r="FTG21" s="151" t="s">
        <v>770</v>
      </c>
      <c r="FTH21" s="151" t="s">
        <v>770</v>
      </c>
      <c r="FTI21" s="151" t="s">
        <v>770</v>
      </c>
      <c r="FTJ21" s="151" t="s">
        <v>770</v>
      </c>
      <c r="FTK21" s="151" t="s">
        <v>770</v>
      </c>
      <c r="FTL21" s="151" t="s">
        <v>770</v>
      </c>
      <c r="FTM21" s="151" t="s">
        <v>770</v>
      </c>
      <c r="FTN21" s="151" t="s">
        <v>770</v>
      </c>
      <c r="FTO21" s="151" t="s">
        <v>770</v>
      </c>
      <c r="FTP21" s="151" t="s">
        <v>770</v>
      </c>
      <c r="FTQ21" s="151" t="s">
        <v>770</v>
      </c>
      <c r="FTR21" s="151" t="s">
        <v>770</v>
      </c>
      <c r="FTS21" s="151" t="s">
        <v>770</v>
      </c>
      <c r="FTT21" s="151" t="s">
        <v>770</v>
      </c>
      <c r="FTU21" s="151" t="s">
        <v>770</v>
      </c>
      <c r="FTV21" s="151" t="s">
        <v>770</v>
      </c>
      <c r="FTW21" s="151" t="s">
        <v>770</v>
      </c>
      <c r="FTX21" s="151" t="s">
        <v>770</v>
      </c>
      <c r="FTY21" s="151" t="s">
        <v>770</v>
      </c>
      <c r="FTZ21" s="151" t="s">
        <v>770</v>
      </c>
      <c r="FUA21" s="151" t="s">
        <v>770</v>
      </c>
      <c r="FUB21" s="151" t="s">
        <v>770</v>
      </c>
      <c r="FUC21" s="151" t="s">
        <v>770</v>
      </c>
      <c r="FUD21" s="151" t="s">
        <v>770</v>
      </c>
      <c r="FUE21" s="151" t="s">
        <v>770</v>
      </c>
      <c r="FUF21" s="151" t="s">
        <v>770</v>
      </c>
      <c r="FUG21" s="151" t="s">
        <v>770</v>
      </c>
      <c r="FUH21" s="151" t="s">
        <v>770</v>
      </c>
      <c r="FUI21" s="151" t="s">
        <v>770</v>
      </c>
      <c r="FUJ21" s="151" t="s">
        <v>770</v>
      </c>
      <c r="FUK21" s="151" t="s">
        <v>770</v>
      </c>
      <c r="FUL21" s="151" t="s">
        <v>770</v>
      </c>
      <c r="FUM21" s="151" t="s">
        <v>770</v>
      </c>
      <c r="FUN21" s="151" t="s">
        <v>770</v>
      </c>
      <c r="FUO21" s="151" t="s">
        <v>770</v>
      </c>
      <c r="FUP21" s="151" t="s">
        <v>770</v>
      </c>
      <c r="FUQ21" s="151" t="s">
        <v>770</v>
      </c>
      <c r="FUR21" s="151" t="s">
        <v>770</v>
      </c>
      <c r="FUS21" s="151" t="s">
        <v>770</v>
      </c>
      <c r="FUT21" s="151" t="s">
        <v>770</v>
      </c>
      <c r="FUU21" s="151" t="s">
        <v>770</v>
      </c>
      <c r="FUV21" s="151" t="s">
        <v>770</v>
      </c>
      <c r="FUW21" s="151" t="s">
        <v>770</v>
      </c>
      <c r="FUX21" s="151" t="s">
        <v>770</v>
      </c>
      <c r="FUY21" s="151" t="s">
        <v>770</v>
      </c>
      <c r="FUZ21" s="151" t="s">
        <v>770</v>
      </c>
      <c r="FVA21" s="151" t="s">
        <v>770</v>
      </c>
      <c r="FVB21" s="151" t="s">
        <v>770</v>
      </c>
      <c r="FVC21" s="151" t="s">
        <v>770</v>
      </c>
      <c r="FVD21" s="151" t="s">
        <v>770</v>
      </c>
      <c r="FVE21" s="151" t="s">
        <v>770</v>
      </c>
      <c r="FVF21" s="151" t="s">
        <v>770</v>
      </c>
      <c r="FVG21" s="151" t="s">
        <v>770</v>
      </c>
      <c r="FVH21" s="151" t="s">
        <v>770</v>
      </c>
      <c r="FVI21" s="151" t="s">
        <v>770</v>
      </c>
      <c r="FVJ21" s="151" t="s">
        <v>770</v>
      </c>
      <c r="FVK21" s="151" t="s">
        <v>770</v>
      </c>
      <c r="FVL21" s="151" t="s">
        <v>770</v>
      </c>
      <c r="FVM21" s="151" t="s">
        <v>770</v>
      </c>
      <c r="FVN21" s="151" t="s">
        <v>770</v>
      </c>
      <c r="FVO21" s="151" t="s">
        <v>770</v>
      </c>
      <c r="FVP21" s="151" t="s">
        <v>770</v>
      </c>
      <c r="FVQ21" s="151" t="s">
        <v>770</v>
      </c>
      <c r="FVR21" s="151" t="s">
        <v>770</v>
      </c>
      <c r="FVS21" s="151" t="s">
        <v>770</v>
      </c>
      <c r="FVT21" s="151" t="s">
        <v>770</v>
      </c>
      <c r="FVU21" s="151" t="s">
        <v>770</v>
      </c>
      <c r="FVV21" s="151" t="s">
        <v>770</v>
      </c>
      <c r="FVW21" s="151" t="s">
        <v>770</v>
      </c>
      <c r="FVX21" s="151" t="s">
        <v>770</v>
      </c>
      <c r="FVY21" s="151" t="s">
        <v>770</v>
      </c>
      <c r="FVZ21" s="151" t="s">
        <v>770</v>
      </c>
      <c r="FWA21" s="151" t="s">
        <v>770</v>
      </c>
      <c r="FWB21" s="151" t="s">
        <v>770</v>
      </c>
      <c r="FWC21" s="151" t="s">
        <v>770</v>
      </c>
      <c r="FWD21" s="151" t="s">
        <v>770</v>
      </c>
      <c r="FWE21" s="151" t="s">
        <v>770</v>
      </c>
      <c r="FWF21" s="151" t="s">
        <v>770</v>
      </c>
      <c r="FWG21" s="151" t="s">
        <v>770</v>
      </c>
      <c r="FWH21" s="151" t="s">
        <v>770</v>
      </c>
      <c r="FWI21" s="151" t="s">
        <v>770</v>
      </c>
      <c r="FWJ21" s="151" t="s">
        <v>770</v>
      </c>
      <c r="FWK21" s="151" t="s">
        <v>770</v>
      </c>
      <c r="FWL21" s="151" t="s">
        <v>770</v>
      </c>
      <c r="FWM21" s="151" t="s">
        <v>770</v>
      </c>
      <c r="FWN21" s="151" t="s">
        <v>770</v>
      </c>
      <c r="FWO21" s="151" t="s">
        <v>770</v>
      </c>
      <c r="FWP21" s="151" t="s">
        <v>770</v>
      </c>
      <c r="FWQ21" s="151" t="s">
        <v>770</v>
      </c>
      <c r="FWR21" s="151" t="s">
        <v>770</v>
      </c>
      <c r="FWS21" s="151" t="s">
        <v>770</v>
      </c>
      <c r="FWT21" s="151" t="s">
        <v>770</v>
      </c>
      <c r="FWU21" s="151" t="s">
        <v>770</v>
      </c>
      <c r="FWV21" s="151" t="s">
        <v>770</v>
      </c>
      <c r="FWW21" s="151" t="s">
        <v>770</v>
      </c>
      <c r="FWX21" s="151" t="s">
        <v>770</v>
      </c>
      <c r="FWY21" s="151" t="s">
        <v>770</v>
      </c>
      <c r="FWZ21" s="151" t="s">
        <v>770</v>
      </c>
      <c r="FXA21" s="151" t="s">
        <v>770</v>
      </c>
      <c r="FXB21" s="151" t="s">
        <v>770</v>
      </c>
      <c r="FXC21" s="151" t="s">
        <v>770</v>
      </c>
      <c r="FXD21" s="151" t="s">
        <v>770</v>
      </c>
      <c r="FXE21" s="151" t="s">
        <v>770</v>
      </c>
      <c r="FXF21" s="151" t="s">
        <v>770</v>
      </c>
      <c r="FXG21" s="151" t="s">
        <v>770</v>
      </c>
      <c r="FXH21" s="151" t="s">
        <v>770</v>
      </c>
      <c r="FXI21" s="151" t="s">
        <v>770</v>
      </c>
      <c r="FXJ21" s="151" t="s">
        <v>770</v>
      </c>
      <c r="FXK21" s="151" t="s">
        <v>770</v>
      </c>
      <c r="FXL21" s="151" t="s">
        <v>770</v>
      </c>
      <c r="FXM21" s="151" t="s">
        <v>770</v>
      </c>
      <c r="FXN21" s="151" t="s">
        <v>770</v>
      </c>
      <c r="FXO21" s="151" t="s">
        <v>770</v>
      </c>
      <c r="FXP21" s="151" t="s">
        <v>770</v>
      </c>
      <c r="FXQ21" s="151" t="s">
        <v>770</v>
      </c>
      <c r="FXR21" s="151" t="s">
        <v>770</v>
      </c>
      <c r="FXS21" s="151" t="s">
        <v>770</v>
      </c>
      <c r="FXT21" s="151" t="s">
        <v>770</v>
      </c>
      <c r="FXU21" s="151" t="s">
        <v>770</v>
      </c>
      <c r="FXV21" s="151" t="s">
        <v>770</v>
      </c>
      <c r="FXW21" s="151" t="s">
        <v>770</v>
      </c>
      <c r="FXX21" s="151" t="s">
        <v>770</v>
      </c>
      <c r="FXY21" s="151" t="s">
        <v>770</v>
      </c>
      <c r="FXZ21" s="151" t="s">
        <v>770</v>
      </c>
      <c r="FYA21" s="151" t="s">
        <v>770</v>
      </c>
      <c r="FYB21" s="151" t="s">
        <v>770</v>
      </c>
      <c r="FYC21" s="151" t="s">
        <v>770</v>
      </c>
      <c r="FYD21" s="151" t="s">
        <v>770</v>
      </c>
      <c r="FYE21" s="151" t="s">
        <v>770</v>
      </c>
      <c r="FYF21" s="151" t="s">
        <v>770</v>
      </c>
      <c r="FYG21" s="151" t="s">
        <v>770</v>
      </c>
      <c r="FYH21" s="151" t="s">
        <v>770</v>
      </c>
      <c r="FYI21" s="151" t="s">
        <v>770</v>
      </c>
      <c r="FYJ21" s="151" t="s">
        <v>770</v>
      </c>
      <c r="FYK21" s="151" t="s">
        <v>770</v>
      </c>
      <c r="FYL21" s="151" t="s">
        <v>770</v>
      </c>
      <c r="FYM21" s="151" t="s">
        <v>770</v>
      </c>
      <c r="FYN21" s="151" t="s">
        <v>770</v>
      </c>
      <c r="FYO21" s="151" t="s">
        <v>770</v>
      </c>
      <c r="FYP21" s="151" t="s">
        <v>770</v>
      </c>
      <c r="FYQ21" s="151" t="s">
        <v>770</v>
      </c>
      <c r="FYR21" s="151" t="s">
        <v>770</v>
      </c>
      <c r="FYS21" s="151" t="s">
        <v>770</v>
      </c>
      <c r="FYT21" s="151" t="s">
        <v>770</v>
      </c>
      <c r="FYU21" s="151" t="s">
        <v>770</v>
      </c>
      <c r="FYV21" s="151" t="s">
        <v>770</v>
      </c>
      <c r="FYW21" s="151" t="s">
        <v>770</v>
      </c>
      <c r="FYX21" s="151" t="s">
        <v>770</v>
      </c>
      <c r="FYY21" s="151" t="s">
        <v>770</v>
      </c>
      <c r="FYZ21" s="151" t="s">
        <v>770</v>
      </c>
      <c r="FZA21" s="151" t="s">
        <v>770</v>
      </c>
      <c r="FZB21" s="151" t="s">
        <v>770</v>
      </c>
      <c r="FZC21" s="151" t="s">
        <v>770</v>
      </c>
      <c r="FZD21" s="151" t="s">
        <v>770</v>
      </c>
      <c r="FZE21" s="151" t="s">
        <v>770</v>
      </c>
      <c r="FZF21" s="151" t="s">
        <v>770</v>
      </c>
      <c r="FZG21" s="151" t="s">
        <v>770</v>
      </c>
      <c r="FZH21" s="151" t="s">
        <v>770</v>
      </c>
      <c r="FZI21" s="151" t="s">
        <v>770</v>
      </c>
      <c r="FZJ21" s="151" t="s">
        <v>770</v>
      </c>
      <c r="FZK21" s="151" t="s">
        <v>770</v>
      </c>
      <c r="FZL21" s="151" t="s">
        <v>770</v>
      </c>
      <c r="FZM21" s="151" t="s">
        <v>770</v>
      </c>
      <c r="FZN21" s="151" t="s">
        <v>770</v>
      </c>
      <c r="FZO21" s="151" t="s">
        <v>770</v>
      </c>
      <c r="FZP21" s="151" t="s">
        <v>770</v>
      </c>
      <c r="FZQ21" s="151" t="s">
        <v>770</v>
      </c>
      <c r="FZR21" s="151" t="s">
        <v>770</v>
      </c>
      <c r="FZS21" s="151" t="s">
        <v>770</v>
      </c>
      <c r="FZT21" s="151" t="s">
        <v>770</v>
      </c>
      <c r="FZU21" s="151" t="s">
        <v>770</v>
      </c>
      <c r="FZV21" s="151" t="s">
        <v>770</v>
      </c>
      <c r="FZW21" s="151" t="s">
        <v>770</v>
      </c>
      <c r="FZX21" s="151" t="s">
        <v>770</v>
      </c>
      <c r="FZY21" s="151" t="s">
        <v>770</v>
      </c>
      <c r="FZZ21" s="151" t="s">
        <v>770</v>
      </c>
      <c r="GAA21" s="151" t="s">
        <v>770</v>
      </c>
      <c r="GAB21" s="151" t="s">
        <v>770</v>
      </c>
      <c r="GAC21" s="151" t="s">
        <v>770</v>
      </c>
      <c r="GAD21" s="151" t="s">
        <v>770</v>
      </c>
      <c r="GAE21" s="151" t="s">
        <v>770</v>
      </c>
      <c r="GAF21" s="151" t="s">
        <v>770</v>
      </c>
      <c r="GAG21" s="151" t="s">
        <v>770</v>
      </c>
      <c r="GAH21" s="151" t="s">
        <v>770</v>
      </c>
      <c r="GAI21" s="151" t="s">
        <v>770</v>
      </c>
      <c r="GAJ21" s="151" t="s">
        <v>770</v>
      </c>
      <c r="GAK21" s="151" t="s">
        <v>770</v>
      </c>
      <c r="GAL21" s="151" t="s">
        <v>770</v>
      </c>
      <c r="GAM21" s="151" t="s">
        <v>770</v>
      </c>
      <c r="GAN21" s="151" t="s">
        <v>770</v>
      </c>
      <c r="GAO21" s="151" t="s">
        <v>770</v>
      </c>
      <c r="GAP21" s="151" t="s">
        <v>770</v>
      </c>
      <c r="GAQ21" s="151" t="s">
        <v>770</v>
      </c>
      <c r="GAR21" s="151" t="s">
        <v>770</v>
      </c>
      <c r="GAS21" s="151" t="s">
        <v>770</v>
      </c>
      <c r="GAT21" s="151" t="s">
        <v>770</v>
      </c>
      <c r="GAU21" s="151" t="s">
        <v>770</v>
      </c>
      <c r="GAV21" s="151" t="s">
        <v>770</v>
      </c>
      <c r="GAW21" s="151" t="s">
        <v>770</v>
      </c>
      <c r="GAX21" s="151" t="s">
        <v>770</v>
      </c>
      <c r="GAY21" s="151" t="s">
        <v>770</v>
      </c>
      <c r="GAZ21" s="151" t="s">
        <v>770</v>
      </c>
      <c r="GBA21" s="151" t="s">
        <v>770</v>
      </c>
      <c r="GBB21" s="151" t="s">
        <v>770</v>
      </c>
      <c r="GBC21" s="151" t="s">
        <v>770</v>
      </c>
      <c r="GBD21" s="151" t="s">
        <v>770</v>
      </c>
      <c r="GBE21" s="151" t="s">
        <v>770</v>
      </c>
      <c r="GBF21" s="151" t="s">
        <v>770</v>
      </c>
      <c r="GBG21" s="151" t="s">
        <v>770</v>
      </c>
      <c r="GBH21" s="151" t="s">
        <v>770</v>
      </c>
      <c r="GBI21" s="151" t="s">
        <v>770</v>
      </c>
      <c r="GBJ21" s="151" t="s">
        <v>770</v>
      </c>
      <c r="GBK21" s="151" t="s">
        <v>770</v>
      </c>
      <c r="GBL21" s="151" t="s">
        <v>770</v>
      </c>
      <c r="GBM21" s="151" t="s">
        <v>770</v>
      </c>
      <c r="GBN21" s="151" t="s">
        <v>770</v>
      </c>
      <c r="GBO21" s="151" t="s">
        <v>770</v>
      </c>
      <c r="GBP21" s="151" t="s">
        <v>770</v>
      </c>
      <c r="GBQ21" s="151" t="s">
        <v>770</v>
      </c>
      <c r="GBR21" s="151" t="s">
        <v>770</v>
      </c>
      <c r="GBS21" s="151" t="s">
        <v>770</v>
      </c>
      <c r="GBT21" s="151" t="s">
        <v>770</v>
      </c>
      <c r="GBU21" s="151" t="s">
        <v>770</v>
      </c>
      <c r="GBV21" s="151" t="s">
        <v>770</v>
      </c>
      <c r="GBW21" s="151" t="s">
        <v>770</v>
      </c>
      <c r="GBX21" s="151" t="s">
        <v>770</v>
      </c>
      <c r="GBY21" s="151" t="s">
        <v>770</v>
      </c>
      <c r="GBZ21" s="151" t="s">
        <v>770</v>
      </c>
      <c r="GCA21" s="151" t="s">
        <v>770</v>
      </c>
      <c r="GCB21" s="151" t="s">
        <v>770</v>
      </c>
      <c r="GCC21" s="151" t="s">
        <v>770</v>
      </c>
      <c r="GCD21" s="151" t="s">
        <v>770</v>
      </c>
      <c r="GCE21" s="151" t="s">
        <v>770</v>
      </c>
      <c r="GCF21" s="151" t="s">
        <v>770</v>
      </c>
      <c r="GCG21" s="151" t="s">
        <v>770</v>
      </c>
      <c r="GCH21" s="151" t="s">
        <v>770</v>
      </c>
      <c r="GCI21" s="151" t="s">
        <v>770</v>
      </c>
      <c r="GCJ21" s="151" t="s">
        <v>770</v>
      </c>
      <c r="GCK21" s="151" t="s">
        <v>770</v>
      </c>
      <c r="GCL21" s="151" t="s">
        <v>770</v>
      </c>
      <c r="GCM21" s="151" t="s">
        <v>770</v>
      </c>
      <c r="GCN21" s="151" t="s">
        <v>770</v>
      </c>
      <c r="GCO21" s="151" t="s">
        <v>770</v>
      </c>
      <c r="GCP21" s="151" t="s">
        <v>770</v>
      </c>
      <c r="GCQ21" s="151" t="s">
        <v>770</v>
      </c>
      <c r="GCR21" s="151" t="s">
        <v>770</v>
      </c>
      <c r="GCS21" s="151" t="s">
        <v>770</v>
      </c>
      <c r="GCT21" s="151" t="s">
        <v>770</v>
      </c>
      <c r="GCU21" s="151" t="s">
        <v>770</v>
      </c>
      <c r="GCV21" s="151" t="s">
        <v>770</v>
      </c>
      <c r="GCW21" s="151" t="s">
        <v>770</v>
      </c>
      <c r="GCX21" s="151" t="s">
        <v>770</v>
      </c>
      <c r="GCY21" s="151" t="s">
        <v>770</v>
      </c>
      <c r="GCZ21" s="151" t="s">
        <v>770</v>
      </c>
      <c r="GDA21" s="151" t="s">
        <v>770</v>
      </c>
      <c r="GDB21" s="151" t="s">
        <v>770</v>
      </c>
      <c r="GDC21" s="151" t="s">
        <v>770</v>
      </c>
      <c r="GDD21" s="151" t="s">
        <v>770</v>
      </c>
      <c r="GDE21" s="151" t="s">
        <v>770</v>
      </c>
      <c r="GDF21" s="151" t="s">
        <v>770</v>
      </c>
      <c r="GDG21" s="151" t="s">
        <v>770</v>
      </c>
      <c r="GDH21" s="151" t="s">
        <v>770</v>
      </c>
      <c r="GDI21" s="151" t="s">
        <v>770</v>
      </c>
      <c r="GDJ21" s="151" t="s">
        <v>770</v>
      </c>
      <c r="GDK21" s="151" t="s">
        <v>770</v>
      </c>
      <c r="GDL21" s="151" t="s">
        <v>770</v>
      </c>
      <c r="GDM21" s="151" t="s">
        <v>770</v>
      </c>
      <c r="GDN21" s="151" t="s">
        <v>770</v>
      </c>
      <c r="GDO21" s="151" t="s">
        <v>770</v>
      </c>
      <c r="GDP21" s="151" t="s">
        <v>770</v>
      </c>
      <c r="GDQ21" s="151" t="s">
        <v>770</v>
      </c>
      <c r="GDR21" s="151" t="s">
        <v>770</v>
      </c>
      <c r="GDS21" s="151" t="s">
        <v>770</v>
      </c>
      <c r="GDT21" s="151" t="s">
        <v>770</v>
      </c>
      <c r="GDU21" s="151" t="s">
        <v>770</v>
      </c>
      <c r="GDV21" s="151" t="s">
        <v>770</v>
      </c>
      <c r="GDW21" s="151" t="s">
        <v>770</v>
      </c>
      <c r="GDX21" s="151" t="s">
        <v>770</v>
      </c>
      <c r="GDY21" s="151" t="s">
        <v>770</v>
      </c>
      <c r="GDZ21" s="151" t="s">
        <v>770</v>
      </c>
      <c r="GEA21" s="151" t="s">
        <v>770</v>
      </c>
      <c r="GEB21" s="151" t="s">
        <v>770</v>
      </c>
      <c r="GEC21" s="151" t="s">
        <v>770</v>
      </c>
      <c r="GED21" s="151" t="s">
        <v>770</v>
      </c>
      <c r="GEE21" s="151" t="s">
        <v>770</v>
      </c>
      <c r="GEF21" s="151" t="s">
        <v>770</v>
      </c>
      <c r="GEG21" s="151" t="s">
        <v>770</v>
      </c>
      <c r="GEH21" s="151" t="s">
        <v>770</v>
      </c>
      <c r="GEI21" s="151" t="s">
        <v>770</v>
      </c>
      <c r="GEJ21" s="151" t="s">
        <v>770</v>
      </c>
      <c r="GEK21" s="151" t="s">
        <v>770</v>
      </c>
      <c r="GEL21" s="151" t="s">
        <v>770</v>
      </c>
      <c r="GEM21" s="151" t="s">
        <v>770</v>
      </c>
      <c r="GEN21" s="151" t="s">
        <v>770</v>
      </c>
      <c r="GEO21" s="151" t="s">
        <v>770</v>
      </c>
      <c r="GEP21" s="151" t="s">
        <v>770</v>
      </c>
      <c r="GEQ21" s="151" t="s">
        <v>770</v>
      </c>
      <c r="GER21" s="151" t="s">
        <v>770</v>
      </c>
      <c r="GES21" s="151" t="s">
        <v>770</v>
      </c>
      <c r="GET21" s="151" t="s">
        <v>770</v>
      </c>
      <c r="GEU21" s="151" t="s">
        <v>770</v>
      </c>
      <c r="GEV21" s="151" t="s">
        <v>770</v>
      </c>
      <c r="GEW21" s="151" t="s">
        <v>770</v>
      </c>
      <c r="GEX21" s="151" t="s">
        <v>770</v>
      </c>
      <c r="GEY21" s="151" t="s">
        <v>770</v>
      </c>
      <c r="GEZ21" s="151" t="s">
        <v>770</v>
      </c>
      <c r="GFA21" s="151" t="s">
        <v>770</v>
      </c>
      <c r="GFB21" s="151" t="s">
        <v>770</v>
      </c>
      <c r="GFC21" s="151" t="s">
        <v>770</v>
      </c>
      <c r="GFD21" s="151" t="s">
        <v>770</v>
      </c>
      <c r="GFE21" s="151" t="s">
        <v>770</v>
      </c>
      <c r="GFF21" s="151" t="s">
        <v>770</v>
      </c>
      <c r="GFG21" s="151" t="s">
        <v>770</v>
      </c>
      <c r="GFH21" s="151" t="s">
        <v>770</v>
      </c>
      <c r="GFI21" s="151" t="s">
        <v>770</v>
      </c>
      <c r="GFJ21" s="151" t="s">
        <v>770</v>
      </c>
      <c r="GFK21" s="151" t="s">
        <v>770</v>
      </c>
      <c r="GFL21" s="151" t="s">
        <v>770</v>
      </c>
      <c r="GFM21" s="151" t="s">
        <v>770</v>
      </c>
      <c r="GFN21" s="151" t="s">
        <v>770</v>
      </c>
      <c r="GFO21" s="151" t="s">
        <v>770</v>
      </c>
      <c r="GFP21" s="151" t="s">
        <v>770</v>
      </c>
      <c r="GFQ21" s="151" t="s">
        <v>770</v>
      </c>
      <c r="GFR21" s="151" t="s">
        <v>770</v>
      </c>
      <c r="GFS21" s="151" t="s">
        <v>770</v>
      </c>
      <c r="GFT21" s="151" t="s">
        <v>770</v>
      </c>
      <c r="GFU21" s="151" t="s">
        <v>770</v>
      </c>
      <c r="GFV21" s="151" t="s">
        <v>770</v>
      </c>
      <c r="GFW21" s="151" t="s">
        <v>770</v>
      </c>
      <c r="GFX21" s="151" t="s">
        <v>770</v>
      </c>
      <c r="GFY21" s="151" t="s">
        <v>770</v>
      </c>
      <c r="GFZ21" s="151" t="s">
        <v>770</v>
      </c>
      <c r="GGA21" s="151" t="s">
        <v>770</v>
      </c>
      <c r="GGB21" s="151" t="s">
        <v>770</v>
      </c>
      <c r="GGC21" s="151" t="s">
        <v>770</v>
      </c>
      <c r="GGD21" s="151" t="s">
        <v>770</v>
      </c>
      <c r="GGE21" s="151" t="s">
        <v>770</v>
      </c>
      <c r="GGF21" s="151" t="s">
        <v>770</v>
      </c>
      <c r="GGG21" s="151" t="s">
        <v>770</v>
      </c>
      <c r="GGH21" s="151" t="s">
        <v>770</v>
      </c>
      <c r="GGI21" s="151" t="s">
        <v>770</v>
      </c>
      <c r="GGJ21" s="151" t="s">
        <v>770</v>
      </c>
      <c r="GGK21" s="151" t="s">
        <v>770</v>
      </c>
      <c r="GGL21" s="151" t="s">
        <v>770</v>
      </c>
      <c r="GGM21" s="151" t="s">
        <v>770</v>
      </c>
      <c r="GGN21" s="151" t="s">
        <v>770</v>
      </c>
      <c r="GGO21" s="151" t="s">
        <v>770</v>
      </c>
      <c r="GGP21" s="151" t="s">
        <v>770</v>
      </c>
      <c r="GGQ21" s="151" t="s">
        <v>770</v>
      </c>
      <c r="GGR21" s="151" t="s">
        <v>770</v>
      </c>
      <c r="GGS21" s="151" t="s">
        <v>770</v>
      </c>
      <c r="GGT21" s="151" t="s">
        <v>770</v>
      </c>
      <c r="GGU21" s="151" t="s">
        <v>770</v>
      </c>
      <c r="GGV21" s="151" t="s">
        <v>770</v>
      </c>
      <c r="GGW21" s="151" t="s">
        <v>770</v>
      </c>
      <c r="GGX21" s="151" t="s">
        <v>770</v>
      </c>
      <c r="GGY21" s="151" t="s">
        <v>770</v>
      </c>
      <c r="GGZ21" s="151" t="s">
        <v>770</v>
      </c>
      <c r="GHA21" s="151" t="s">
        <v>770</v>
      </c>
      <c r="GHB21" s="151" t="s">
        <v>770</v>
      </c>
      <c r="GHC21" s="151" t="s">
        <v>770</v>
      </c>
      <c r="GHD21" s="151" t="s">
        <v>770</v>
      </c>
      <c r="GHE21" s="151" t="s">
        <v>770</v>
      </c>
      <c r="GHF21" s="151" t="s">
        <v>770</v>
      </c>
      <c r="GHG21" s="151" t="s">
        <v>770</v>
      </c>
      <c r="GHH21" s="151" t="s">
        <v>770</v>
      </c>
      <c r="GHI21" s="151" t="s">
        <v>770</v>
      </c>
      <c r="GHJ21" s="151" t="s">
        <v>770</v>
      </c>
      <c r="GHK21" s="151" t="s">
        <v>770</v>
      </c>
      <c r="GHL21" s="151" t="s">
        <v>770</v>
      </c>
      <c r="GHM21" s="151" t="s">
        <v>770</v>
      </c>
      <c r="GHN21" s="151" t="s">
        <v>770</v>
      </c>
      <c r="GHO21" s="151" t="s">
        <v>770</v>
      </c>
      <c r="GHP21" s="151" t="s">
        <v>770</v>
      </c>
      <c r="GHQ21" s="151" t="s">
        <v>770</v>
      </c>
      <c r="GHR21" s="151" t="s">
        <v>770</v>
      </c>
      <c r="GHS21" s="151" t="s">
        <v>770</v>
      </c>
      <c r="GHT21" s="151" t="s">
        <v>770</v>
      </c>
      <c r="GHU21" s="151" t="s">
        <v>770</v>
      </c>
      <c r="GHV21" s="151" t="s">
        <v>770</v>
      </c>
      <c r="GHW21" s="151" t="s">
        <v>770</v>
      </c>
      <c r="GHX21" s="151" t="s">
        <v>770</v>
      </c>
      <c r="GHY21" s="151" t="s">
        <v>770</v>
      </c>
      <c r="GHZ21" s="151" t="s">
        <v>770</v>
      </c>
      <c r="GIA21" s="151" t="s">
        <v>770</v>
      </c>
      <c r="GIB21" s="151" t="s">
        <v>770</v>
      </c>
      <c r="GIC21" s="151" t="s">
        <v>770</v>
      </c>
      <c r="GID21" s="151" t="s">
        <v>770</v>
      </c>
      <c r="GIE21" s="151" t="s">
        <v>770</v>
      </c>
      <c r="GIF21" s="151" t="s">
        <v>770</v>
      </c>
      <c r="GIG21" s="151" t="s">
        <v>770</v>
      </c>
      <c r="GIH21" s="151" t="s">
        <v>770</v>
      </c>
      <c r="GII21" s="151" t="s">
        <v>770</v>
      </c>
      <c r="GIJ21" s="151" t="s">
        <v>770</v>
      </c>
      <c r="GIK21" s="151" t="s">
        <v>770</v>
      </c>
      <c r="GIL21" s="151" t="s">
        <v>770</v>
      </c>
      <c r="GIM21" s="151" t="s">
        <v>770</v>
      </c>
      <c r="GIN21" s="151" t="s">
        <v>770</v>
      </c>
      <c r="GIO21" s="151" t="s">
        <v>770</v>
      </c>
      <c r="GIP21" s="151" t="s">
        <v>770</v>
      </c>
      <c r="GIQ21" s="151" t="s">
        <v>770</v>
      </c>
      <c r="GIR21" s="151" t="s">
        <v>770</v>
      </c>
      <c r="GIS21" s="151" t="s">
        <v>770</v>
      </c>
      <c r="GIT21" s="151" t="s">
        <v>770</v>
      </c>
      <c r="GIU21" s="151" t="s">
        <v>770</v>
      </c>
      <c r="GIV21" s="151" t="s">
        <v>770</v>
      </c>
      <c r="GIW21" s="151" t="s">
        <v>770</v>
      </c>
      <c r="GIX21" s="151" t="s">
        <v>770</v>
      </c>
      <c r="GIY21" s="151" t="s">
        <v>770</v>
      </c>
      <c r="GIZ21" s="151" t="s">
        <v>770</v>
      </c>
      <c r="GJA21" s="151" t="s">
        <v>770</v>
      </c>
      <c r="GJB21" s="151" t="s">
        <v>770</v>
      </c>
      <c r="GJC21" s="151" t="s">
        <v>770</v>
      </c>
      <c r="GJD21" s="151" t="s">
        <v>770</v>
      </c>
      <c r="GJE21" s="151" t="s">
        <v>770</v>
      </c>
      <c r="GJF21" s="151" t="s">
        <v>770</v>
      </c>
      <c r="GJG21" s="151" t="s">
        <v>770</v>
      </c>
      <c r="GJH21" s="151" t="s">
        <v>770</v>
      </c>
      <c r="GJI21" s="151" t="s">
        <v>770</v>
      </c>
      <c r="GJJ21" s="151" t="s">
        <v>770</v>
      </c>
      <c r="GJK21" s="151" t="s">
        <v>770</v>
      </c>
      <c r="GJL21" s="151" t="s">
        <v>770</v>
      </c>
      <c r="GJM21" s="151" t="s">
        <v>770</v>
      </c>
      <c r="GJN21" s="151" t="s">
        <v>770</v>
      </c>
      <c r="GJO21" s="151" t="s">
        <v>770</v>
      </c>
      <c r="GJP21" s="151" t="s">
        <v>770</v>
      </c>
      <c r="GJQ21" s="151" t="s">
        <v>770</v>
      </c>
      <c r="GJR21" s="151" t="s">
        <v>770</v>
      </c>
      <c r="GJS21" s="151" t="s">
        <v>770</v>
      </c>
      <c r="GJT21" s="151" t="s">
        <v>770</v>
      </c>
      <c r="GJU21" s="151" t="s">
        <v>770</v>
      </c>
      <c r="GJV21" s="151" t="s">
        <v>770</v>
      </c>
      <c r="GJW21" s="151" t="s">
        <v>770</v>
      </c>
      <c r="GJX21" s="151" t="s">
        <v>770</v>
      </c>
      <c r="GJY21" s="151" t="s">
        <v>770</v>
      </c>
      <c r="GJZ21" s="151" t="s">
        <v>770</v>
      </c>
      <c r="GKA21" s="151" t="s">
        <v>770</v>
      </c>
      <c r="GKB21" s="151" t="s">
        <v>770</v>
      </c>
      <c r="GKC21" s="151" t="s">
        <v>770</v>
      </c>
      <c r="GKD21" s="151" t="s">
        <v>770</v>
      </c>
      <c r="GKE21" s="151" t="s">
        <v>770</v>
      </c>
      <c r="GKF21" s="151" t="s">
        <v>770</v>
      </c>
      <c r="GKG21" s="151" t="s">
        <v>770</v>
      </c>
      <c r="GKH21" s="151" t="s">
        <v>770</v>
      </c>
      <c r="GKI21" s="151" t="s">
        <v>770</v>
      </c>
      <c r="GKJ21" s="151" t="s">
        <v>770</v>
      </c>
      <c r="GKK21" s="151" t="s">
        <v>770</v>
      </c>
      <c r="GKL21" s="151" t="s">
        <v>770</v>
      </c>
      <c r="GKM21" s="151" t="s">
        <v>770</v>
      </c>
      <c r="GKN21" s="151" t="s">
        <v>770</v>
      </c>
      <c r="GKO21" s="151" t="s">
        <v>770</v>
      </c>
      <c r="GKP21" s="151" t="s">
        <v>770</v>
      </c>
      <c r="GKQ21" s="151" t="s">
        <v>770</v>
      </c>
      <c r="GKR21" s="151" t="s">
        <v>770</v>
      </c>
      <c r="GKS21" s="151" t="s">
        <v>770</v>
      </c>
      <c r="GKT21" s="151" t="s">
        <v>770</v>
      </c>
      <c r="GKU21" s="151" t="s">
        <v>770</v>
      </c>
      <c r="GKV21" s="151" t="s">
        <v>770</v>
      </c>
      <c r="GKW21" s="151" t="s">
        <v>770</v>
      </c>
      <c r="GKX21" s="151" t="s">
        <v>770</v>
      </c>
      <c r="GKY21" s="151" t="s">
        <v>770</v>
      </c>
      <c r="GKZ21" s="151" t="s">
        <v>770</v>
      </c>
      <c r="GLA21" s="151" t="s">
        <v>770</v>
      </c>
      <c r="GLB21" s="151" t="s">
        <v>770</v>
      </c>
      <c r="GLC21" s="151" t="s">
        <v>770</v>
      </c>
      <c r="GLD21" s="151" t="s">
        <v>770</v>
      </c>
      <c r="GLE21" s="151" t="s">
        <v>770</v>
      </c>
      <c r="GLF21" s="151" t="s">
        <v>770</v>
      </c>
      <c r="GLG21" s="151" t="s">
        <v>770</v>
      </c>
      <c r="GLH21" s="151" t="s">
        <v>770</v>
      </c>
      <c r="GLI21" s="151" t="s">
        <v>770</v>
      </c>
      <c r="GLJ21" s="151" t="s">
        <v>770</v>
      </c>
      <c r="GLK21" s="151" t="s">
        <v>770</v>
      </c>
      <c r="GLL21" s="151" t="s">
        <v>770</v>
      </c>
      <c r="GLM21" s="151" t="s">
        <v>770</v>
      </c>
      <c r="GLN21" s="151" t="s">
        <v>770</v>
      </c>
      <c r="GLO21" s="151" t="s">
        <v>770</v>
      </c>
      <c r="GLP21" s="151" t="s">
        <v>770</v>
      </c>
      <c r="GLQ21" s="151" t="s">
        <v>770</v>
      </c>
      <c r="GLR21" s="151" t="s">
        <v>770</v>
      </c>
      <c r="GLS21" s="151" t="s">
        <v>770</v>
      </c>
      <c r="GLT21" s="151" t="s">
        <v>770</v>
      </c>
      <c r="GLU21" s="151" t="s">
        <v>770</v>
      </c>
      <c r="GLV21" s="151" t="s">
        <v>770</v>
      </c>
      <c r="GLW21" s="151" t="s">
        <v>770</v>
      </c>
      <c r="GLX21" s="151" t="s">
        <v>770</v>
      </c>
      <c r="GLY21" s="151" t="s">
        <v>770</v>
      </c>
      <c r="GLZ21" s="151" t="s">
        <v>770</v>
      </c>
      <c r="GMA21" s="151" t="s">
        <v>770</v>
      </c>
      <c r="GMB21" s="151" t="s">
        <v>770</v>
      </c>
      <c r="GMC21" s="151" t="s">
        <v>770</v>
      </c>
      <c r="GMD21" s="151" t="s">
        <v>770</v>
      </c>
      <c r="GME21" s="151" t="s">
        <v>770</v>
      </c>
      <c r="GMF21" s="151" t="s">
        <v>770</v>
      </c>
      <c r="GMG21" s="151" t="s">
        <v>770</v>
      </c>
      <c r="GMH21" s="151" t="s">
        <v>770</v>
      </c>
      <c r="GMI21" s="151" t="s">
        <v>770</v>
      </c>
      <c r="GMJ21" s="151" t="s">
        <v>770</v>
      </c>
      <c r="GMK21" s="151" t="s">
        <v>770</v>
      </c>
      <c r="GML21" s="151" t="s">
        <v>770</v>
      </c>
      <c r="GMM21" s="151" t="s">
        <v>770</v>
      </c>
      <c r="GMN21" s="151" t="s">
        <v>770</v>
      </c>
      <c r="GMO21" s="151" t="s">
        <v>770</v>
      </c>
      <c r="GMP21" s="151" t="s">
        <v>770</v>
      </c>
      <c r="GMQ21" s="151" t="s">
        <v>770</v>
      </c>
      <c r="GMR21" s="151" t="s">
        <v>770</v>
      </c>
      <c r="GMS21" s="151" t="s">
        <v>770</v>
      </c>
      <c r="GMT21" s="151" t="s">
        <v>770</v>
      </c>
      <c r="GMU21" s="151" t="s">
        <v>770</v>
      </c>
      <c r="GMV21" s="151" t="s">
        <v>770</v>
      </c>
      <c r="GMW21" s="151" t="s">
        <v>770</v>
      </c>
      <c r="GMX21" s="151" t="s">
        <v>770</v>
      </c>
      <c r="GMY21" s="151" t="s">
        <v>770</v>
      </c>
      <c r="GMZ21" s="151" t="s">
        <v>770</v>
      </c>
      <c r="GNA21" s="151" t="s">
        <v>770</v>
      </c>
      <c r="GNB21" s="151" t="s">
        <v>770</v>
      </c>
      <c r="GNC21" s="151" t="s">
        <v>770</v>
      </c>
      <c r="GND21" s="151" t="s">
        <v>770</v>
      </c>
      <c r="GNE21" s="151" t="s">
        <v>770</v>
      </c>
      <c r="GNF21" s="151" t="s">
        <v>770</v>
      </c>
      <c r="GNG21" s="151" t="s">
        <v>770</v>
      </c>
      <c r="GNH21" s="151" t="s">
        <v>770</v>
      </c>
      <c r="GNI21" s="151" t="s">
        <v>770</v>
      </c>
      <c r="GNJ21" s="151" t="s">
        <v>770</v>
      </c>
      <c r="GNK21" s="151" t="s">
        <v>770</v>
      </c>
      <c r="GNL21" s="151" t="s">
        <v>770</v>
      </c>
      <c r="GNM21" s="151" t="s">
        <v>770</v>
      </c>
      <c r="GNN21" s="151" t="s">
        <v>770</v>
      </c>
      <c r="GNO21" s="151" t="s">
        <v>770</v>
      </c>
      <c r="GNP21" s="151" t="s">
        <v>770</v>
      </c>
      <c r="GNQ21" s="151" t="s">
        <v>770</v>
      </c>
      <c r="GNR21" s="151" t="s">
        <v>770</v>
      </c>
      <c r="GNS21" s="151" t="s">
        <v>770</v>
      </c>
      <c r="GNT21" s="151" t="s">
        <v>770</v>
      </c>
      <c r="GNU21" s="151" t="s">
        <v>770</v>
      </c>
      <c r="GNV21" s="151" t="s">
        <v>770</v>
      </c>
      <c r="GNW21" s="151" t="s">
        <v>770</v>
      </c>
      <c r="GNX21" s="151" t="s">
        <v>770</v>
      </c>
      <c r="GNY21" s="151" t="s">
        <v>770</v>
      </c>
      <c r="GNZ21" s="151" t="s">
        <v>770</v>
      </c>
      <c r="GOA21" s="151" t="s">
        <v>770</v>
      </c>
      <c r="GOB21" s="151" t="s">
        <v>770</v>
      </c>
      <c r="GOC21" s="151" t="s">
        <v>770</v>
      </c>
      <c r="GOD21" s="151" t="s">
        <v>770</v>
      </c>
      <c r="GOE21" s="151" t="s">
        <v>770</v>
      </c>
      <c r="GOF21" s="151" t="s">
        <v>770</v>
      </c>
      <c r="GOG21" s="151" t="s">
        <v>770</v>
      </c>
      <c r="GOH21" s="151" t="s">
        <v>770</v>
      </c>
      <c r="GOI21" s="151" t="s">
        <v>770</v>
      </c>
      <c r="GOJ21" s="151" t="s">
        <v>770</v>
      </c>
      <c r="GOK21" s="151" t="s">
        <v>770</v>
      </c>
      <c r="GOL21" s="151" t="s">
        <v>770</v>
      </c>
      <c r="GOM21" s="151" t="s">
        <v>770</v>
      </c>
      <c r="GON21" s="151" t="s">
        <v>770</v>
      </c>
      <c r="GOO21" s="151" t="s">
        <v>770</v>
      </c>
      <c r="GOP21" s="151" t="s">
        <v>770</v>
      </c>
      <c r="GOQ21" s="151" t="s">
        <v>770</v>
      </c>
      <c r="GOR21" s="151" t="s">
        <v>770</v>
      </c>
      <c r="GOS21" s="151" t="s">
        <v>770</v>
      </c>
      <c r="GOT21" s="151" t="s">
        <v>770</v>
      </c>
      <c r="GOU21" s="151" t="s">
        <v>770</v>
      </c>
      <c r="GOV21" s="151" t="s">
        <v>770</v>
      </c>
      <c r="GOW21" s="151" t="s">
        <v>770</v>
      </c>
      <c r="GOX21" s="151" t="s">
        <v>770</v>
      </c>
      <c r="GOY21" s="151" t="s">
        <v>770</v>
      </c>
      <c r="GOZ21" s="151" t="s">
        <v>770</v>
      </c>
      <c r="GPA21" s="151" t="s">
        <v>770</v>
      </c>
      <c r="GPB21" s="151" t="s">
        <v>770</v>
      </c>
      <c r="GPC21" s="151" t="s">
        <v>770</v>
      </c>
      <c r="GPD21" s="151" t="s">
        <v>770</v>
      </c>
      <c r="GPE21" s="151" t="s">
        <v>770</v>
      </c>
      <c r="GPF21" s="151" t="s">
        <v>770</v>
      </c>
      <c r="GPG21" s="151" t="s">
        <v>770</v>
      </c>
      <c r="GPH21" s="151" t="s">
        <v>770</v>
      </c>
      <c r="GPI21" s="151" t="s">
        <v>770</v>
      </c>
      <c r="GPJ21" s="151" t="s">
        <v>770</v>
      </c>
      <c r="GPK21" s="151" t="s">
        <v>770</v>
      </c>
      <c r="GPL21" s="151" t="s">
        <v>770</v>
      </c>
      <c r="GPM21" s="151" t="s">
        <v>770</v>
      </c>
      <c r="GPN21" s="151" t="s">
        <v>770</v>
      </c>
      <c r="GPO21" s="151" t="s">
        <v>770</v>
      </c>
      <c r="GPP21" s="151" t="s">
        <v>770</v>
      </c>
      <c r="GPQ21" s="151" t="s">
        <v>770</v>
      </c>
      <c r="GPR21" s="151" t="s">
        <v>770</v>
      </c>
      <c r="GPS21" s="151" t="s">
        <v>770</v>
      </c>
      <c r="GPT21" s="151" t="s">
        <v>770</v>
      </c>
      <c r="GPU21" s="151" t="s">
        <v>770</v>
      </c>
      <c r="GPV21" s="151" t="s">
        <v>770</v>
      </c>
      <c r="GPW21" s="151" t="s">
        <v>770</v>
      </c>
      <c r="GPX21" s="151" t="s">
        <v>770</v>
      </c>
      <c r="GPY21" s="151" t="s">
        <v>770</v>
      </c>
      <c r="GPZ21" s="151" t="s">
        <v>770</v>
      </c>
      <c r="GQA21" s="151" t="s">
        <v>770</v>
      </c>
      <c r="GQB21" s="151" t="s">
        <v>770</v>
      </c>
      <c r="GQC21" s="151" t="s">
        <v>770</v>
      </c>
      <c r="GQD21" s="151" t="s">
        <v>770</v>
      </c>
      <c r="GQE21" s="151" t="s">
        <v>770</v>
      </c>
      <c r="GQF21" s="151" t="s">
        <v>770</v>
      </c>
      <c r="GQG21" s="151" t="s">
        <v>770</v>
      </c>
      <c r="GQH21" s="151" t="s">
        <v>770</v>
      </c>
      <c r="GQI21" s="151" t="s">
        <v>770</v>
      </c>
      <c r="GQJ21" s="151" t="s">
        <v>770</v>
      </c>
      <c r="GQK21" s="151" t="s">
        <v>770</v>
      </c>
      <c r="GQL21" s="151" t="s">
        <v>770</v>
      </c>
      <c r="GQM21" s="151" t="s">
        <v>770</v>
      </c>
      <c r="GQN21" s="151" t="s">
        <v>770</v>
      </c>
      <c r="GQO21" s="151" t="s">
        <v>770</v>
      </c>
      <c r="GQP21" s="151" t="s">
        <v>770</v>
      </c>
      <c r="GQQ21" s="151" t="s">
        <v>770</v>
      </c>
      <c r="GQR21" s="151" t="s">
        <v>770</v>
      </c>
      <c r="GQS21" s="151" t="s">
        <v>770</v>
      </c>
      <c r="GQT21" s="151" t="s">
        <v>770</v>
      </c>
      <c r="GQU21" s="151" t="s">
        <v>770</v>
      </c>
      <c r="GQV21" s="151" t="s">
        <v>770</v>
      </c>
      <c r="GQW21" s="151" t="s">
        <v>770</v>
      </c>
      <c r="GQX21" s="151" t="s">
        <v>770</v>
      </c>
      <c r="GQY21" s="151" t="s">
        <v>770</v>
      </c>
      <c r="GQZ21" s="151" t="s">
        <v>770</v>
      </c>
      <c r="GRA21" s="151" t="s">
        <v>770</v>
      </c>
      <c r="GRB21" s="151" t="s">
        <v>770</v>
      </c>
      <c r="GRC21" s="151" t="s">
        <v>770</v>
      </c>
      <c r="GRD21" s="151" t="s">
        <v>770</v>
      </c>
      <c r="GRE21" s="151" t="s">
        <v>770</v>
      </c>
      <c r="GRF21" s="151" t="s">
        <v>770</v>
      </c>
      <c r="GRG21" s="151" t="s">
        <v>770</v>
      </c>
      <c r="GRH21" s="151" t="s">
        <v>770</v>
      </c>
      <c r="GRI21" s="151" t="s">
        <v>770</v>
      </c>
      <c r="GRJ21" s="151" t="s">
        <v>770</v>
      </c>
      <c r="GRK21" s="151" t="s">
        <v>770</v>
      </c>
      <c r="GRL21" s="151" t="s">
        <v>770</v>
      </c>
      <c r="GRM21" s="151" t="s">
        <v>770</v>
      </c>
      <c r="GRN21" s="151" t="s">
        <v>770</v>
      </c>
      <c r="GRO21" s="151" t="s">
        <v>770</v>
      </c>
      <c r="GRP21" s="151" t="s">
        <v>770</v>
      </c>
      <c r="GRQ21" s="151" t="s">
        <v>770</v>
      </c>
      <c r="GRR21" s="151" t="s">
        <v>770</v>
      </c>
      <c r="GRS21" s="151" t="s">
        <v>770</v>
      </c>
      <c r="GRT21" s="151" t="s">
        <v>770</v>
      </c>
      <c r="GRU21" s="151" t="s">
        <v>770</v>
      </c>
      <c r="GRV21" s="151" t="s">
        <v>770</v>
      </c>
      <c r="GRW21" s="151" t="s">
        <v>770</v>
      </c>
      <c r="GRX21" s="151" t="s">
        <v>770</v>
      </c>
      <c r="GRY21" s="151" t="s">
        <v>770</v>
      </c>
      <c r="GRZ21" s="151" t="s">
        <v>770</v>
      </c>
      <c r="GSA21" s="151" t="s">
        <v>770</v>
      </c>
      <c r="GSB21" s="151" t="s">
        <v>770</v>
      </c>
      <c r="GSC21" s="151" t="s">
        <v>770</v>
      </c>
      <c r="GSD21" s="151" t="s">
        <v>770</v>
      </c>
      <c r="GSE21" s="151" t="s">
        <v>770</v>
      </c>
      <c r="GSF21" s="151" t="s">
        <v>770</v>
      </c>
      <c r="GSG21" s="151" t="s">
        <v>770</v>
      </c>
      <c r="GSH21" s="151" t="s">
        <v>770</v>
      </c>
      <c r="GSI21" s="151" t="s">
        <v>770</v>
      </c>
      <c r="GSJ21" s="151" t="s">
        <v>770</v>
      </c>
      <c r="GSK21" s="151" t="s">
        <v>770</v>
      </c>
      <c r="GSL21" s="151" t="s">
        <v>770</v>
      </c>
      <c r="GSM21" s="151" t="s">
        <v>770</v>
      </c>
      <c r="GSN21" s="151" t="s">
        <v>770</v>
      </c>
      <c r="GSO21" s="151" t="s">
        <v>770</v>
      </c>
      <c r="GSP21" s="151" t="s">
        <v>770</v>
      </c>
      <c r="GSQ21" s="151" t="s">
        <v>770</v>
      </c>
      <c r="GSR21" s="151" t="s">
        <v>770</v>
      </c>
      <c r="GSS21" s="151" t="s">
        <v>770</v>
      </c>
      <c r="GST21" s="151" t="s">
        <v>770</v>
      </c>
      <c r="GSU21" s="151" t="s">
        <v>770</v>
      </c>
      <c r="GSV21" s="151" t="s">
        <v>770</v>
      </c>
      <c r="GSW21" s="151" t="s">
        <v>770</v>
      </c>
      <c r="GSX21" s="151" t="s">
        <v>770</v>
      </c>
      <c r="GSY21" s="151" t="s">
        <v>770</v>
      </c>
      <c r="GSZ21" s="151" t="s">
        <v>770</v>
      </c>
      <c r="GTA21" s="151" t="s">
        <v>770</v>
      </c>
      <c r="GTB21" s="151" t="s">
        <v>770</v>
      </c>
      <c r="GTC21" s="151" t="s">
        <v>770</v>
      </c>
      <c r="GTD21" s="151" t="s">
        <v>770</v>
      </c>
      <c r="GTE21" s="151" t="s">
        <v>770</v>
      </c>
      <c r="GTF21" s="151" t="s">
        <v>770</v>
      </c>
      <c r="GTG21" s="151" t="s">
        <v>770</v>
      </c>
      <c r="GTH21" s="151" t="s">
        <v>770</v>
      </c>
      <c r="GTI21" s="151" t="s">
        <v>770</v>
      </c>
      <c r="GTJ21" s="151" t="s">
        <v>770</v>
      </c>
      <c r="GTK21" s="151" t="s">
        <v>770</v>
      </c>
      <c r="GTL21" s="151" t="s">
        <v>770</v>
      </c>
      <c r="GTM21" s="151" t="s">
        <v>770</v>
      </c>
      <c r="GTN21" s="151" t="s">
        <v>770</v>
      </c>
      <c r="GTO21" s="151" t="s">
        <v>770</v>
      </c>
      <c r="GTP21" s="151" t="s">
        <v>770</v>
      </c>
      <c r="GTQ21" s="151" t="s">
        <v>770</v>
      </c>
      <c r="GTR21" s="151" t="s">
        <v>770</v>
      </c>
      <c r="GTS21" s="151" t="s">
        <v>770</v>
      </c>
      <c r="GTT21" s="151" t="s">
        <v>770</v>
      </c>
      <c r="GTU21" s="151" t="s">
        <v>770</v>
      </c>
      <c r="GTV21" s="151" t="s">
        <v>770</v>
      </c>
      <c r="GTW21" s="151" t="s">
        <v>770</v>
      </c>
      <c r="GTX21" s="151" t="s">
        <v>770</v>
      </c>
      <c r="GTY21" s="151" t="s">
        <v>770</v>
      </c>
      <c r="GTZ21" s="151" t="s">
        <v>770</v>
      </c>
      <c r="GUA21" s="151" t="s">
        <v>770</v>
      </c>
      <c r="GUB21" s="151" t="s">
        <v>770</v>
      </c>
      <c r="GUC21" s="151" t="s">
        <v>770</v>
      </c>
      <c r="GUD21" s="151" t="s">
        <v>770</v>
      </c>
      <c r="GUE21" s="151" t="s">
        <v>770</v>
      </c>
      <c r="GUF21" s="151" t="s">
        <v>770</v>
      </c>
      <c r="GUG21" s="151" t="s">
        <v>770</v>
      </c>
      <c r="GUH21" s="151" t="s">
        <v>770</v>
      </c>
      <c r="GUI21" s="151" t="s">
        <v>770</v>
      </c>
      <c r="GUJ21" s="151" t="s">
        <v>770</v>
      </c>
      <c r="GUK21" s="151" t="s">
        <v>770</v>
      </c>
      <c r="GUL21" s="151" t="s">
        <v>770</v>
      </c>
      <c r="GUM21" s="151" t="s">
        <v>770</v>
      </c>
      <c r="GUN21" s="151" t="s">
        <v>770</v>
      </c>
      <c r="GUO21" s="151" t="s">
        <v>770</v>
      </c>
      <c r="GUP21" s="151" t="s">
        <v>770</v>
      </c>
      <c r="GUQ21" s="151" t="s">
        <v>770</v>
      </c>
      <c r="GUR21" s="151" t="s">
        <v>770</v>
      </c>
      <c r="GUS21" s="151" t="s">
        <v>770</v>
      </c>
      <c r="GUT21" s="151" t="s">
        <v>770</v>
      </c>
      <c r="GUU21" s="151" t="s">
        <v>770</v>
      </c>
      <c r="GUV21" s="151" t="s">
        <v>770</v>
      </c>
      <c r="GUW21" s="151" t="s">
        <v>770</v>
      </c>
      <c r="GUX21" s="151" t="s">
        <v>770</v>
      </c>
      <c r="GUY21" s="151" t="s">
        <v>770</v>
      </c>
      <c r="GUZ21" s="151" t="s">
        <v>770</v>
      </c>
      <c r="GVA21" s="151" t="s">
        <v>770</v>
      </c>
      <c r="GVB21" s="151" t="s">
        <v>770</v>
      </c>
      <c r="GVC21" s="151" t="s">
        <v>770</v>
      </c>
      <c r="GVD21" s="151" t="s">
        <v>770</v>
      </c>
      <c r="GVE21" s="151" t="s">
        <v>770</v>
      </c>
      <c r="GVF21" s="151" t="s">
        <v>770</v>
      </c>
      <c r="GVG21" s="151" t="s">
        <v>770</v>
      </c>
      <c r="GVH21" s="151" t="s">
        <v>770</v>
      </c>
      <c r="GVI21" s="151" t="s">
        <v>770</v>
      </c>
      <c r="GVJ21" s="151" t="s">
        <v>770</v>
      </c>
      <c r="GVK21" s="151" t="s">
        <v>770</v>
      </c>
      <c r="GVL21" s="151" t="s">
        <v>770</v>
      </c>
      <c r="GVM21" s="151" t="s">
        <v>770</v>
      </c>
      <c r="GVN21" s="151" t="s">
        <v>770</v>
      </c>
      <c r="GVO21" s="151" t="s">
        <v>770</v>
      </c>
      <c r="GVP21" s="151" t="s">
        <v>770</v>
      </c>
      <c r="GVQ21" s="151" t="s">
        <v>770</v>
      </c>
      <c r="GVR21" s="151" t="s">
        <v>770</v>
      </c>
      <c r="GVS21" s="151" t="s">
        <v>770</v>
      </c>
      <c r="GVT21" s="151" t="s">
        <v>770</v>
      </c>
      <c r="GVU21" s="151" t="s">
        <v>770</v>
      </c>
      <c r="GVV21" s="151" t="s">
        <v>770</v>
      </c>
      <c r="GVW21" s="151" t="s">
        <v>770</v>
      </c>
      <c r="GVX21" s="151" t="s">
        <v>770</v>
      </c>
      <c r="GVY21" s="151" t="s">
        <v>770</v>
      </c>
      <c r="GVZ21" s="151" t="s">
        <v>770</v>
      </c>
      <c r="GWA21" s="151" t="s">
        <v>770</v>
      </c>
      <c r="GWB21" s="151" t="s">
        <v>770</v>
      </c>
      <c r="GWC21" s="151" t="s">
        <v>770</v>
      </c>
      <c r="GWD21" s="151" t="s">
        <v>770</v>
      </c>
      <c r="GWE21" s="151" t="s">
        <v>770</v>
      </c>
      <c r="GWF21" s="151" t="s">
        <v>770</v>
      </c>
      <c r="GWG21" s="151" t="s">
        <v>770</v>
      </c>
      <c r="GWH21" s="151" t="s">
        <v>770</v>
      </c>
      <c r="GWI21" s="151" t="s">
        <v>770</v>
      </c>
      <c r="GWJ21" s="151" t="s">
        <v>770</v>
      </c>
      <c r="GWK21" s="151" t="s">
        <v>770</v>
      </c>
      <c r="GWL21" s="151" t="s">
        <v>770</v>
      </c>
      <c r="GWM21" s="151" t="s">
        <v>770</v>
      </c>
      <c r="GWN21" s="151" t="s">
        <v>770</v>
      </c>
      <c r="GWO21" s="151" t="s">
        <v>770</v>
      </c>
      <c r="GWP21" s="151" t="s">
        <v>770</v>
      </c>
      <c r="GWQ21" s="151" t="s">
        <v>770</v>
      </c>
      <c r="GWR21" s="151" t="s">
        <v>770</v>
      </c>
      <c r="GWS21" s="151" t="s">
        <v>770</v>
      </c>
      <c r="GWT21" s="151" t="s">
        <v>770</v>
      </c>
      <c r="GWU21" s="151" t="s">
        <v>770</v>
      </c>
      <c r="GWV21" s="151" t="s">
        <v>770</v>
      </c>
      <c r="GWW21" s="151" t="s">
        <v>770</v>
      </c>
      <c r="GWX21" s="151" t="s">
        <v>770</v>
      </c>
      <c r="GWY21" s="151" t="s">
        <v>770</v>
      </c>
      <c r="GWZ21" s="151" t="s">
        <v>770</v>
      </c>
      <c r="GXA21" s="151" t="s">
        <v>770</v>
      </c>
      <c r="GXB21" s="151" t="s">
        <v>770</v>
      </c>
      <c r="GXC21" s="151" t="s">
        <v>770</v>
      </c>
      <c r="GXD21" s="151" t="s">
        <v>770</v>
      </c>
      <c r="GXE21" s="151" t="s">
        <v>770</v>
      </c>
      <c r="GXF21" s="151" t="s">
        <v>770</v>
      </c>
      <c r="GXG21" s="151" t="s">
        <v>770</v>
      </c>
      <c r="GXH21" s="151" t="s">
        <v>770</v>
      </c>
      <c r="GXI21" s="151" t="s">
        <v>770</v>
      </c>
      <c r="GXJ21" s="151" t="s">
        <v>770</v>
      </c>
      <c r="GXK21" s="151" t="s">
        <v>770</v>
      </c>
      <c r="GXL21" s="151" t="s">
        <v>770</v>
      </c>
      <c r="GXM21" s="151" t="s">
        <v>770</v>
      </c>
      <c r="GXN21" s="151" t="s">
        <v>770</v>
      </c>
      <c r="GXO21" s="151" t="s">
        <v>770</v>
      </c>
      <c r="GXP21" s="151" t="s">
        <v>770</v>
      </c>
      <c r="GXQ21" s="151" t="s">
        <v>770</v>
      </c>
      <c r="GXR21" s="151" t="s">
        <v>770</v>
      </c>
      <c r="GXS21" s="151" t="s">
        <v>770</v>
      </c>
      <c r="GXT21" s="151" t="s">
        <v>770</v>
      </c>
      <c r="GXU21" s="151" t="s">
        <v>770</v>
      </c>
      <c r="GXV21" s="151" t="s">
        <v>770</v>
      </c>
      <c r="GXW21" s="151" t="s">
        <v>770</v>
      </c>
      <c r="GXX21" s="151" t="s">
        <v>770</v>
      </c>
      <c r="GXY21" s="151" t="s">
        <v>770</v>
      </c>
      <c r="GXZ21" s="151" t="s">
        <v>770</v>
      </c>
      <c r="GYA21" s="151" t="s">
        <v>770</v>
      </c>
      <c r="GYB21" s="151" t="s">
        <v>770</v>
      </c>
      <c r="GYC21" s="151" t="s">
        <v>770</v>
      </c>
      <c r="GYD21" s="151" t="s">
        <v>770</v>
      </c>
      <c r="GYE21" s="151" t="s">
        <v>770</v>
      </c>
      <c r="GYF21" s="151" t="s">
        <v>770</v>
      </c>
      <c r="GYG21" s="151" t="s">
        <v>770</v>
      </c>
      <c r="GYH21" s="151" t="s">
        <v>770</v>
      </c>
      <c r="GYI21" s="151" t="s">
        <v>770</v>
      </c>
      <c r="GYJ21" s="151" t="s">
        <v>770</v>
      </c>
      <c r="GYK21" s="151" t="s">
        <v>770</v>
      </c>
      <c r="GYL21" s="151" t="s">
        <v>770</v>
      </c>
      <c r="GYM21" s="151" t="s">
        <v>770</v>
      </c>
      <c r="GYN21" s="151" t="s">
        <v>770</v>
      </c>
      <c r="GYO21" s="151" t="s">
        <v>770</v>
      </c>
      <c r="GYP21" s="151" t="s">
        <v>770</v>
      </c>
      <c r="GYQ21" s="151" t="s">
        <v>770</v>
      </c>
      <c r="GYR21" s="151" t="s">
        <v>770</v>
      </c>
      <c r="GYS21" s="151" t="s">
        <v>770</v>
      </c>
      <c r="GYT21" s="151" t="s">
        <v>770</v>
      </c>
      <c r="GYU21" s="151" t="s">
        <v>770</v>
      </c>
      <c r="GYV21" s="151" t="s">
        <v>770</v>
      </c>
      <c r="GYW21" s="151" t="s">
        <v>770</v>
      </c>
      <c r="GYX21" s="151" t="s">
        <v>770</v>
      </c>
      <c r="GYY21" s="151" t="s">
        <v>770</v>
      </c>
      <c r="GYZ21" s="151" t="s">
        <v>770</v>
      </c>
      <c r="GZA21" s="151" t="s">
        <v>770</v>
      </c>
      <c r="GZB21" s="151" t="s">
        <v>770</v>
      </c>
      <c r="GZC21" s="151" t="s">
        <v>770</v>
      </c>
      <c r="GZD21" s="151" t="s">
        <v>770</v>
      </c>
      <c r="GZE21" s="151" t="s">
        <v>770</v>
      </c>
      <c r="GZF21" s="151" t="s">
        <v>770</v>
      </c>
      <c r="GZG21" s="151" t="s">
        <v>770</v>
      </c>
      <c r="GZH21" s="151" t="s">
        <v>770</v>
      </c>
      <c r="GZI21" s="151" t="s">
        <v>770</v>
      </c>
      <c r="GZJ21" s="151" t="s">
        <v>770</v>
      </c>
      <c r="GZK21" s="151" t="s">
        <v>770</v>
      </c>
      <c r="GZL21" s="151" t="s">
        <v>770</v>
      </c>
      <c r="GZM21" s="151" t="s">
        <v>770</v>
      </c>
      <c r="GZN21" s="151" t="s">
        <v>770</v>
      </c>
      <c r="GZO21" s="151" t="s">
        <v>770</v>
      </c>
      <c r="GZP21" s="151" t="s">
        <v>770</v>
      </c>
      <c r="GZQ21" s="151" t="s">
        <v>770</v>
      </c>
      <c r="GZR21" s="151" t="s">
        <v>770</v>
      </c>
      <c r="GZS21" s="151" t="s">
        <v>770</v>
      </c>
      <c r="GZT21" s="151" t="s">
        <v>770</v>
      </c>
      <c r="GZU21" s="151" t="s">
        <v>770</v>
      </c>
      <c r="GZV21" s="151" t="s">
        <v>770</v>
      </c>
      <c r="GZW21" s="151" t="s">
        <v>770</v>
      </c>
      <c r="GZX21" s="151" t="s">
        <v>770</v>
      </c>
      <c r="GZY21" s="151" t="s">
        <v>770</v>
      </c>
      <c r="GZZ21" s="151" t="s">
        <v>770</v>
      </c>
      <c r="HAA21" s="151" t="s">
        <v>770</v>
      </c>
      <c r="HAB21" s="151" t="s">
        <v>770</v>
      </c>
      <c r="HAC21" s="151" t="s">
        <v>770</v>
      </c>
      <c r="HAD21" s="151" t="s">
        <v>770</v>
      </c>
      <c r="HAE21" s="151" t="s">
        <v>770</v>
      </c>
      <c r="HAF21" s="151" t="s">
        <v>770</v>
      </c>
      <c r="HAG21" s="151" t="s">
        <v>770</v>
      </c>
      <c r="HAH21" s="151" t="s">
        <v>770</v>
      </c>
      <c r="HAI21" s="151" t="s">
        <v>770</v>
      </c>
      <c r="HAJ21" s="151" t="s">
        <v>770</v>
      </c>
      <c r="HAK21" s="151" t="s">
        <v>770</v>
      </c>
      <c r="HAL21" s="151" t="s">
        <v>770</v>
      </c>
      <c r="HAM21" s="151" t="s">
        <v>770</v>
      </c>
      <c r="HAN21" s="151" t="s">
        <v>770</v>
      </c>
      <c r="HAO21" s="151" t="s">
        <v>770</v>
      </c>
      <c r="HAP21" s="151" t="s">
        <v>770</v>
      </c>
      <c r="HAQ21" s="151" t="s">
        <v>770</v>
      </c>
      <c r="HAR21" s="151" t="s">
        <v>770</v>
      </c>
      <c r="HAS21" s="151" t="s">
        <v>770</v>
      </c>
      <c r="HAT21" s="151" t="s">
        <v>770</v>
      </c>
      <c r="HAU21" s="151" t="s">
        <v>770</v>
      </c>
      <c r="HAV21" s="151" t="s">
        <v>770</v>
      </c>
      <c r="HAW21" s="151" t="s">
        <v>770</v>
      </c>
      <c r="HAX21" s="151" t="s">
        <v>770</v>
      </c>
      <c r="HAY21" s="151" t="s">
        <v>770</v>
      </c>
      <c r="HAZ21" s="151" t="s">
        <v>770</v>
      </c>
      <c r="HBA21" s="151" t="s">
        <v>770</v>
      </c>
      <c r="HBB21" s="151" t="s">
        <v>770</v>
      </c>
      <c r="HBC21" s="151" t="s">
        <v>770</v>
      </c>
      <c r="HBD21" s="151" t="s">
        <v>770</v>
      </c>
      <c r="HBE21" s="151" t="s">
        <v>770</v>
      </c>
      <c r="HBF21" s="151" t="s">
        <v>770</v>
      </c>
      <c r="HBG21" s="151" t="s">
        <v>770</v>
      </c>
      <c r="HBH21" s="151" t="s">
        <v>770</v>
      </c>
      <c r="HBI21" s="151" t="s">
        <v>770</v>
      </c>
      <c r="HBJ21" s="151" t="s">
        <v>770</v>
      </c>
      <c r="HBK21" s="151" t="s">
        <v>770</v>
      </c>
      <c r="HBL21" s="151" t="s">
        <v>770</v>
      </c>
      <c r="HBM21" s="151" t="s">
        <v>770</v>
      </c>
      <c r="HBN21" s="151" t="s">
        <v>770</v>
      </c>
      <c r="HBO21" s="151" t="s">
        <v>770</v>
      </c>
      <c r="HBP21" s="151" t="s">
        <v>770</v>
      </c>
      <c r="HBQ21" s="151" t="s">
        <v>770</v>
      </c>
      <c r="HBR21" s="151" t="s">
        <v>770</v>
      </c>
      <c r="HBS21" s="151" t="s">
        <v>770</v>
      </c>
      <c r="HBT21" s="151" t="s">
        <v>770</v>
      </c>
      <c r="HBU21" s="151" t="s">
        <v>770</v>
      </c>
      <c r="HBV21" s="151" t="s">
        <v>770</v>
      </c>
      <c r="HBW21" s="151" t="s">
        <v>770</v>
      </c>
      <c r="HBX21" s="151" t="s">
        <v>770</v>
      </c>
      <c r="HBY21" s="151" t="s">
        <v>770</v>
      </c>
      <c r="HBZ21" s="151" t="s">
        <v>770</v>
      </c>
      <c r="HCA21" s="151" t="s">
        <v>770</v>
      </c>
      <c r="HCB21" s="151" t="s">
        <v>770</v>
      </c>
      <c r="HCC21" s="151" t="s">
        <v>770</v>
      </c>
      <c r="HCD21" s="151" t="s">
        <v>770</v>
      </c>
      <c r="HCE21" s="151" t="s">
        <v>770</v>
      </c>
      <c r="HCF21" s="151" t="s">
        <v>770</v>
      </c>
      <c r="HCG21" s="151" t="s">
        <v>770</v>
      </c>
      <c r="HCH21" s="151" t="s">
        <v>770</v>
      </c>
      <c r="HCI21" s="151" t="s">
        <v>770</v>
      </c>
      <c r="HCJ21" s="151" t="s">
        <v>770</v>
      </c>
      <c r="HCK21" s="151" t="s">
        <v>770</v>
      </c>
      <c r="HCL21" s="151" t="s">
        <v>770</v>
      </c>
      <c r="HCM21" s="151" t="s">
        <v>770</v>
      </c>
      <c r="HCN21" s="151" t="s">
        <v>770</v>
      </c>
      <c r="HCO21" s="151" t="s">
        <v>770</v>
      </c>
      <c r="HCP21" s="151" t="s">
        <v>770</v>
      </c>
      <c r="HCQ21" s="151" t="s">
        <v>770</v>
      </c>
      <c r="HCR21" s="151" t="s">
        <v>770</v>
      </c>
      <c r="HCS21" s="151" t="s">
        <v>770</v>
      </c>
      <c r="HCT21" s="151" t="s">
        <v>770</v>
      </c>
      <c r="HCU21" s="151" t="s">
        <v>770</v>
      </c>
      <c r="HCV21" s="151" t="s">
        <v>770</v>
      </c>
      <c r="HCW21" s="151" t="s">
        <v>770</v>
      </c>
      <c r="HCX21" s="151" t="s">
        <v>770</v>
      </c>
      <c r="HCY21" s="151" t="s">
        <v>770</v>
      </c>
      <c r="HCZ21" s="151" t="s">
        <v>770</v>
      </c>
      <c r="HDA21" s="151" t="s">
        <v>770</v>
      </c>
      <c r="HDB21" s="151" t="s">
        <v>770</v>
      </c>
      <c r="HDC21" s="151" t="s">
        <v>770</v>
      </c>
      <c r="HDD21" s="151" t="s">
        <v>770</v>
      </c>
      <c r="HDE21" s="151" t="s">
        <v>770</v>
      </c>
      <c r="HDF21" s="151" t="s">
        <v>770</v>
      </c>
      <c r="HDG21" s="151" t="s">
        <v>770</v>
      </c>
      <c r="HDH21" s="151" t="s">
        <v>770</v>
      </c>
      <c r="HDI21" s="151" t="s">
        <v>770</v>
      </c>
      <c r="HDJ21" s="151" t="s">
        <v>770</v>
      </c>
      <c r="HDK21" s="151" t="s">
        <v>770</v>
      </c>
      <c r="HDL21" s="151" t="s">
        <v>770</v>
      </c>
      <c r="HDM21" s="151" t="s">
        <v>770</v>
      </c>
      <c r="HDN21" s="151" t="s">
        <v>770</v>
      </c>
      <c r="HDO21" s="151" t="s">
        <v>770</v>
      </c>
      <c r="HDP21" s="151" t="s">
        <v>770</v>
      </c>
      <c r="HDQ21" s="151" t="s">
        <v>770</v>
      </c>
      <c r="HDR21" s="151" t="s">
        <v>770</v>
      </c>
      <c r="HDS21" s="151" t="s">
        <v>770</v>
      </c>
      <c r="HDT21" s="151" t="s">
        <v>770</v>
      </c>
      <c r="HDU21" s="151" t="s">
        <v>770</v>
      </c>
      <c r="HDV21" s="151" t="s">
        <v>770</v>
      </c>
      <c r="HDW21" s="151" t="s">
        <v>770</v>
      </c>
      <c r="HDX21" s="151" t="s">
        <v>770</v>
      </c>
      <c r="HDY21" s="151" t="s">
        <v>770</v>
      </c>
      <c r="HDZ21" s="151" t="s">
        <v>770</v>
      </c>
      <c r="HEA21" s="151" t="s">
        <v>770</v>
      </c>
      <c r="HEB21" s="151" t="s">
        <v>770</v>
      </c>
      <c r="HEC21" s="151" t="s">
        <v>770</v>
      </c>
      <c r="HED21" s="151" t="s">
        <v>770</v>
      </c>
      <c r="HEE21" s="151" t="s">
        <v>770</v>
      </c>
      <c r="HEF21" s="151" t="s">
        <v>770</v>
      </c>
      <c r="HEG21" s="151" t="s">
        <v>770</v>
      </c>
      <c r="HEH21" s="151" t="s">
        <v>770</v>
      </c>
      <c r="HEI21" s="151" t="s">
        <v>770</v>
      </c>
      <c r="HEJ21" s="151" t="s">
        <v>770</v>
      </c>
      <c r="HEK21" s="151" t="s">
        <v>770</v>
      </c>
      <c r="HEL21" s="151" t="s">
        <v>770</v>
      </c>
      <c r="HEM21" s="151" t="s">
        <v>770</v>
      </c>
      <c r="HEN21" s="151" t="s">
        <v>770</v>
      </c>
      <c r="HEO21" s="151" t="s">
        <v>770</v>
      </c>
      <c r="HEP21" s="151" t="s">
        <v>770</v>
      </c>
      <c r="HEQ21" s="151" t="s">
        <v>770</v>
      </c>
      <c r="HER21" s="151" t="s">
        <v>770</v>
      </c>
      <c r="HES21" s="151" t="s">
        <v>770</v>
      </c>
      <c r="HET21" s="151" t="s">
        <v>770</v>
      </c>
      <c r="HEU21" s="151" t="s">
        <v>770</v>
      </c>
      <c r="HEV21" s="151" t="s">
        <v>770</v>
      </c>
      <c r="HEW21" s="151" t="s">
        <v>770</v>
      </c>
      <c r="HEX21" s="151" t="s">
        <v>770</v>
      </c>
      <c r="HEY21" s="151" t="s">
        <v>770</v>
      </c>
      <c r="HEZ21" s="151" t="s">
        <v>770</v>
      </c>
      <c r="HFA21" s="151" t="s">
        <v>770</v>
      </c>
      <c r="HFB21" s="151" t="s">
        <v>770</v>
      </c>
      <c r="HFC21" s="151" t="s">
        <v>770</v>
      </c>
      <c r="HFD21" s="151" t="s">
        <v>770</v>
      </c>
      <c r="HFE21" s="151" t="s">
        <v>770</v>
      </c>
      <c r="HFF21" s="151" t="s">
        <v>770</v>
      </c>
      <c r="HFG21" s="151" t="s">
        <v>770</v>
      </c>
      <c r="HFH21" s="151" t="s">
        <v>770</v>
      </c>
      <c r="HFI21" s="151" t="s">
        <v>770</v>
      </c>
      <c r="HFJ21" s="151" t="s">
        <v>770</v>
      </c>
      <c r="HFK21" s="151" t="s">
        <v>770</v>
      </c>
      <c r="HFL21" s="151" t="s">
        <v>770</v>
      </c>
      <c r="HFM21" s="151" t="s">
        <v>770</v>
      </c>
      <c r="HFN21" s="151" t="s">
        <v>770</v>
      </c>
      <c r="HFO21" s="151" t="s">
        <v>770</v>
      </c>
      <c r="HFP21" s="151" t="s">
        <v>770</v>
      </c>
      <c r="HFQ21" s="151" t="s">
        <v>770</v>
      </c>
      <c r="HFR21" s="151" t="s">
        <v>770</v>
      </c>
      <c r="HFS21" s="151" t="s">
        <v>770</v>
      </c>
      <c r="HFT21" s="151" t="s">
        <v>770</v>
      </c>
      <c r="HFU21" s="151" t="s">
        <v>770</v>
      </c>
      <c r="HFV21" s="151" t="s">
        <v>770</v>
      </c>
      <c r="HFW21" s="151" t="s">
        <v>770</v>
      </c>
      <c r="HFX21" s="151" t="s">
        <v>770</v>
      </c>
      <c r="HFY21" s="151" t="s">
        <v>770</v>
      </c>
      <c r="HFZ21" s="151" t="s">
        <v>770</v>
      </c>
      <c r="HGA21" s="151" t="s">
        <v>770</v>
      </c>
      <c r="HGB21" s="151" t="s">
        <v>770</v>
      </c>
      <c r="HGC21" s="151" t="s">
        <v>770</v>
      </c>
      <c r="HGD21" s="151" t="s">
        <v>770</v>
      </c>
      <c r="HGE21" s="151" t="s">
        <v>770</v>
      </c>
      <c r="HGF21" s="151" t="s">
        <v>770</v>
      </c>
      <c r="HGG21" s="151" t="s">
        <v>770</v>
      </c>
      <c r="HGH21" s="151" t="s">
        <v>770</v>
      </c>
      <c r="HGI21" s="151" t="s">
        <v>770</v>
      </c>
      <c r="HGJ21" s="151" t="s">
        <v>770</v>
      </c>
      <c r="HGK21" s="151" t="s">
        <v>770</v>
      </c>
      <c r="HGL21" s="151" t="s">
        <v>770</v>
      </c>
      <c r="HGM21" s="151" t="s">
        <v>770</v>
      </c>
      <c r="HGN21" s="151" t="s">
        <v>770</v>
      </c>
      <c r="HGO21" s="151" t="s">
        <v>770</v>
      </c>
      <c r="HGP21" s="151" t="s">
        <v>770</v>
      </c>
      <c r="HGQ21" s="151" t="s">
        <v>770</v>
      </c>
      <c r="HGR21" s="151" t="s">
        <v>770</v>
      </c>
      <c r="HGS21" s="151" t="s">
        <v>770</v>
      </c>
      <c r="HGT21" s="151" t="s">
        <v>770</v>
      </c>
      <c r="HGU21" s="151" t="s">
        <v>770</v>
      </c>
      <c r="HGV21" s="151" t="s">
        <v>770</v>
      </c>
      <c r="HGW21" s="151" t="s">
        <v>770</v>
      </c>
      <c r="HGX21" s="151" t="s">
        <v>770</v>
      </c>
      <c r="HGY21" s="151" t="s">
        <v>770</v>
      </c>
      <c r="HGZ21" s="151" t="s">
        <v>770</v>
      </c>
      <c r="HHA21" s="151" t="s">
        <v>770</v>
      </c>
      <c r="HHB21" s="151" t="s">
        <v>770</v>
      </c>
      <c r="HHC21" s="151" t="s">
        <v>770</v>
      </c>
      <c r="HHD21" s="151" t="s">
        <v>770</v>
      </c>
      <c r="HHE21" s="151" t="s">
        <v>770</v>
      </c>
      <c r="HHF21" s="151" t="s">
        <v>770</v>
      </c>
      <c r="HHG21" s="151" t="s">
        <v>770</v>
      </c>
      <c r="HHH21" s="151" t="s">
        <v>770</v>
      </c>
      <c r="HHI21" s="151" t="s">
        <v>770</v>
      </c>
      <c r="HHJ21" s="151" t="s">
        <v>770</v>
      </c>
      <c r="HHK21" s="151" t="s">
        <v>770</v>
      </c>
      <c r="HHL21" s="151" t="s">
        <v>770</v>
      </c>
      <c r="HHM21" s="151" t="s">
        <v>770</v>
      </c>
      <c r="HHN21" s="151" t="s">
        <v>770</v>
      </c>
      <c r="HHO21" s="151" t="s">
        <v>770</v>
      </c>
      <c r="HHP21" s="151" t="s">
        <v>770</v>
      </c>
      <c r="HHQ21" s="151" t="s">
        <v>770</v>
      </c>
      <c r="HHR21" s="151" t="s">
        <v>770</v>
      </c>
      <c r="HHS21" s="151" t="s">
        <v>770</v>
      </c>
      <c r="HHT21" s="151" t="s">
        <v>770</v>
      </c>
      <c r="HHU21" s="151" t="s">
        <v>770</v>
      </c>
      <c r="HHV21" s="151" t="s">
        <v>770</v>
      </c>
      <c r="HHW21" s="151" t="s">
        <v>770</v>
      </c>
      <c r="HHX21" s="151" t="s">
        <v>770</v>
      </c>
      <c r="HHY21" s="151" t="s">
        <v>770</v>
      </c>
      <c r="HHZ21" s="151" t="s">
        <v>770</v>
      </c>
      <c r="HIA21" s="151" t="s">
        <v>770</v>
      </c>
      <c r="HIB21" s="151" t="s">
        <v>770</v>
      </c>
      <c r="HIC21" s="151" t="s">
        <v>770</v>
      </c>
      <c r="HID21" s="151" t="s">
        <v>770</v>
      </c>
      <c r="HIE21" s="151" t="s">
        <v>770</v>
      </c>
      <c r="HIF21" s="151" t="s">
        <v>770</v>
      </c>
      <c r="HIG21" s="151" t="s">
        <v>770</v>
      </c>
      <c r="HIH21" s="151" t="s">
        <v>770</v>
      </c>
      <c r="HII21" s="151" t="s">
        <v>770</v>
      </c>
      <c r="HIJ21" s="151" t="s">
        <v>770</v>
      </c>
      <c r="HIK21" s="151" t="s">
        <v>770</v>
      </c>
      <c r="HIL21" s="151" t="s">
        <v>770</v>
      </c>
      <c r="HIM21" s="151" t="s">
        <v>770</v>
      </c>
      <c r="HIN21" s="151" t="s">
        <v>770</v>
      </c>
      <c r="HIO21" s="151" t="s">
        <v>770</v>
      </c>
      <c r="HIP21" s="151" t="s">
        <v>770</v>
      </c>
      <c r="HIQ21" s="151" t="s">
        <v>770</v>
      </c>
      <c r="HIR21" s="151" t="s">
        <v>770</v>
      </c>
      <c r="HIS21" s="151" t="s">
        <v>770</v>
      </c>
      <c r="HIT21" s="151" t="s">
        <v>770</v>
      </c>
      <c r="HIU21" s="151" t="s">
        <v>770</v>
      </c>
      <c r="HIV21" s="151" t="s">
        <v>770</v>
      </c>
      <c r="HIW21" s="151" t="s">
        <v>770</v>
      </c>
      <c r="HIX21" s="151" t="s">
        <v>770</v>
      </c>
      <c r="HIY21" s="151" t="s">
        <v>770</v>
      </c>
      <c r="HIZ21" s="151" t="s">
        <v>770</v>
      </c>
      <c r="HJA21" s="151" t="s">
        <v>770</v>
      </c>
      <c r="HJB21" s="151" t="s">
        <v>770</v>
      </c>
      <c r="HJC21" s="151" t="s">
        <v>770</v>
      </c>
      <c r="HJD21" s="151" t="s">
        <v>770</v>
      </c>
      <c r="HJE21" s="151" t="s">
        <v>770</v>
      </c>
      <c r="HJF21" s="151" t="s">
        <v>770</v>
      </c>
      <c r="HJG21" s="151" t="s">
        <v>770</v>
      </c>
      <c r="HJH21" s="151" t="s">
        <v>770</v>
      </c>
      <c r="HJI21" s="151" t="s">
        <v>770</v>
      </c>
      <c r="HJJ21" s="151" t="s">
        <v>770</v>
      </c>
      <c r="HJK21" s="151" t="s">
        <v>770</v>
      </c>
      <c r="HJL21" s="151" t="s">
        <v>770</v>
      </c>
      <c r="HJM21" s="151" t="s">
        <v>770</v>
      </c>
      <c r="HJN21" s="151" t="s">
        <v>770</v>
      </c>
      <c r="HJO21" s="151" t="s">
        <v>770</v>
      </c>
      <c r="HJP21" s="151" t="s">
        <v>770</v>
      </c>
      <c r="HJQ21" s="151" t="s">
        <v>770</v>
      </c>
      <c r="HJR21" s="151" t="s">
        <v>770</v>
      </c>
      <c r="HJS21" s="151" t="s">
        <v>770</v>
      </c>
      <c r="HJT21" s="151" t="s">
        <v>770</v>
      </c>
      <c r="HJU21" s="151" t="s">
        <v>770</v>
      </c>
      <c r="HJV21" s="151" t="s">
        <v>770</v>
      </c>
      <c r="HJW21" s="151" t="s">
        <v>770</v>
      </c>
      <c r="HJX21" s="151" t="s">
        <v>770</v>
      </c>
      <c r="HJY21" s="151" t="s">
        <v>770</v>
      </c>
      <c r="HJZ21" s="151" t="s">
        <v>770</v>
      </c>
      <c r="HKA21" s="151" t="s">
        <v>770</v>
      </c>
      <c r="HKB21" s="151" t="s">
        <v>770</v>
      </c>
      <c r="HKC21" s="151" t="s">
        <v>770</v>
      </c>
      <c r="HKD21" s="151" t="s">
        <v>770</v>
      </c>
      <c r="HKE21" s="151" t="s">
        <v>770</v>
      </c>
      <c r="HKF21" s="151" t="s">
        <v>770</v>
      </c>
      <c r="HKG21" s="151" t="s">
        <v>770</v>
      </c>
      <c r="HKH21" s="151" t="s">
        <v>770</v>
      </c>
      <c r="HKI21" s="151" t="s">
        <v>770</v>
      </c>
      <c r="HKJ21" s="151" t="s">
        <v>770</v>
      </c>
      <c r="HKK21" s="151" t="s">
        <v>770</v>
      </c>
      <c r="HKL21" s="151" t="s">
        <v>770</v>
      </c>
      <c r="HKM21" s="151" t="s">
        <v>770</v>
      </c>
      <c r="HKN21" s="151" t="s">
        <v>770</v>
      </c>
      <c r="HKO21" s="151" t="s">
        <v>770</v>
      </c>
      <c r="HKP21" s="151" t="s">
        <v>770</v>
      </c>
      <c r="HKQ21" s="151" t="s">
        <v>770</v>
      </c>
      <c r="HKR21" s="151" t="s">
        <v>770</v>
      </c>
      <c r="HKS21" s="151" t="s">
        <v>770</v>
      </c>
      <c r="HKT21" s="151" t="s">
        <v>770</v>
      </c>
      <c r="HKU21" s="151" t="s">
        <v>770</v>
      </c>
      <c r="HKV21" s="151" t="s">
        <v>770</v>
      </c>
      <c r="HKW21" s="151" t="s">
        <v>770</v>
      </c>
      <c r="HKX21" s="151" t="s">
        <v>770</v>
      </c>
      <c r="HKY21" s="151" t="s">
        <v>770</v>
      </c>
      <c r="HKZ21" s="151" t="s">
        <v>770</v>
      </c>
      <c r="HLA21" s="151" t="s">
        <v>770</v>
      </c>
      <c r="HLB21" s="151" t="s">
        <v>770</v>
      </c>
      <c r="HLC21" s="151" t="s">
        <v>770</v>
      </c>
      <c r="HLD21" s="151" t="s">
        <v>770</v>
      </c>
      <c r="HLE21" s="151" t="s">
        <v>770</v>
      </c>
      <c r="HLF21" s="151" t="s">
        <v>770</v>
      </c>
      <c r="HLG21" s="151" t="s">
        <v>770</v>
      </c>
      <c r="HLH21" s="151" t="s">
        <v>770</v>
      </c>
      <c r="HLI21" s="151" t="s">
        <v>770</v>
      </c>
      <c r="HLJ21" s="151" t="s">
        <v>770</v>
      </c>
      <c r="HLK21" s="151" t="s">
        <v>770</v>
      </c>
      <c r="HLL21" s="151" t="s">
        <v>770</v>
      </c>
      <c r="HLM21" s="151" t="s">
        <v>770</v>
      </c>
      <c r="HLN21" s="151" t="s">
        <v>770</v>
      </c>
      <c r="HLO21" s="151" t="s">
        <v>770</v>
      </c>
      <c r="HLP21" s="151" t="s">
        <v>770</v>
      </c>
      <c r="HLQ21" s="151" t="s">
        <v>770</v>
      </c>
      <c r="HLR21" s="151" t="s">
        <v>770</v>
      </c>
      <c r="HLS21" s="151" t="s">
        <v>770</v>
      </c>
      <c r="HLT21" s="151" t="s">
        <v>770</v>
      </c>
      <c r="HLU21" s="151" t="s">
        <v>770</v>
      </c>
      <c r="HLV21" s="151" t="s">
        <v>770</v>
      </c>
      <c r="HLW21" s="151" t="s">
        <v>770</v>
      </c>
      <c r="HLX21" s="151" t="s">
        <v>770</v>
      </c>
      <c r="HLY21" s="151" t="s">
        <v>770</v>
      </c>
      <c r="HLZ21" s="151" t="s">
        <v>770</v>
      </c>
      <c r="HMA21" s="151" t="s">
        <v>770</v>
      </c>
      <c r="HMB21" s="151" t="s">
        <v>770</v>
      </c>
      <c r="HMC21" s="151" t="s">
        <v>770</v>
      </c>
      <c r="HMD21" s="151" t="s">
        <v>770</v>
      </c>
      <c r="HME21" s="151" t="s">
        <v>770</v>
      </c>
      <c r="HMF21" s="151" t="s">
        <v>770</v>
      </c>
      <c r="HMG21" s="151" t="s">
        <v>770</v>
      </c>
      <c r="HMH21" s="151" t="s">
        <v>770</v>
      </c>
      <c r="HMI21" s="151" t="s">
        <v>770</v>
      </c>
      <c r="HMJ21" s="151" t="s">
        <v>770</v>
      </c>
      <c r="HMK21" s="151" t="s">
        <v>770</v>
      </c>
      <c r="HML21" s="151" t="s">
        <v>770</v>
      </c>
      <c r="HMM21" s="151" t="s">
        <v>770</v>
      </c>
      <c r="HMN21" s="151" t="s">
        <v>770</v>
      </c>
      <c r="HMO21" s="151" t="s">
        <v>770</v>
      </c>
      <c r="HMP21" s="151" t="s">
        <v>770</v>
      </c>
      <c r="HMQ21" s="151" t="s">
        <v>770</v>
      </c>
      <c r="HMR21" s="151" t="s">
        <v>770</v>
      </c>
      <c r="HMS21" s="151" t="s">
        <v>770</v>
      </c>
      <c r="HMT21" s="151" t="s">
        <v>770</v>
      </c>
      <c r="HMU21" s="151" t="s">
        <v>770</v>
      </c>
      <c r="HMV21" s="151" t="s">
        <v>770</v>
      </c>
      <c r="HMW21" s="151" t="s">
        <v>770</v>
      </c>
      <c r="HMX21" s="151" t="s">
        <v>770</v>
      </c>
      <c r="HMY21" s="151" t="s">
        <v>770</v>
      </c>
      <c r="HMZ21" s="151" t="s">
        <v>770</v>
      </c>
      <c r="HNA21" s="151" t="s">
        <v>770</v>
      </c>
      <c r="HNB21" s="151" t="s">
        <v>770</v>
      </c>
      <c r="HNC21" s="151" t="s">
        <v>770</v>
      </c>
      <c r="HND21" s="151" t="s">
        <v>770</v>
      </c>
      <c r="HNE21" s="151" t="s">
        <v>770</v>
      </c>
      <c r="HNF21" s="151" t="s">
        <v>770</v>
      </c>
      <c r="HNG21" s="151" t="s">
        <v>770</v>
      </c>
      <c r="HNH21" s="151" t="s">
        <v>770</v>
      </c>
      <c r="HNI21" s="151" t="s">
        <v>770</v>
      </c>
      <c r="HNJ21" s="151" t="s">
        <v>770</v>
      </c>
      <c r="HNK21" s="151" t="s">
        <v>770</v>
      </c>
      <c r="HNL21" s="151" t="s">
        <v>770</v>
      </c>
      <c r="HNM21" s="151" t="s">
        <v>770</v>
      </c>
      <c r="HNN21" s="151" t="s">
        <v>770</v>
      </c>
      <c r="HNO21" s="151" t="s">
        <v>770</v>
      </c>
      <c r="HNP21" s="151" t="s">
        <v>770</v>
      </c>
      <c r="HNQ21" s="151" t="s">
        <v>770</v>
      </c>
      <c r="HNR21" s="151" t="s">
        <v>770</v>
      </c>
      <c r="HNS21" s="151" t="s">
        <v>770</v>
      </c>
      <c r="HNT21" s="151" t="s">
        <v>770</v>
      </c>
      <c r="HNU21" s="151" t="s">
        <v>770</v>
      </c>
      <c r="HNV21" s="151" t="s">
        <v>770</v>
      </c>
      <c r="HNW21" s="151" t="s">
        <v>770</v>
      </c>
      <c r="HNX21" s="151" t="s">
        <v>770</v>
      </c>
      <c r="HNY21" s="151" t="s">
        <v>770</v>
      </c>
      <c r="HNZ21" s="151" t="s">
        <v>770</v>
      </c>
      <c r="HOA21" s="151" t="s">
        <v>770</v>
      </c>
      <c r="HOB21" s="151" t="s">
        <v>770</v>
      </c>
      <c r="HOC21" s="151" t="s">
        <v>770</v>
      </c>
      <c r="HOD21" s="151" t="s">
        <v>770</v>
      </c>
      <c r="HOE21" s="151" t="s">
        <v>770</v>
      </c>
      <c r="HOF21" s="151" t="s">
        <v>770</v>
      </c>
      <c r="HOG21" s="151" t="s">
        <v>770</v>
      </c>
      <c r="HOH21" s="151" t="s">
        <v>770</v>
      </c>
      <c r="HOI21" s="151" t="s">
        <v>770</v>
      </c>
      <c r="HOJ21" s="151" t="s">
        <v>770</v>
      </c>
      <c r="HOK21" s="151" t="s">
        <v>770</v>
      </c>
      <c r="HOL21" s="151" t="s">
        <v>770</v>
      </c>
      <c r="HOM21" s="151" t="s">
        <v>770</v>
      </c>
      <c r="HON21" s="151" t="s">
        <v>770</v>
      </c>
      <c r="HOO21" s="151" t="s">
        <v>770</v>
      </c>
      <c r="HOP21" s="151" t="s">
        <v>770</v>
      </c>
      <c r="HOQ21" s="151" t="s">
        <v>770</v>
      </c>
      <c r="HOR21" s="151" t="s">
        <v>770</v>
      </c>
      <c r="HOS21" s="151" t="s">
        <v>770</v>
      </c>
      <c r="HOT21" s="151" t="s">
        <v>770</v>
      </c>
      <c r="HOU21" s="151" t="s">
        <v>770</v>
      </c>
      <c r="HOV21" s="151" t="s">
        <v>770</v>
      </c>
      <c r="HOW21" s="151" t="s">
        <v>770</v>
      </c>
      <c r="HOX21" s="151" t="s">
        <v>770</v>
      </c>
      <c r="HOY21" s="151" t="s">
        <v>770</v>
      </c>
      <c r="HOZ21" s="151" t="s">
        <v>770</v>
      </c>
      <c r="HPA21" s="151" t="s">
        <v>770</v>
      </c>
      <c r="HPB21" s="151" t="s">
        <v>770</v>
      </c>
      <c r="HPC21" s="151" t="s">
        <v>770</v>
      </c>
      <c r="HPD21" s="151" t="s">
        <v>770</v>
      </c>
      <c r="HPE21" s="151" t="s">
        <v>770</v>
      </c>
      <c r="HPF21" s="151" t="s">
        <v>770</v>
      </c>
      <c r="HPG21" s="151" t="s">
        <v>770</v>
      </c>
      <c r="HPH21" s="151" t="s">
        <v>770</v>
      </c>
      <c r="HPI21" s="151" t="s">
        <v>770</v>
      </c>
      <c r="HPJ21" s="151" t="s">
        <v>770</v>
      </c>
      <c r="HPK21" s="151" t="s">
        <v>770</v>
      </c>
      <c r="HPL21" s="151" t="s">
        <v>770</v>
      </c>
      <c r="HPM21" s="151" t="s">
        <v>770</v>
      </c>
      <c r="HPN21" s="151" t="s">
        <v>770</v>
      </c>
      <c r="HPO21" s="151" t="s">
        <v>770</v>
      </c>
      <c r="HPP21" s="151" t="s">
        <v>770</v>
      </c>
      <c r="HPQ21" s="151" t="s">
        <v>770</v>
      </c>
      <c r="HPR21" s="151" t="s">
        <v>770</v>
      </c>
      <c r="HPS21" s="151" t="s">
        <v>770</v>
      </c>
      <c r="HPT21" s="151" t="s">
        <v>770</v>
      </c>
      <c r="HPU21" s="151" t="s">
        <v>770</v>
      </c>
      <c r="HPV21" s="151" t="s">
        <v>770</v>
      </c>
      <c r="HPW21" s="151" t="s">
        <v>770</v>
      </c>
      <c r="HPX21" s="151" t="s">
        <v>770</v>
      </c>
      <c r="HPY21" s="151" t="s">
        <v>770</v>
      </c>
      <c r="HPZ21" s="151" t="s">
        <v>770</v>
      </c>
      <c r="HQA21" s="151" t="s">
        <v>770</v>
      </c>
      <c r="HQB21" s="151" t="s">
        <v>770</v>
      </c>
      <c r="HQC21" s="151" t="s">
        <v>770</v>
      </c>
      <c r="HQD21" s="151" t="s">
        <v>770</v>
      </c>
      <c r="HQE21" s="151" t="s">
        <v>770</v>
      </c>
      <c r="HQF21" s="151" t="s">
        <v>770</v>
      </c>
      <c r="HQG21" s="151" t="s">
        <v>770</v>
      </c>
      <c r="HQH21" s="151" t="s">
        <v>770</v>
      </c>
      <c r="HQI21" s="151" t="s">
        <v>770</v>
      </c>
      <c r="HQJ21" s="151" t="s">
        <v>770</v>
      </c>
      <c r="HQK21" s="151" t="s">
        <v>770</v>
      </c>
      <c r="HQL21" s="151" t="s">
        <v>770</v>
      </c>
      <c r="HQM21" s="151" t="s">
        <v>770</v>
      </c>
      <c r="HQN21" s="151" t="s">
        <v>770</v>
      </c>
      <c r="HQO21" s="151" t="s">
        <v>770</v>
      </c>
      <c r="HQP21" s="151" t="s">
        <v>770</v>
      </c>
      <c r="HQQ21" s="151" t="s">
        <v>770</v>
      </c>
      <c r="HQR21" s="151" t="s">
        <v>770</v>
      </c>
      <c r="HQS21" s="151" t="s">
        <v>770</v>
      </c>
      <c r="HQT21" s="151" t="s">
        <v>770</v>
      </c>
      <c r="HQU21" s="151" t="s">
        <v>770</v>
      </c>
      <c r="HQV21" s="151" t="s">
        <v>770</v>
      </c>
      <c r="HQW21" s="151" t="s">
        <v>770</v>
      </c>
      <c r="HQX21" s="151" t="s">
        <v>770</v>
      </c>
      <c r="HQY21" s="151" t="s">
        <v>770</v>
      </c>
      <c r="HQZ21" s="151" t="s">
        <v>770</v>
      </c>
      <c r="HRA21" s="151" t="s">
        <v>770</v>
      </c>
      <c r="HRB21" s="151" t="s">
        <v>770</v>
      </c>
      <c r="HRC21" s="151" t="s">
        <v>770</v>
      </c>
      <c r="HRD21" s="151" t="s">
        <v>770</v>
      </c>
      <c r="HRE21" s="151" t="s">
        <v>770</v>
      </c>
      <c r="HRF21" s="151" t="s">
        <v>770</v>
      </c>
      <c r="HRG21" s="151" t="s">
        <v>770</v>
      </c>
      <c r="HRH21" s="151" t="s">
        <v>770</v>
      </c>
      <c r="HRI21" s="151" t="s">
        <v>770</v>
      </c>
      <c r="HRJ21" s="151" t="s">
        <v>770</v>
      </c>
      <c r="HRK21" s="151" t="s">
        <v>770</v>
      </c>
      <c r="HRL21" s="151" t="s">
        <v>770</v>
      </c>
      <c r="HRM21" s="151" t="s">
        <v>770</v>
      </c>
      <c r="HRN21" s="151" t="s">
        <v>770</v>
      </c>
      <c r="HRO21" s="151" t="s">
        <v>770</v>
      </c>
      <c r="HRP21" s="151" t="s">
        <v>770</v>
      </c>
      <c r="HRQ21" s="151" t="s">
        <v>770</v>
      </c>
      <c r="HRR21" s="151" t="s">
        <v>770</v>
      </c>
      <c r="HRS21" s="151" t="s">
        <v>770</v>
      </c>
      <c r="HRT21" s="151" t="s">
        <v>770</v>
      </c>
      <c r="HRU21" s="151" t="s">
        <v>770</v>
      </c>
      <c r="HRV21" s="151" t="s">
        <v>770</v>
      </c>
      <c r="HRW21" s="151" t="s">
        <v>770</v>
      </c>
      <c r="HRX21" s="151" t="s">
        <v>770</v>
      </c>
      <c r="HRY21" s="151" t="s">
        <v>770</v>
      </c>
      <c r="HRZ21" s="151" t="s">
        <v>770</v>
      </c>
      <c r="HSA21" s="151" t="s">
        <v>770</v>
      </c>
      <c r="HSB21" s="151" t="s">
        <v>770</v>
      </c>
      <c r="HSC21" s="151" t="s">
        <v>770</v>
      </c>
      <c r="HSD21" s="151" t="s">
        <v>770</v>
      </c>
      <c r="HSE21" s="151" t="s">
        <v>770</v>
      </c>
      <c r="HSF21" s="151" t="s">
        <v>770</v>
      </c>
      <c r="HSG21" s="151" t="s">
        <v>770</v>
      </c>
      <c r="HSH21" s="151" t="s">
        <v>770</v>
      </c>
      <c r="HSI21" s="151" t="s">
        <v>770</v>
      </c>
      <c r="HSJ21" s="151" t="s">
        <v>770</v>
      </c>
      <c r="HSK21" s="151" t="s">
        <v>770</v>
      </c>
      <c r="HSL21" s="151" t="s">
        <v>770</v>
      </c>
      <c r="HSM21" s="151" t="s">
        <v>770</v>
      </c>
      <c r="HSN21" s="151" t="s">
        <v>770</v>
      </c>
      <c r="HSO21" s="151" t="s">
        <v>770</v>
      </c>
      <c r="HSP21" s="151" t="s">
        <v>770</v>
      </c>
      <c r="HSQ21" s="151" t="s">
        <v>770</v>
      </c>
      <c r="HSR21" s="151" t="s">
        <v>770</v>
      </c>
      <c r="HSS21" s="151" t="s">
        <v>770</v>
      </c>
      <c r="HST21" s="151" t="s">
        <v>770</v>
      </c>
      <c r="HSU21" s="151" t="s">
        <v>770</v>
      </c>
      <c r="HSV21" s="151" t="s">
        <v>770</v>
      </c>
      <c r="HSW21" s="151" t="s">
        <v>770</v>
      </c>
      <c r="HSX21" s="151" t="s">
        <v>770</v>
      </c>
      <c r="HSY21" s="151" t="s">
        <v>770</v>
      </c>
      <c r="HSZ21" s="151" t="s">
        <v>770</v>
      </c>
      <c r="HTA21" s="151" t="s">
        <v>770</v>
      </c>
      <c r="HTB21" s="151" t="s">
        <v>770</v>
      </c>
      <c r="HTC21" s="151" t="s">
        <v>770</v>
      </c>
      <c r="HTD21" s="151" t="s">
        <v>770</v>
      </c>
      <c r="HTE21" s="151" t="s">
        <v>770</v>
      </c>
      <c r="HTF21" s="151" t="s">
        <v>770</v>
      </c>
      <c r="HTG21" s="151" t="s">
        <v>770</v>
      </c>
      <c r="HTH21" s="151" t="s">
        <v>770</v>
      </c>
      <c r="HTI21" s="151" t="s">
        <v>770</v>
      </c>
      <c r="HTJ21" s="151" t="s">
        <v>770</v>
      </c>
      <c r="HTK21" s="151" t="s">
        <v>770</v>
      </c>
      <c r="HTL21" s="151" t="s">
        <v>770</v>
      </c>
      <c r="HTM21" s="151" t="s">
        <v>770</v>
      </c>
      <c r="HTN21" s="151" t="s">
        <v>770</v>
      </c>
      <c r="HTO21" s="151" t="s">
        <v>770</v>
      </c>
      <c r="HTP21" s="151" t="s">
        <v>770</v>
      </c>
      <c r="HTQ21" s="151" t="s">
        <v>770</v>
      </c>
      <c r="HTR21" s="151" t="s">
        <v>770</v>
      </c>
      <c r="HTS21" s="151" t="s">
        <v>770</v>
      </c>
      <c r="HTT21" s="151" t="s">
        <v>770</v>
      </c>
      <c r="HTU21" s="151" t="s">
        <v>770</v>
      </c>
      <c r="HTV21" s="151" t="s">
        <v>770</v>
      </c>
      <c r="HTW21" s="151" t="s">
        <v>770</v>
      </c>
      <c r="HTX21" s="151" t="s">
        <v>770</v>
      </c>
      <c r="HTY21" s="151" t="s">
        <v>770</v>
      </c>
      <c r="HTZ21" s="151" t="s">
        <v>770</v>
      </c>
      <c r="HUA21" s="151" t="s">
        <v>770</v>
      </c>
      <c r="HUB21" s="151" t="s">
        <v>770</v>
      </c>
      <c r="HUC21" s="151" t="s">
        <v>770</v>
      </c>
      <c r="HUD21" s="151" t="s">
        <v>770</v>
      </c>
      <c r="HUE21" s="151" t="s">
        <v>770</v>
      </c>
      <c r="HUF21" s="151" t="s">
        <v>770</v>
      </c>
      <c r="HUG21" s="151" t="s">
        <v>770</v>
      </c>
      <c r="HUH21" s="151" t="s">
        <v>770</v>
      </c>
      <c r="HUI21" s="151" t="s">
        <v>770</v>
      </c>
      <c r="HUJ21" s="151" t="s">
        <v>770</v>
      </c>
      <c r="HUK21" s="151" t="s">
        <v>770</v>
      </c>
      <c r="HUL21" s="151" t="s">
        <v>770</v>
      </c>
      <c r="HUM21" s="151" t="s">
        <v>770</v>
      </c>
      <c r="HUN21" s="151" t="s">
        <v>770</v>
      </c>
      <c r="HUO21" s="151" t="s">
        <v>770</v>
      </c>
      <c r="HUP21" s="151" t="s">
        <v>770</v>
      </c>
      <c r="HUQ21" s="151" t="s">
        <v>770</v>
      </c>
      <c r="HUR21" s="151" t="s">
        <v>770</v>
      </c>
      <c r="HUS21" s="151" t="s">
        <v>770</v>
      </c>
      <c r="HUT21" s="151" t="s">
        <v>770</v>
      </c>
      <c r="HUU21" s="151" t="s">
        <v>770</v>
      </c>
      <c r="HUV21" s="151" t="s">
        <v>770</v>
      </c>
      <c r="HUW21" s="151" t="s">
        <v>770</v>
      </c>
      <c r="HUX21" s="151" t="s">
        <v>770</v>
      </c>
      <c r="HUY21" s="151" t="s">
        <v>770</v>
      </c>
      <c r="HUZ21" s="151" t="s">
        <v>770</v>
      </c>
      <c r="HVA21" s="151" t="s">
        <v>770</v>
      </c>
      <c r="HVB21" s="151" t="s">
        <v>770</v>
      </c>
      <c r="HVC21" s="151" t="s">
        <v>770</v>
      </c>
      <c r="HVD21" s="151" t="s">
        <v>770</v>
      </c>
      <c r="HVE21" s="151" t="s">
        <v>770</v>
      </c>
      <c r="HVF21" s="151" t="s">
        <v>770</v>
      </c>
      <c r="HVG21" s="151" t="s">
        <v>770</v>
      </c>
      <c r="HVH21" s="151" t="s">
        <v>770</v>
      </c>
      <c r="HVI21" s="151" t="s">
        <v>770</v>
      </c>
      <c r="HVJ21" s="151" t="s">
        <v>770</v>
      </c>
      <c r="HVK21" s="151" t="s">
        <v>770</v>
      </c>
      <c r="HVL21" s="151" t="s">
        <v>770</v>
      </c>
      <c r="HVM21" s="151" t="s">
        <v>770</v>
      </c>
      <c r="HVN21" s="151" t="s">
        <v>770</v>
      </c>
      <c r="HVO21" s="151" t="s">
        <v>770</v>
      </c>
      <c r="HVP21" s="151" t="s">
        <v>770</v>
      </c>
      <c r="HVQ21" s="151" t="s">
        <v>770</v>
      </c>
      <c r="HVR21" s="151" t="s">
        <v>770</v>
      </c>
      <c r="HVS21" s="151" t="s">
        <v>770</v>
      </c>
      <c r="HVT21" s="151" t="s">
        <v>770</v>
      </c>
      <c r="HVU21" s="151" t="s">
        <v>770</v>
      </c>
      <c r="HVV21" s="151" t="s">
        <v>770</v>
      </c>
      <c r="HVW21" s="151" t="s">
        <v>770</v>
      </c>
      <c r="HVX21" s="151" t="s">
        <v>770</v>
      </c>
      <c r="HVY21" s="151" t="s">
        <v>770</v>
      </c>
      <c r="HVZ21" s="151" t="s">
        <v>770</v>
      </c>
      <c r="HWA21" s="151" t="s">
        <v>770</v>
      </c>
      <c r="HWB21" s="151" t="s">
        <v>770</v>
      </c>
      <c r="HWC21" s="151" t="s">
        <v>770</v>
      </c>
      <c r="HWD21" s="151" t="s">
        <v>770</v>
      </c>
      <c r="HWE21" s="151" t="s">
        <v>770</v>
      </c>
      <c r="HWF21" s="151" t="s">
        <v>770</v>
      </c>
      <c r="HWG21" s="151" t="s">
        <v>770</v>
      </c>
      <c r="HWH21" s="151" t="s">
        <v>770</v>
      </c>
      <c r="HWI21" s="151" t="s">
        <v>770</v>
      </c>
      <c r="HWJ21" s="151" t="s">
        <v>770</v>
      </c>
      <c r="HWK21" s="151" t="s">
        <v>770</v>
      </c>
      <c r="HWL21" s="151" t="s">
        <v>770</v>
      </c>
      <c r="HWM21" s="151" t="s">
        <v>770</v>
      </c>
      <c r="HWN21" s="151" t="s">
        <v>770</v>
      </c>
      <c r="HWO21" s="151" t="s">
        <v>770</v>
      </c>
      <c r="HWP21" s="151" t="s">
        <v>770</v>
      </c>
      <c r="HWQ21" s="151" t="s">
        <v>770</v>
      </c>
      <c r="HWR21" s="151" t="s">
        <v>770</v>
      </c>
      <c r="HWS21" s="151" t="s">
        <v>770</v>
      </c>
      <c r="HWT21" s="151" t="s">
        <v>770</v>
      </c>
      <c r="HWU21" s="151" t="s">
        <v>770</v>
      </c>
      <c r="HWV21" s="151" t="s">
        <v>770</v>
      </c>
      <c r="HWW21" s="151" t="s">
        <v>770</v>
      </c>
      <c r="HWX21" s="151" t="s">
        <v>770</v>
      </c>
      <c r="HWY21" s="151" t="s">
        <v>770</v>
      </c>
      <c r="HWZ21" s="151" t="s">
        <v>770</v>
      </c>
      <c r="HXA21" s="151" t="s">
        <v>770</v>
      </c>
      <c r="HXB21" s="151" t="s">
        <v>770</v>
      </c>
      <c r="HXC21" s="151" t="s">
        <v>770</v>
      </c>
      <c r="HXD21" s="151" t="s">
        <v>770</v>
      </c>
      <c r="HXE21" s="151" t="s">
        <v>770</v>
      </c>
      <c r="HXF21" s="151" t="s">
        <v>770</v>
      </c>
      <c r="HXG21" s="151" t="s">
        <v>770</v>
      </c>
      <c r="HXH21" s="151" t="s">
        <v>770</v>
      </c>
      <c r="HXI21" s="151" t="s">
        <v>770</v>
      </c>
      <c r="HXJ21" s="151" t="s">
        <v>770</v>
      </c>
      <c r="HXK21" s="151" t="s">
        <v>770</v>
      </c>
      <c r="HXL21" s="151" t="s">
        <v>770</v>
      </c>
      <c r="HXM21" s="151" t="s">
        <v>770</v>
      </c>
      <c r="HXN21" s="151" t="s">
        <v>770</v>
      </c>
      <c r="HXO21" s="151" t="s">
        <v>770</v>
      </c>
      <c r="HXP21" s="151" t="s">
        <v>770</v>
      </c>
      <c r="HXQ21" s="151" t="s">
        <v>770</v>
      </c>
      <c r="HXR21" s="151" t="s">
        <v>770</v>
      </c>
      <c r="HXS21" s="151" t="s">
        <v>770</v>
      </c>
      <c r="HXT21" s="151" t="s">
        <v>770</v>
      </c>
      <c r="HXU21" s="151" t="s">
        <v>770</v>
      </c>
      <c r="HXV21" s="151" t="s">
        <v>770</v>
      </c>
      <c r="HXW21" s="151" t="s">
        <v>770</v>
      </c>
      <c r="HXX21" s="151" t="s">
        <v>770</v>
      </c>
      <c r="HXY21" s="151" t="s">
        <v>770</v>
      </c>
      <c r="HXZ21" s="151" t="s">
        <v>770</v>
      </c>
      <c r="HYA21" s="151" t="s">
        <v>770</v>
      </c>
      <c r="HYB21" s="151" t="s">
        <v>770</v>
      </c>
      <c r="HYC21" s="151" t="s">
        <v>770</v>
      </c>
      <c r="HYD21" s="151" t="s">
        <v>770</v>
      </c>
      <c r="HYE21" s="151" t="s">
        <v>770</v>
      </c>
      <c r="HYF21" s="151" t="s">
        <v>770</v>
      </c>
      <c r="HYG21" s="151" t="s">
        <v>770</v>
      </c>
      <c r="HYH21" s="151" t="s">
        <v>770</v>
      </c>
      <c r="HYI21" s="151" t="s">
        <v>770</v>
      </c>
      <c r="HYJ21" s="151" t="s">
        <v>770</v>
      </c>
      <c r="HYK21" s="151" t="s">
        <v>770</v>
      </c>
      <c r="HYL21" s="151" t="s">
        <v>770</v>
      </c>
      <c r="HYM21" s="151" t="s">
        <v>770</v>
      </c>
      <c r="HYN21" s="151" t="s">
        <v>770</v>
      </c>
      <c r="HYO21" s="151" t="s">
        <v>770</v>
      </c>
      <c r="HYP21" s="151" t="s">
        <v>770</v>
      </c>
      <c r="HYQ21" s="151" t="s">
        <v>770</v>
      </c>
      <c r="HYR21" s="151" t="s">
        <v>770</v>
      </c>
      <c r="HYS21" s="151" t="s">
        <v>770</v>
      </c>
      <c r="HYT21" s="151" t="s">
        <v>770</v>
      </c>
      <c r="HYU21" s="151" t="s">
        <v>770</v>
      </c>
      <c r="HYV21" s="151" t="s">
        <v>770</v>
      </c>
      <c r="HYW21" s="151" t="s">
        <v>770</v>
      </c>
      <c r="HYX21" s="151" t="s">
        <v>770</v>
      </c>
      <c r="HYY21" s="151" t="s">
        <v>770</v>
      </c>
      <c r="HYZ21" s="151" t="s">
        <v>770</v>
      </c>
      <c r="HZA21" s="151" t="s">
        <v>770</v>
      </c>
      <c r="HZB21" s="151" t="s">
        <v>770</v>
      </c>
      <c r="HZC21" s="151" t="s">
        <v>770</v>
      </c>
      <c r="HZD21" s="151" t="s">
        <v>770</v>
      </c>
      <c r="HZE21" s="151" t="s">
        <v>770</v>
      </c>
      <c r="HZF21" s="151" t="s">
        <v>770</v>
      </c>
      <c r="HZG21" s="151" t="s">
        <v>770</v>
      </c>
      <c r="HZH21" s="151" t="s">
        <v>770</v>
      </c>
      <c r="HZI21" s="151" t="s">
        <v>770</v>
      </c>
      <c r="HZJ21" s="151" t="s">
        <v>770</v>
      </c>
      <c r="HZK21" s="151" t="s">
        <v>770</v>
      </c>
      <c r="HZL21" s="151" t="s">
        <v>770</v>
      </c>
      <c r="HZM21" s="151" t="s">
        <v>770</v>
      </c>
      <c r="HZN21" s="151" t="s">
        <v>770</v>
      </c>
      <c r="HZO21" s="151" t="s">
        <v>770</v>
      </c>
      <c r="HZP21" s="151" t="s">
        <v>770</v>
      </c>
      <c r="HZQ21" s="151" t="s">
        <v>770</v>
      </c>
      <c r="HZR21" s="151" t="s">
        <v>770</v>
      </c>
      <c r="HZS21" s="151" t="s">
        <v>770</v>
      </c>
      <c r="HZT21" s="151" t="s">
        <v>770</v>
      </c>
      <c r="HZU21" s="151" t="s">
        <v>770</v>
      </c>
      <c r="HZV21" s="151" t="s">
        <v>770</v>
      </c>
      <c r="HZW21" s="151" t="s">
        <v>770</v>
      </c>
      <c r="HZX21" s="151" t="s">
        <v>770</v>
      </c>
      <c r="HZY21" s="151" t="s">
        <v>770</v>
      </c>
      <c r="HZZ21" s="151" t="s">
        <v>770</v>
      </c>
      <c r="IAA21" s="151" t="s">
        <v>770</v>
      </c>
      <c r="IAB21" s="151" t="s">
        <v>770</v>
      </c>
      <c r="IAC21" s="151" t="s">
        <v>770</v>
      </c>
      <c r="IAD21" s="151" t="s">
        <v>770</v>
      </c>
      <c r="IAE21" s="151" t="s">
        <v>770</v>
      </c>
      <c r="IAF21" s="151" t="s">
        <v>770</v>
      </c>
      <c r="IAG21" s="151" t="s">
        <v>770</v>
      </c>
      <c r="IAH21" s="151" t="s">
        <v>770</v>
      </c>
      <c r="IAI21" s="151" t="s">
        <v>770</v>
      </c>
      <c r="IAJ21" s="151" t="s">
        <v>770</v>
      </c>
      <c r="IAK21" s="151" t="s">
        <v>770</v>
      </c>
      <c r="IAL21" s="151" t="s">
        <v>770</v>
      </c>
      <c r="IAM21" s="151" t="s">
        <v>770</v>
      </c>
      <c r="IAN21" s="151" t="s">
        <v>770</v>
      </c>
      <c r="IAO21" s="151" t="s">
        <v>770</v>
      </c>
      <c r="IAP21" s="151" t="s">
        <v>770</v>
      </c>
      <c r="IAQ21" s="151" t="s">
        <v>770</v>
      </c>
      <c r="IAR21" s="151" t="s">
        <v>770</v>
      </c>
      <c r="IAS21" s="151" t="s">
        <v>770</v>
      </c>
      <c r="IAT21" s="151" t="s">
        <v>770</v>
      </c>
      <c r="IAU21" s="151" t="s">
        <v>770</v>
      </c>
      <c r="IAV21" s="151" t="s">
        <v>770</v>
      </c>
      <c r="IAW21" s="151" t="s">
        <v>770</v>
      </c>
      <c r="IAX21" s="151" t="s">
        <v>770</v>
      </c>
      <c r="IAY21" s="151" t="s">
        <v>770</v>
      </c>
      <c r="IAZ21" s="151" t="s">
        <v>770</v>
      </c>
      <c r="IBA21" s="151" t="s">
        <v>770</v>
      </c>
      <c r="IBB21" s="151" t="s">
        <v>770</v>
      </c>
      <c r="IBC21" s="151" t="s">
        <v>770</v>
      </c>
      <c r="IBD21" s="151" t="s">
        <v>770</v>
      </c>
      <c r="IBE21" s="151" t="s">
        <v>770</v>
      </c>
      <c r="IBF21" s="151" t="s">
        <v>770</v>
      </c>
      <c r="IBG21" s="151" t="s">
        <v>770</v>
      </c>
      <c r="IBH21" s="151" t="s">
        <v>770</v>
      </c>
      <c r="IBI21" s="151" t="s">
        <v>770</v>
      </c>
      <c r="IBJ21" s="151" t="s">
        <v>770</v>
      </c>
      <c r="IBK21" s="151" t="s">
        <v>770</v>
      </c>
      <c r="IBL21" s="151" t="s">
        <v>770</v>
      </c>
      <c r="IBM21" s="151" t="s">
        <v>770</v>
      </c>
      <c r="IBN21" s="151" t="s">
        <v>770</v>
      </c>
      <c r="IBO21" s="151" t="s">
        <v>770</v>
      </c>
      <c r="IBP21" s="151" t="s">
        <v>770</v>
      </c>
      <c r="IBQ21" s="151" t="s">
        <v>770</v>
      </c>
      <c r="IBR21" s="151" t="s">
        <v>770</v>
      </c>
      <c r="IBS21" s="151" t="s">
        <v>770</v>
      </c>
      <c r="IBT21" s="151" t="s">
        <v>770</v>
      </c>
      <c r="IBU21" s="151" t="s">
        <v>770</v>
      </c>
      <c r="IBV21" s="151" t="s">
        <v>770</v>
      </c>
      <c r="IBW21" s="151" t="s">
        <v>770</v>
      </c>
      <c r="IBX21" s="151" t="s">
        <v>770</v>
      </c>
      <c r="IBY21" s="151" t="s">
        <v>770</v>
      </c>
      <c r="IBZ21" s="151" t="s">
        <v>770</v>
      </c>
      <c r="ICA21" s="151" t="s">
        <v>770</v>
      </c>
      <c r="ICB21" s="151" t="s">
        <v>770</v>
      </c>
      <c r="ICC21" s="151" t="s">
        <v>770</v>
      </c>
      <c r="ICD21" s="151" t="s">
        <v>770</v>
      </c>
      <c r="ICE21" s="151" t="s">
        <v>770</v>
      </c>
      <c r="ICF21" s="151" t="s">
        <v>770</v>
      </c>
      <c r="ICG21" s="151" t="s">
        <v>770</v>
      </c>
      <c r="ICH21" s="151" t="s">
        <v>770</v>
      </c>
      <c r="ICI21" s="151" t="s">
        <v>770</v>
      </c>
      <c r="ICJ21" s="151" t="s">
        <v>770</v>
      </c>
      <c r="ICK21" s="151" t="s">
        <v>770</v>
      </c>
      <c r="ICL21" s="151" t="s">
        <v>770</v>
      </c>
      <c r="ICM21" s="151" t="s">
        <v>770</v>
      </c>
      <c r="ICN21" s="151" t="s">
        <v>770</v>
      </c>
      <c r="ICO21" s="151" t="s">
        <v>770</v>
      </c>
      <c r="ICP21" s="151" t="s">
        <v>770</v>
      </c>
      <c r="ICQ21" s="151" t="s">
        <v>770</v>
      </c>
      <c r="ICR21" s="151" t="s">
        <v>770</v>
      </c>
      <c r="ICS21" s="151" t="s">
        <v>770</v>
      </c>
      <c r="ICT21" s="151" t="s">
        <v>770</v>
      </c>
      <c r="ICU21" s="151" t="s">
        <v>770</v>
      </c>
      <c r="ICV21" s="151" t="s">
        <v>770</v>
      </c>
      <c r="ICW21" s="151" t="s">
        <v>770</v>
      </c>
      <c r="ICX21" s="151" t="s">
        <v>770</v>
      </c>
      <c r="ICY21" s="151" t="s">
        <v>770</v>
      </c>
      <c r="ICZ21" s="151" t="s">
        <v>770</v>
      </c>
      <c r="IDA21" s="151" t="s">
        <v>770</v>
      </c>
      <c r="IDB21" s="151" t="s">
        <v>770</v>
      </c>
      <c r="IDC21" s="151" t="s">
        <v>770</v>
      </c>
      <c r="IDD21" s="151" t="s">
        <v>770</v>
      </c>
      <c r="IDE21" s="151" t="s">
        <v>770</v>
      </c>
      <c r="IDF21" s="151" t="s">
        <v>770</v>
      </c>
      <c r="IDG21" s="151" t="s">
        <v>770</v>
      </c>
      <c r="IDH21" s="151" t="s">
        <v>770</v>
      </c>
      <c r="IDI21" s="151" t="s">
        <v>770</v>
      </c>
      <c r="IDJ21" s="151" t="s">
        <v>770</v>
      </c>
      <c r="IDK21" s="151" t="s">
        <v>770</v>
      </c>
      <c r="IDL21" s="151" t="s">
        <v>770</v>
      </c>
      <c r="IDM21" s="151" t="s">
        <v>770</v>
      </c>
      <c r="IDN21" s="151" t="s">
        <v>770</v>
      </c>
      <c r="IDO21" s="151" t="s">
        <v>770</v>
      </c>
      <c r="IDP21" s="151" t="s">
        <v>770</v>
      </c>
      <c r="IDQ21" s="151" t="s">
        <v>770</v>
      </c>
      <c r="IDR21" s="151" t="s">
        <v>770</v>
      </c>
      <c r="IDS21" s="151" t="s">
        <v>770</v>
      </c>
      <c r="IDT21" s="151" t="s">
        <v>770</v>
      </c>
      <c r="IDU21" s="151" t="s">
        <v>770</v>
      </c>
      <c r="IDV21" s="151" t="s">
        <v>770</v>
      </c>
      <c r="IDW21" s="151" t="s">
        <v>770</v>
      </c>
      <c r="IDX21" s="151" t="s">
        <v>770</v>
      </c>
      <c r="IDY21" s="151" t="s">
        <v>770</v>
      </c>
      <c r="IDZ21" s="151" t="s">
        <v>770</v>
      </c>
      <c r="IEA21" s="151" t="s">
        <v>770</v>
      </c>
      <c r="IEB21" s="151" t="s">
        <v>770</v>
      </c>
      <c r="IEC21" s="151" t="s">
        <v>770</v>
      </c>
      <c r="IED21" s="151" t="s">
        <v>770</v>
      </c>
      <c r="IEE21" s="151" t="s">
        <v>770</v>
      </c>
      <c r="IEF21" s="151" t="s">
        <v>770</v>
      </c>
      <c r="IEG21" s="151" t="s">
        <v>770</v>
      </c>
      <c r="IEH21" s="151" t="s">
        <v>770</v>
      </c>
      <c r="IEI21" s="151" t="s">
        <v>770</v>
      </c>
      <c r="IEJ21" s="151" t="s">
        <v>770</v>
      </c>
      <c r="IEK21" s="151" t="s">
        <v>770</v>
      </c>
      <c r="IEL21" s="151" t="s">
        <v>770</v>
      </c>
      <c r="IEM21" s="151" t="s">
        <v>770</v>
      </c>
      <c r="IEN21" s="151" t="s">
        <v>770</v>
      </c>
      <c r="IEO21" s="151" t="s">
        <v>770</v>
      </c>
      <c r="IEP21" s="151" t="s">
        <v>770</v>
      </c>
      <c r="IEQ21" s="151" t="s">
        <v>770</v>
      </c>
      <c r="IER21" s="151" t="s">
        <v>770</v>
      </c>
      <c r="IES21" s="151" t="s">
        <v>770</v>
      </c>
      <c r="IET21" s="151" t="s">
        <v>770</v>
      </c>
      <c r="IEU21" s="151" t="s">
        <v>770</v>
      </c>
      <c r="IEV21" s="151" t="s">
        <v>770</v>
      </c>
      <c r="IEW21" s="151" t="s">
        <v>770</v>
      </c>
      <c r="IEX21" s="151" t="s">
        <v>770</v>
      </c>
      <c r="IEY21" s="151" t="s">
        <v>770</v>
      </c>
      <c r="IEZ21" s="151" t="s">
        <v>770</v>
      </c>
      <c r="IFA21" s="151" t="s">
        <v>770</v>
      </c>
      <c r="IFB21" s="151" t="s">
        <v>770</v>
      </c>
      <c r="IFC21" s="151" t="s">
        <v>770</v>
      </c>
      <c r="IFD21" s="151" t="s">
        <v>770</v>
      </c>
      <c r="IFE21" s="151" t="s">
        <v>770</v>
      </c>
      <c r="IFF21" s="151" t="s">
        <v>770</v>
      </c>
      <c r="IFG21" s="151" t="s">
        <v>770</v>
      </c>
      <c r="IFH21" s="151" t="s">
        <v>770</v>
      </c>
      <c r="IFI21" s="151" t="s">
        <v>770</v>
      </c>
      <c r="IFJ21" s="151" t="s">
        <v>770</v>
      </c>
      <c r="IFK21" s="151" t="s">
        <v>770</v>
      </c>
      <c r="IFL21" s="151" t="s">
        <v>770</v>
      </c>
      <c r="IFM21" s="151" t="s">
        <v>770</v>
      </c>
      <c r="IFN21" s="151" t="s">
        <v>770</v>
      </c>
      <c r="IFO21" s="151" t="s">
        <v>770</v>
      </c>
      <c r="IFP21" s="151" t="s">
        <v>770</v>
      </c>
      <c r="IFQ21" s="151" t="s">
        <v>770</v>
      </c>
      <c r="IFR21" s="151" t="s">
        <v>770</v>
      </c>
      <c r="IFS21" s="151" t="s">
        <v>770</v>
      </c>
      <c r="IFT21" s="151" t="s">
        <v>770</v>
      </c>
      <c r="IFU21" s="151" t="s">
        <v>770</v>
      </c>
      <c r="IFV21" s="151" t="s">
        <v>770</v>
      </c>
      <c r="IFW21" s="151" t="s">
        <v>770</v>
      </c>
      <c r="IFX21" s="151" t="s">
        <v>770</v>
      </c>
      <c r="IFY21" s="151" t="s">
        <v>770</v>
      </c>
      <c r="IFZ21" s="151" t="s">
        <v>770</v>
      </c>
      <c r="IGA21" s="151" t="s">
        <v>770</v>
      </c>
      <c r="IGB21" s="151" t="s">
        <v>770</v>
      </c>
      <c r="IGC21" s="151" t="s">
        <v>770</v>
      </c>
      <c r="IGD21" s="151" t="s">
        <v>770</v>
      </c>
      <c r="IGE21" s="151" t="s">
        <v>770</v>
      </c>
      <c r="IGF21" s="151" t="s">
        <v>770</v>
      </c>
      <c r="IGG21" s="151" t="s">
        <v>770</v>
      </c>
      <c r="IGH21" s="151" t="s">
        <v>770</v>
      </c>
      <c r="IGI21" s="151" t="s">
        <v>770</v>
      </c>
      <c r="IGJ21" s="151" t="s">
        <v>770</v>
      </c>
      <c r="IGK21" s="151" t="s">
        <v>770</v>
      </c>
      <c r="IGL21" s="151" t="s">
        <v>770</v>
      </c>
      <c r="IGM21" s="151" t="s">
        <v>770</v>
      </c>
      <c r="IGN21" s="151" t="s">
        <v>770</v>
      </c>
      <c r="IGO21" s="151" t="s">
        <v>770</v>
      </c>
      <c r="IGP21" s="151" t="s">
        <v>770</v>
      </c>
      <c r="IGQ21" s="151" t="s">
        <v>770</v>
      </c>
      <c r="IGR21" s="151" t="s">
        <v>770</v>
      </c>
      <c r="IGS21" s="151" t="s">
        <v>770</v>
      </c>
      <c r="IGT21" s="151" t="s">
        <v>770</v>
      </c>
      <c r="IGU21" s="151" t="s">
        <v>770</v>
      </c>
      <c r="IGV21" s="151" t="s">
        <v>770</v>
      </c>
      <c r="IGW21" s="151" t="s">
        <v>770</v>
      </c>
      <c r="IGX21" s="151" t="s">
        <v>770</v>
      </c>
      <c r="IGY21" s="151" t="s">
        <v>770</v>
      </c>
      <c r="IGZ21" s="151" t="s">
        <v>770</v>
      </c>
      <c r="IHA21" s="151" t="s">
        <v>770</v>
      </c>
      <c r="IHB21" s="151" t="s">
        <v>770</v>
      </c>
      <c r="IHC21" s="151" t="s">
        <v>770</v>
      </c>
      <c r="IHD21" s="151" t="s">
        <v>770</v>
      </c>
      <c r="IHE21" s="151" t="s">
        <v>770</v>
      </c>
      <c r="IHF21" s="151" t="s">
        <v>770</v>
      </c>
      <c r="IHG21" s="151" t="s">
        <v>770</v>
      </c>
      <c r="IHH21" s="151" t="s">
        <v>770</v>
      </c>
      <c r="IHI21" s="151" t="s">
        <v>770</v>
      </c>
      <c r="IHJ21" s="151" t="s">
        <v>770</v>
      </c>
      <c r="IHK21" s="151" t="s">
        <v>770</v>
      </c>
      <c r="IHL21" s="151" t="s">
        <v>770</v>
      </c>
      <c r="IHM21" s="151" t="s">
        <v>770</v>
      </c>
      <c r="IHN21" s="151" t="s">
        <v>770</v>
      </c>
      <c r="IHO21" s="151" t="s">
        <v>770</v>
      </c>
      <c r="IHP21" s="151" t="s">
        <v>770</v>
      </c>
      <c r="IHQ21" s="151" t="s">
        <v>770</v>
      </c>
      <c r="IHR21" s="151" t="s">
        <v>770</v>
      </c>
      <c r="IHS21" s="151" t="s">
        <v>770</v>
      </c>
      <c r="IHT21" s="151" t="s">
        <v>770</v>
      </c>
      <c r="IHU21" s="151" t="s">
        <v>770</v>
      </c>
      <c r="IHV21" s="151" t="s">
        <v>770</v>
      </c>
      <c r="IHW21" s="151" t="s">
        <v>770</v>
      </c>
      <c r="IHX21" s="151" t="s">
        <v>770</v>
      </c>
      <c r="IHY21" s="151" t="s">
        <v>770</v>
      </c>
      <c r="IHZ21" s="151" t="s">
        <v>770</v>
      </c>
      <c r="IIA21" s="151" t="s">
        <v>770</v>
      </c>
      <c r="IIB21" s="151" t="s">
        <v>770</v>
      </c>
      <c r="IIC21" s="151" t="s">
        <v>770</v>
      </c>
      <c r="IID21" s="151" t="s">
        <v>770</v>
      </c>
      <c r="IIE21" s="151" t="s">
        <v>770</v>
      </c>
      <c r="IIF21" s="151" t="s">
        <v>770</v>
      </c>
      <c r="IIG21" s="151" t="s">
        <v>770</v>
      </c>
      <c r="IIH21" s="151" t="s">
        <v>770</v>
      </c>
      <c r="III21" s="151" t="s">
        <v>770</v>
      </c>
      <c r="IIJ21" s="151" t="s">
        <v>770</v>
      </c>
      <c r="IIK21" s="151" t="s">
        <v>770</v>
      </c>
      <c r="IIL21" s="151" t="s">
        <v>770</v>
      </c>
      <c r="IIM21" s="151" t="s">
        <v>770</v>
      </c>
      <c r="IIN21" s="151" t="s">
        <v>770</v>
      </c>
      <c r="IIO21" s="151" t="s">
        <v>770</v>
      </c>
      <c r="IIP21" s="151" t="s">
        <v>770</v>
      </c>
      <c r="IIQ21" s="151" t="s">
        <v>770</v>
      </c>
      <c r="IIR21" s="151" t="s">
        <v>770</v>
      </c>
      <c r="IIS21" s="151" t="s">
        <v>770</v>
      </c>
      <c r="IIT21" s="151" t="s">
        <v>770</v>
      </c>
      <c r="IIU21" s="151" t="s">
        <v>770</v>
      </c>
      <c r="IIV21" s="151" t="s">
        <v>770</v>
      </c>
      <c r="IIW21" s="151" t="s">
        <v>770</v>
      </c>
      <c r="IIX21" s="151" t="s">
        <v>770</v>
      </c>
      <c r="IIY21" s="151" t="s">
        <v>770</v>
      </c>
      <c r="IIZ21" s="151" t="s">
        <v>770</v>
      </c>
      <c r="IJA21" s="151" t="s">
        <v>770</v>
      </c>
      <c r="IJB21" s="151" t="s">
        <v>770</v>
      </c>
      <c r="IJC21" s="151" t="s">
        <v>770</v>
      </c>
      <c r="IJD21" s="151" t="s">
        <v>770</v>
      </c>
      <c r="IJE21" s="151" t="s">
        <v>770</v>
      </c>
      <c r="IJF21" s="151" t="s">
        <v>770</v>
      </c>
      <c r="IJG21" s="151" t="s">
        <v>770</v>
      </c>
      <c r="IJH21" s="151" t="s">
        <v>770</v>
      </c>
      <c r="IJI21" s="151" t="s">
        <v>770</v>
      </c>
      <c r="IJJ21" s="151" t="s">
        <v>770</v>
      </c>
      <c r="IJK21" s="151" t="s">
        <v>770</v>
      </c>
      <c r="IJL21" s="151" t="s">
        <v>770</v>
      </c>
      <c r="IJM21" s="151" t="s">
        <v>770</v>
      </c>
      <c r="IJN21" s="151" t="s">
        <v>770</v>
      </c>
      <c r="IJO21" s="151" t="s">
        <v>770</v>
      </c>
      <c r="IJP21" s="151" t="s">
        <v>770</v>
      </c>
      <c r="IJQ21" s="151" t="s">
        <v>770</v>
      </c>
      <c r="IJR21" s="151" t="s">
        <v>770</v>
      </c>
      <c r="IJS21" s="151" t="s">
        <v>770</v>
      </c>
      <c r="IJT21" s="151" t="s">
        <v>770</v>
      </c>
      <c r="IJU21" s="151" t="s">
        <v>770</v>
      </c>
      <c r="IJV21" s="151" t="s">
        <v>770</v>
      </c>
      <c r="IJW21" s="151" t="s">
        <v>770</v>
      </c>
      <c r="IJX21" s="151" t="s">
        <v>770</v>
      </c>
      <c r="IJY21" s="151" t="s">
        <v>770</v>
      </c>
      <c r="IJZ21" s="151" t="s">
        <v>770</v>
      </c>
      <c r="IKA21" s="151" t="s">
        <v>770</v>
      </c>
      <c r="IKB21" s="151" t="s">
        <v>770</v>
      </c>
      <c r="IKC21" s="151" t="s">
        <v>770</v>
      </c>
      <c r="IKD21" s="151" t="s">
        <v>770</v>
      </c>
      <c r="IKE21" s="151" t="s">
        <v>770</v>
      </c>
      <c r="IKF21" s="151" t="s">
        <v>770</v>
      </c>
      <c r="IKG21" s="151" t="s">
        <v>770</v>
      </c>
      <c r="IKH21" s="151" t="s">
        <v>770</v>
      </c>
      <c r="IKI21" s="151" t="s">
        <v>770</v>
      </c>
      <c r="IKJ21" s="151" t="s">
        <v>770</v>
      </c>
      <c r="IKK21" s="151" t="s">
        <v>770</v>
      </c>
      <c r="IKL21" s="151" t="s">
        <v>770</v>
      </c>
      <c r="IKM21" s="151" t="s">
        <v>770</v>
      </c>
      <c r="IKN21" s="151" t="s">
        <v>770</v>
      </c>
      <c r="IKO21" s="151" t="s">
        <v>770</v>
      </c>
      <c r="IKP21" s="151" t="s">
        <v>770</v>
      </c>
      <c r="IKQ21" s="151" t="s">
        <v>770</v>
      </c>
      <c r="IKR21" s="151" t="s">
        <v>770</v>
      </c>
      <c r="IKS21" s="151" t="s">
        <v>770</v>
      </c>
      <c r="IKT21" s="151" t="s">
        <v>770</v>
      </c>
      <c r="IKU21" s="151" t="s">
        <v>770</v>
      </c>
      <c r="IKV21" s="151" t="s">
        <v>770</v>
      </c>
      <c r="IKW21" s="151" t="s">
        <v>770</v>
      </c>
      <c r="IKX21" s="151" t="s">
        <v>770</v>
      </c>
      <c r="IKY21" s="151" t="s">
        <v>770</v>
      </c>
      <c r="IKZ21" s="151" t="s">
        <v>770</v>
      </c>
      <c r="ILA21" s="151" t="s">
        <v>770</v>
      </c>
      <c r="ILB21" s="151" t="s">
        <v>770</v>
      </c>
      <c r="ILC21" s="151" t="s">
        <v>770</v>
      </c>
      <c r="ILD21" s="151" t="s">
        <v>770</v>
      </c>
      <c r="ILE21" s="151" t="s">
        <v>770</v>
      </c>
      <c r="ILF21" s="151" t="s">
        <v>770</v>
      </c>
      <c r="ILG21" s="151" t="s">
        <v>770</v>
      </c>
      <c r="ILH21" s="151" t="s">
        <v>770</v>
      </c>
      <c r="ILI21" s="151" t="s">
        <v>770</v>
      </c>
      <c r="ILJ21" s="151" t="s">
        <v>770</v>
      </c>
      <c r="ILK21" s="151" t="s">
        <v>770</v>
      </c>
      <c r="ILL21" s="151" t="s">
        <v>770</v>
      </c>
      <c r="ILM21" s="151" t="s">
        <v>770</v>
      </c>
      <c r="ILN21" s="151" t="s">
        <v>770</v>
      </c>
      <c r="ILO21" s="151" t="s">
        <v>770</v>
      </c>
      <c r="ILP21" s="151" t="s">
        <v>770</v>
      </c>
      <c r="ILQ21" s="151" t="s">
        <v>770</v>
      </c>
      <c r="ILR21" s="151" t="s">
        <v>770</v>
      </c>
      <c r="ILS21" s="151" t="s">
        <v>770</v>
      </c>
      <c r="ILT21" s="151" t="s">
        <v>770</v>
      </c>
      <c r="ILU21" s="151" t="s">
        <v>770</v>
      </c>
      <c r="ILV21" s="151" t="s">
        <v>770</v>
      </c>
      <c r="ILW21" s="151" t="s">
        <v>770</v>
      </c>
      <c r="ILX21" s="151" t="s">
        <v>770</v>
      </c>
      <c r="ILY21" s="151" t="s">
        <v>770</v>
      </c>
      <c r="ILZ21" s="151" t="s">
        <v>770</v>
      </c>
      <c r="IMA21" s="151" t="s">
        <v>770</v>
      </c>
      <c r="IMB21" s="151" t="s">
        <v>770</v>
      </c>
      <c r="IMC21" s="151" t="s">
        <v>770</v>
      </c>
      <c r="IMD21" s="151" t="s">
        <v>770</v>
      </c>
      <c r="IME21" s="151" t="s">
        <v>770</v>
      </c>
      <c r="IMF21" s="151" t="s">
        <v>770</v>
      </c>
      <c r="IMG21" s="151" t="s">
        <v>770</v>
      </c>
      <c r="IMH21" s="151" t="s">
        <v>770</v>
      </c>
      <c r="IMI21" s="151" t="s">
        <v>770</v>
      </c>
      <c r="IMJ21" s="151" t="s">
        <v>770</v>
      </c>
      <c r="IMK21" s="151" t="s">
        <v>770</v>
      </c>
      <c r="IML21" s="151" t="s">
        <v>770</v>
      </c>
      <c r="IMM21" s="151" t="s">
        <v>770</v>
      </c>
      <c r="IMN21" s="151" t="s">
        <v>770</v>
      </c>
      <c r="IMO21" s="151" t="s">
        <v>770</v>
      </c>
      <c r="IMP21" s="151" t="s">
        <v>770</v>
      </c>
      <c r="IMQ21" s="151" t="s">
        <v>770</v>
      </c>
      <c r="IMR21" s="151" t="s">
        <v>770</v>
      </c>
      <c r="IMS21" s="151" t="s">
        <v>770</v>
      </c>
      <c r="IMT21" s="151" t="s">
        <v>770</v>
      </c>
      <c r="IMU21" s="151" t="s">
        <v>770</v>
      </c>
      <c r="IMV21" s="151" t="s">
        <v>770</v>
      </c>
      <c r="IMW21" s="151" t="s">
        <v>770</v>
      </c>
      <c r="IMX21" s="151" t="s">
        <v>770</v>
      </c>
      <c r="IMY21" s="151" t="s">
        <v>770</v>
      </c>
      <c r="IMZ21" s="151" t="s">
        <v>770</v>
      </c>
      <c r="INA21" s="151" t="s">
        <v>770</v>
      </c>
      <c r="INB21" s="151" t="s">
        <v>770</v>
      </c>
      <c r="INC21" s="151" t="s">
        <v>770</v>
      </c>
      <c r="IND21" s="151" t="s">
        <v>770</v>
      </c>
      <c r="INE21" s="151" t="s">
        <v>770</v>
      </c>
      <c r="INF21" s="151" t="s">
        <v>770</v>
      </c>
      <c r="ING21" s="151" t="s">
        <v>770</v>
      </c>
      <c r="INH21" s="151" t="s">
        <v>770</v>
      </c>
      <c r="INI21" s="151" t="s">
        <v>770</v>
      </c>
      <c r="INJ21" s="151" t="s">
        <v>770</v>
      </c>
      <c r="INK21" s="151" t="s">
        <v>770</v>
      </c>
      <c r="INL21" s="151" t="s">
        <v>770</v>
      </c>
      <c r="INM21" s="151" t="s">
        <v>770</v>
      </c>
      <c r="INN21" s="151" t="s">
        <v>770</v>
      </c>
      <c r="INO21" s="151" t="s">
        <v>770</v>
      </c>
      <c r="INP21" s="151" t="s">
        <v>770</v>
      </c>
      <c r="INQ21" s="151" t="s">
        <v>770</v>
      </c>
      <c r="INR21" s="151" t="s">
        <v>770</v>
      </c>
      <c r="INS21" s="151" t="s">
        <v>770</v>
      </c>
      <c r="INT21" s="151" t="s">
        <v>770</v>
      </c>
      <c r="INU21" s="151" t="s">
        <v>770</v>
      </c>
      <c r="INV21" s="151" t="s">
        <v>770</v>
      </c>
      <c r="INW21" s="151" t="s">
        <v>770</v>
      </c>
      <c r="INX21" s="151" t="s">
        <v>770</v>
      </c>
      <c r="INY21" s="151" t="s">
        <v>770</v>
      </c>
      <c r="INZ21" s="151" t="s">
        <v>770</v>
      </c>
      <c r="IOA21" s="151" t="s">
        <v>770</v>
      </c>
      <c r="IOB21" s="151" t="s">
        <v>770</v>
      </c>
      <c r="IOC21" s="151" t="s">
        <v>770</v>
      </c>
      <c r="IOD21" s="151" t="s">
        <v>770</v>
      </c>
      <c r="IOE21" s="151" t="s">
        <v>770</v>
      </c>
      <c r="IOF21" s="151" t="s">
        <v>770</v>
      </c>
      <c r="IOG21" s="151" t="s">
        <v>770</v>
      </c>
      <c r="IOH21" s="151" t="s">
        <v>770</v>
      </c>
      <c r="IOI21" s="151" t="s">
        <v>770</v>
      </c>
      <c r="IOJ21" s="151" t="s">
        <v>770</v>
      </c>
      <c r="IOK21" s="151" t="s">
        <v>770</v>
      </c>
      <c r="IOL21" s="151" t="s">
        <v>770</v>
      </c>
      <c r="IOM21" s="151" t="s">
        <v>770</v>
      </c>
      <c r="ION21" s="151" t="s">
        <v>770</v>
      </c>
      <c r="IOO21" s="151" t="s">
        <v>770</v>
      </c>
      <c r="IOP21" s="151" t="s">
        <v>770</v>
      </c>
      <c r="IOQ21" s="151" t="s">
        <v>770</v>
      </c>
      <c r="IOR21" s="151" t="s">
        <v>770</v>
      </c>
      <c r="IOS21" s="151" t="s">
        <v>770</v>
      </c>
      <c r="IOT21" s="151" t="s">
        <v>770</v>
      </c>
      <c r="IOU21" s="151" t="s">
        <v>770</v>
      </c>
      <c r="IOV21" s="151" t="s">
        <v>770</v>
      </c>
      <c r="IOW21" s="151" t="s">
        <v>770</v>
      </c>
      <c r="IOX21" s="151" t="s">
        <v>770</v>
      </c>
      <c r="IOY21" s="151" t="s">
        <v>770</v>
      </c>
      <c r="IOZ21" s="151" t="s">
        <v>770</v>
      </c>
      <c r="IPA21" s="151" t="s">
        <v>770</v>
      </c>
      <c r="IPB21" s="151" t="s">
        <v>770</v>
      </c>
      <c r="IPC21" s="151" t="s">
        <v>770</v>
      </c>
      <c r="IPD21" s="151" t="s">
        <v>770</v>
      </c>
      <c r="IPE21" s="151" t="s">
        <v>770</v>
      </c>
      <c r="IPF21" s="151" t="s">
        <v>770</v>
      </c>
      <c r="IPG21" s="151" t="s">
        <v>770</v>
      </c>
      <c r="IPH21" s="151" t="s">
        <v>770</v>
      </c>
      <c r="IPI21" s="151" t="s">
        <v>770</v>
      </c>
      <c r="IPJ21" s="151" t="s">
        <v>770</v>
      </c>
      <c r="IPK21" s="151" t="s">
        <v>770</v>
      </c>
      <c r="IPL21" s="151" t="s">
        <v>770</v>
      </c>
      <c r="IPM21" s="151" t="s">
        <v>770</v>
      </c>
      <c r="IPN21" s="151" t="s">
        <v>770</v>
      </c>
      <c r="IPO21" s="151" t="s">
        <v>770</v>
      </c>
      <c r="IPP21" s="151" t="s">
        <v>770</v>
      </c>
      <c r="IPQ21" s="151" t="s">
        <v>770</v>
      </c>
      <c r="IPR21" s="151" t="s">
        <v>770</v>
      </c>
      <c r="IPS21" s="151" t="s">
        <v>770</v>
      </c>
      <c r="IPT21" s="151" t="s">
        <v>770</v>
      </c>
      <c r="IPU21" s="151" t="s">
        <v>770</v>
      </c>
      <c r="IPV21" s="151" t="s">
        <v>770</v>
      </c>
      <c r="IPW21" s="151" t="s">
        <v>770</v>
      </c>
      <c r="IPX21" s="151" t="s">
        <v>770</v>
      </c>
      <c r="IPY21" s="151" t="s">
        <v>770</v>
      </c>
      <c r="IPZ21" s="151" t="s">
        <v>770</v>
      </c>
      <c r="IQA21" s="151" t="s">
        <v>770</v>
      </c>
      <c r="IQB21" s="151" t="s">
        <v>770</v>
      </c>
      <c r="IQC21" s="151" t="s">
        <v>770</v>
      </c>
      <c r="IQD21" s="151" t="s">
        <v>770</v>
      </c>
      <c r="IQE21" s="151" t="s">
        <v>770</v>
      </c>
      <c r="IQF21" s="151" t="s">
        <v>770</v>
      </c>
      <c r="IQG21" s="151" t="s">
        <v>770</v>
      </c>
      <c r="IQH21" s="151" t="s">
        <v>770</v>
      </c>
      <c r="IQI21" s="151" t="s">
        <v>770</v>
      </c>
      <c r="IQJ21" s="151" t="s">
        <v>770</v>
      </c>
      <c r="IQK21" s="151" t="s">
        <v>770</v>
      </c>
      <c r="IQL21" s="151" t="s">
        <v>770</v>
      </c>
      <c r="IQM21" s="151" t="s">
        <v>770</v>
      </c>
      <c r="IQN21" s="151" t="s">
        <v>770</v>
      </c>
      <c r="IQO21" s="151" t="s">
        <v>770</v>
      </c>
      <c r="IQP21" s="151" t="s">
        <v>770</v>
      </c>
      <c r="IQQ21" s="151" t="s">
        <v>770</v>
      </c>
      <c r="IQR21" s="151" t="s">
        <v>770</v>
      </c>
      <c r="IQS21" s="151" t="s">
        <v>770</v>
      </c>
      <c r="IQT21" s="151" t="s">
        <v>770</v>
      </c>
      <c r="IQU21" s="151" t="s">
        <v>770</v>
      </c>
      <c r="IQV21" s="151" t="s">
        <v>770</v>
      </c>
      <c r="IQW21" s="151" t="s">
        <v>770</v>
      </c>
      <c r="IQX21" s="151" t="s">
        <v>770</v>
      </c>
      <c r="IQY21" s="151" t="s">
        <v>770</v>
      </c>
      <c r="IQZ21" s="151" t="s">
        <v>770</v>
      </c>
      <c r="IRA21" s="151" t="s">
        <v>770</v>
      </c>
      <c r="IRB21" s="151" t="s">
        <v>770</v>
      </c>
      <c r="IRC21" s="151" t="s">
        <v>770</v>
      </c>
      <c r="IRD21" s="151" t="s">
        <v>770</v>
      </c>
      <c r="IRE21" s="151" t="s">
        <v>770</v>
      </c>
      <c r="IRF21" s="151" t="s">
        <v>770</v>
      </c>
      <c r="IRG21" s="151" t="s">
        <v>770</v>
      </c>
      <c r="IRH21" s="151" t="s">
        <v>770</v>
      </c>
      <c r="IRI21" s="151" t="s">
        <v>770</v>
      </c>
      <c r="IRJ21" s="151" t="s">
        <v>770</v>
      </c>
      <c r="IRK21" s="151" t="s">
        <v>770</v>
      </c>
      <c r="IRL21" s="151" t="s">
        <v>770</v>
      </c>
      <c r="IRM21" s="151" t="s">
        <v>770</v>
      </c>
      <c r="IRN21" s="151" t="s">
        <v>770</v>
      </c>
      <c r="IRO21" s="151" t="s">
        <v>770</v>
      </c>
      <c r="IRP21" s="151" t="s">
        <v>770</v>
      </c>
      <c r="IRQ21" s="151" t="s">
        <v>770</v>
      </c>
      <c r="IRR21" s="151" t="s">
        <v>770</v>
      </c>
      <c r="IRS21" s="151" t="s">
        <v>770</v>
      </c>
      <c r="IRT21" s="151" t="s">
        <v>770</v>
      </c>
      <c r="IRU21" s="151" t="s">
        <v>770</v>
      </c>
      <c r="IRV21" s="151" t="s">
        <v>770</v>
      </c>
      <c r="IRW21" s="151" t="s">
        <v>770</v>
      </c>
      <c r="IRX21" s="151" t="s">
        <v>770</v>
      </c>
      <c r="IRY21" s="151" t="s">
        <v>770</v>
      </c>
      <c r="IRZ21" s="151" t="s">
        <v>770</v>
      </c>
      <c r="ISA21" s="151" t="s">
        <v>770</v>
      </c>
      <c r="ISB21" s="151" t="s">
        <v>770</v>
      </c>
      <c r="ISC21" s="151" t="s">
        <v>770</v>
      </c>
      <c r="ISD21" s="151" t="s">
        <v>770</v>
      </c>
      <c r="ISE21" s="151" t="s">
        <v>770</v>
      </c>
      <c r="ISF21" s="151" t="s">
        <v>770</v>
      </c>
      <c r="ISG21" s="151" t="s">
        <v>770</v>
      </c>
      <c r="ISH21" s="151" t="s">
        <v>770</v>
      </c>
      <c r="ISI21" s="151" t="s">
        <v>770</v>
      </c>
      <c r="ISJ21" s="151" t="s">
        <v>770</v>
      </c>
      <c r="ISK21" s="151" t="s">
        <v>770</v>
      </c>
      <c r="ISL21" s="151" t="s">
        <v>770</v>
      </c>
      <c r="ISM21" s="151" t="s">
        <v>770</v>
      </c>
      <c r="ISN21" s="151" t="s">
        <v>770</v>
      </c>
      <c r="ISO21" s="151" t="s">
        <v>770</v>
      </c>
      <c r="ISP21" s="151" t="s">
        <v>770</v>
      </c>
      <c r="ISQ21" s="151" t="s">
        <v>770</v>
      </c>
      <c r="ISR21" s="151" t="s">
        <v>770</v>
      </c>
      <c r="ISS21" s="151" t="s">
        <v>770</v>
      </c>
      <c r="IST21" s="151" t="s">
        <v>770</v>
      </c>
      <c r="ISU21" s="151" t="s">
        <v>770</v>
      </c>
      <c r="ISV21" s="151" t="s">
        <v>770</v>
      </c>
      <c r="ISW21" s="151" t="s">
        <v>770</v>
      </c>
      <c r="ISX21" s="151" t="s">
        <v>770</v>
      </c>
      <c r="ISY21" s="151" t="s">
        <v>770</v>
      </c>
      <c r="ISZ21" s="151" t="s">
        <v>770</v>
      </c>
      <c r="ITA21" s="151" t="s">
        <v>770</v>
      </c>
      <c r="ITB21" s="151" t="s">
        <v>770</v>
      </c>
      <c r="ITC21" s="151" t="s">
        <v>770</v>
      </c>
      <c r="ITD21" s="151" t="s">
        <v>770</v>
      </c>
      <c r="ITE21" s="151" t="s">
        <v>770</v>
      </c>
      <c r="ITF21" s="151" t="s">
        <v>770</v>
      </c>
      <c r="ITG21" s="151" t="s">
        <v>770</v>
      </c>
      <c r="ITH21" s="151" t="s">
        <v>770</v>
      </c>
      <c r="ITI21" s="151" t="s">
        <v>770</v>
      </c>
      <c r="ITJ21" s="151" t="s">
        <v>770</v>
      </c>
      <c r="ITK21" s="151" t="s">
        <v>770</v>
      </c>
      <c r="ITL21" s="151" t="s">
        <v>770</v>
      </c>
      <c r="ITM21" s="151" t="s">
        <v>770</v>
      </c>
      <c r="ITN21" s="151" t="s">
        <v>770</v>
      </c>
      <c r="ITO21" s="151" t="s">
        <v>770</v>
      </c>
      <c r="ITP21" s="151" t="s">
        <v>770</v>
      </c>
      <c r="ITQ21" s="151" t="s">
        <v>770</v>
      </c>
      <c r="ITR21" s="151" t="s">
        <v>770</v>
      </c>
      <c r="ITS21" s="151" t="s">
        <v>770</v>
      </c>
      <c r="ITT21" s="151" t="s">
        <v>770</v>
      </c>
      <c r="ITU21" s="151" t="s">
        <v>770</v>
      </c>
      <c r="ITV21" s="151" t="s">
        <v>770</v>
      </c>
      <c r="ITW21" s="151" t="s">
        <v>770</v>
      </c>
      <c r="ITX21" s="151" t="s">
        <v>770</v>
      </c>
      <c r="ITY21" s="151" t="s">
        <v>770</v>
      </c>
      <c r="ITZ21" s="151" t="s">
        <v>770</v>
      </c>
      <c r="IUA21" s="151" t="s">
        <v>770</v>
      </c>
      <c r="IUB21" s="151" t="s">
        <v>770</v>
      </c>
      <c r="IUC21" s="151" t="s">
        <v>770</v>
      </c>
      <c r="IUD21" s="151" t="s">
        <v>770</v>
      </c>
      <c r="IUE21" s="151" t="s">
        <v>770</v>
      </c>
      <c r="IUF21" s="151" t="s">
        <v>770</v>
      </c>
      <c r="IUG21" s="151" t="s">
        <v>770</v>
      </c>
      <c r="IUH21" s="151" t="s">
        <v>770</v>
      </c>
      <c r="IUI21" s="151" t="s">
        <v>770</v>
      </c>
      <c r="IUJ21" s="151" t="s">
        <v>770</v>
      </c>
      <c r="IUK21" s="151" t="s">
        <v>770</v>
      </c>
      <c r="IUL21" s="151" t="s">
        <v>770</v>
      </c>
      <c r="IUM21" s="151" t="s">
        <v>770</v>
      </c>
      <c r="IUN21" s="151" t="s">
        <v>770</v>
      </c>
      <c r="IUO21" s="151" t="s">
        <v>770</v>
      </c>
      <c r="IUP21" s="151" t="s">
        <v>770</v>
      </c>
      <c r="IUQ21" s="151" t="s">
        <v>770</v>
      </c>
      <c r="IUR21" s="151" t="s">
        <v>770</v>
      </c>
      <c r="IUS21" s="151" t="s">
        <v>770</v>
      </c>
      <c r="IUT21" s="151" t="s">
        <v>770</v>
      </c>
      <c r="IUU21" s="151" t="s">
        <v>770</v>
      </c>
      <c r="IUV21" s="151" t="s">
        <v>770</v>
      </c>
      <c r="IUW21" s="151" t="s">
        <v>770</v>
      </c>
      <c r="IUX21" s="151" t="s">
        <v>770</v>
      </c>
      <c r="IUY21" s="151" t="s">
        <v>770</v>
      </c>
      <c r="IUZ21" s="151" t="s">
        <v>770</v>
      </c>
      <c r="IVA21" s="151" t="s">
        <v>770</v>
      </c>
      <c r="IVB21" s="151" t="s">
        <v>770</v>
      </c>
      <c r="IVC21" s="151" t="s">
        <v>770</v>
      </c>
      <c r="IVD21" s="151" t="s">
        <v>770</v>
      </c>
      <c r="IVE21" s="151" t="s">
        <v>770</v>
      </c>
      <c r="IVF21" s="151" t="s">
        <v>770</v>
      </c>
      <c r="IVG21" s="151" t="s">
        <v>770</v>
      </c>
      <c r="IVH21" s="151" t="s">
        <v>770</v>
      </c>
      <c r="IVI21" s="151" t="s">
        <v>770</v>
      </c>
      <c r="IVJ21" s="151" t="s">
        <v>770</v>
      </c>
      <c r="IVK21" s="151" t="s">
        <v>770</v>
      </c>
      <c r="IVL21" s="151" t="s">
        <v>770</v>
      </c>
      <c r="IVM21" s="151" t="s">
        <v>770</v>
      </c>
      <c r="IVN21" s="151" t="s">
        <v>770</v>
      </c>
      <c r="IVO21" s="151" t="s">
        <v>770</v>
      </c>
      <c r="IVP21" s="151" t="s">
        <v>770</v>
      </c>
      <c r="IVQ21" s="151" t="s">
        <v>770</v>
      </c>
      <c r="IVR21" s="151" t="s">
        <v>770</v>
      </c>
      <c r="IVS21" s="151" t="s">
        <v>770</v>
      </c>
      <c r="IVT21" s="151" t="s">
        <v>770</v>
      </c>
      <c r="IVU21" s="151" t="s">
        <v>770</v>
      </c>
      <c r="IVV21" s="151" t="s">
        <v>770</v>
      </c>
      <c r="IVW21" s="151" t="s">
        <v>770</v>
      </c>
      <c r="IVX21" s="151" t="s">
        <v>770</v>
      </c>
      <c r="IVY21" s="151" t="s">
        <v>770</v>
      </c>
      <c r="IVZ21" s="151" t="s">
        <v>770</v>
      </c>
      <c r="IWA21" s="151" t="s">
        <v>770</v>
      </c>
      <c r="IWB21" s="151" t="s">
        <v>770</v>
      </c>
      <c r="IWC21" s="151" t="s">
        <v>770</v>
      </c>
      <c r="IWD21" s="151" t="s">
        <v>770</v>
      </c>
      <c r="IWE21" s="151" t="s">
        <v>770</v>
      </c>
      <c r="IWF21" s="151" t="s">
        <v>770</v>
      </c>
      <c r="IWG21" s="151" t="s">
        <v>770</v>
      </c>
      <c r="IWH21" s="151" t="s">
        <v>770</v>
      </c>
      <c r="IWI21" s="151" t="s">
        <v>770</v>
      </c>
      <c r="IWJ21" s="151" t="s">
        <v>770</v>
      </c>
      <c r="IWK21" s="151" t="s">
        <v>770</v>
      </c>
      <c r="IWL21" s="151" t="s">
        <v>770</v>
      </c>
      <c r="IWM21" s="151" t="s">
        <v>770</v>
      </c>
      <c r="IWN21" s="151" t="s">
        <v>770</v>
      </c>
      <c r="IWO21" s="151" t="s">
        <v>770</v>
      </c>
      <c r="IWP21" s="151" t="s">
        <v>770</v>
      </c>
      <c r="IWQ21" s="151" t="s">
        <v>770</v>
      </c>
      <c r="IWR21" s="151" t="s">
        <v>770</v>
      </c>
      <c r="IWS21" s="151" t="s">
        <v>770</v>
      </c>
      <c r="IWT21" s="151" t="s">
        <v>770</v>
      </c>
      <c r="IWU21" s="151" t="s">
        <v>770</v>
      </c>
      <c r="IWV21" s="151" t="s">
        <v>770</v>
      </c>
      <c r="IWW21" s="151" t="s">
        <v>770</v>
      </c>
      <c r="IWX21" s="151" t="s">
        <v>770</v>
      </c>
      <c r="IWY21" s="151" t="s">
        <v>770</v>
      </c>
      <c r="IWZ21" s="151" t="s">
        <v>770</v>
      </c>
      <c r="IXA21" s="151" t="s">
        <v>770</v>
      </c>
      <c r="IXB21" s="151" t="s">
        <v>770</v>
      </c>
      <c r="IXC21" s="151" t="s">
        <v>770</v>
      </c>
      <c r="IXD21" s="151" t="s">
        <v>770</v>
      </c>
      <c r="IXE21" s="151" t="s">
        <v>770</v>
      </c>
      <c r="IXF21" s="151" t="s">
        <v>770</v>
      </c>
      <c r="IXG21" s="151" t="s">
        <v>770</v>
      </c>
      <c r="IXH21" s="151" t="s">
        <v>770</v>
      </c>
      <c r="IXI21" s="151" t="s">
        <v>770</v>
      </c>
      <c r="IXJ21" s="151" t="s">
        <v>770</v>
      </c>
      <c r="IXK21" s="151" t="s">
        <v>770</v>
      </c>
      <c r="IXL21" s="151" t="s">
        <v>770</v>
      </c>
      <c r="IXM21" s="151" t="s">
        <v>770</v>
      </c>
      <c r="IXN21" s="151" t="s">
        <v>770</v>
      </c>
      <c r="IXO21" s="151" t="s">
        <v>770</v>
      </c>
      <c r="IXP21" s="151" t="s">
        <v>770</v>
      </c>
      <c r="IXQ21" s="151" t="s">
        <v>770</v>
      </c>
      <c r="IXR21" s="151" t="s">
        <v>770</v>
      </c>
      <c r="IXS21" s="151" t="s">
        <v>770</v>
      </c>
      <c r="IXT21" s="151" t="s">
        <v>770</v>
      </c>
      <c r="IXU21" s="151" t="s">
        <v>770</v>
      </c>
      <c r="IXV21" s="151" t="s">
        <v>770</v>
      </c>
      <c r="IXW21" s="151" t="s">
        <v>770</v>
      </c>
      <c r="IXX21" s="151" t="s">
        <v>770</v>
      </c>
      <c r="IXY21" s="151" t="s">
        <v>770</v>
      </c>
      <c r="IXZ21" s="151" t="s">
        <v>770</v>
      </c>
      <c r="IYA21" s="151" t="s">
        <v>770</v>
      </c>
      <c r="IYB21" s="151" t="s">
        <v>770</v>
      </c>
      <c r="IYC21" s="151" t="s">
        <v>770</v>
      </c>
      <c r="IYD21" s="151" t="s">
        <v>770</v>
      </c>
      <c r="IYE21" s="151" t="s">
        <v>770</v>
      </c>
      <c r="IYF21" s="151" t="s">
        <v>770</v>
      </c>
      <c r="IYG21" s="151" t="s">
        <v>770</v>
      </c>
      <c r="IYH21" s="151" t="s">
        <v>770</v>
      </c>
      <c r="IYI21" s="151" t="s">
        <v>770</v>
      </c>
      <c r="IYJ21" s="151" t="s">
        <v>770</v>
      </c>
      <c r="IYK21" s="151" t="s">
        <v>770</v>
      </c>
      <c r="IYL21" s="151" t="s">
        <v>770</v>
      </c>
      <c r="IYM21" s="151" t="s">
        <v>770</v>
      </c>
      <c r="IYN21" s="151" t="s">
        <v>770</v>
      </c>
      <c r="IYO21" s="151" t="s">
        <v>770</v>
      </c>
      <c r="IYP21" s="151" t="s">
        <v>770</v>
      </c>
      <c r="IYQ21" s="151" t="s">
        <v>770</v>
      </c>
      <c r="IYR21" s="151" t="s">
        <v>770</v>
      </c>
      <c r="IYS21" s="151" t="s">
        <v>770</v>
      </c>
      <c r="IYT21" s="151" t="s">
        <v>770</v>
      </c>
      <c r="IYU21" s="151" t="s">
        <v>770</v>
      </c>
      <c r="IYV21" s="151" t="s">
        <v>770</v>
      </c>
      <c r="IYW21" s="151" t="s">
        <v>770</v>
      </c>
      <c r="IYX21" s="151" t="s">
        <v>770</v>
      </c>
      <c r="IYY21" s="151" t="s">
        <v>770</v>
      </c>
      <c r="IYZ21" s="151" t="s">
        <v>770</v>
      </c>
      <c r="IZA21" s="151" t="s">
        <v>770</v>
      </c>
      <c r="IZB21" s="151" t="s">
        <v>770</v>
      </c>
      <c r="IZC21" s="151" t="s">
        <v>770</v>
      </c>
      <c r="IZD21" s="151" t="s">
        <v>770</v>
      </c>
      <c r="IZE21" s="151" t="s">
        <v>770</v>
      </c>
      <c r="IZF21" s="151" t="s">
        <v>770</v>
      </c>
      <c r="IZG21" s="151" t="s">
        <v>770</v>
      </c>
      <c r="IZH21" s="151" t="s">
        <v>770</v>
      </c>
      <c r="IZI21" s="151" t="s">
        <v>770</v>
      </c>
      <c r="IZJ21" s="151" t="s">
        <v>770</v>
      </c>
      <c r="IZK21" s="151" t="s">
        <v>770</v>
      </c>
      <c r="IZL21" s="151" t="s">
        <v>770</v>
      </c>
      <c r="IZM21" s="151" t="s">
        <v>770</v>
      </c>
      <c r="IZN21" s="151" t="s">
        <v>770</v>
      </c>
      <c r="IZO21" s="151" t="s">
        <v>770</v>
      </c>
      <c r="IZP21" s="151" t="s">
        <v>770</v>
      </c>
      <c r="IZQ21" s="151" t="s">
        <v>770</v>
      </c>
      <c r="IZR21" s="151" t="s">
        <v>770</v>
      </c>
      <c r="IZS21" s="151" t="s">
        <v>770</v>
      </c>
      <c r="IZT21" s="151" t="s">
        <v>770</v>
      </c>
      <c r="IZU21" s="151" t="s">
        <v>770</v>
      </c>
      <c r="IZV21" s="151" t="s">
        <v>770</v>
      </c>
      <c r="IZW21" s="151" t="s">
        <v>770</v>
      </c>
      <c r="IZX21" s="151" t="s">
        <v>770</v>
      </c>
      <c r="IZY21" s="151" t="s">
        <v>770</v>
      </c>
      <c r="IZZ21" s="151" t="s">
        <v>770</v>
      </c>
      <c r="JAA21" s="151" t="s">
        <v>770</v>
      </c>
      <c r="JAB21" s="151" t="s">
        <v>770</v>
      </c>
      <c r="JAC21" s="151" t="s">
        <v>770</v>
      </c>
      <c r="JAD21" s="151" t="s">
        <v>770</v>
      </c>
      <c r="JAE21" s="151" t="s">
        <v>770</v>
      </c>
      <c r="JAF21" s="151" t="s">
        <v>770</v>
      </c>
      <c r="JAG21" s="151" t="s">
        <v>770</v>
      </c>
      <c r="JAH21" s="151" t="s">
        <v>770</v>
      </c>
      <c r="JAI21" s="151" t="s">
        <v>770</v>
      </c>
      <c r="JAJ21" s="151" t="s">
        <v>770</v>
      </c>
      <c r="JAK21" s="151" t="s">
        <v>770</v>
      </c>
      <c r="JAL21" s="151" t="s">
        <v>770</v>
      </c>
      <c r="JAM21" s="151" t="s">
        <v>770</v>
      </c>
      <c r="JAN21" s="151" t="s">
        <v>770</v>
      </c>
      <c r="JAO21" s="151" t="s">
        <v>770</v>
      </c>
      <c r="JAP21" s="151" t="s">
        <v>770</v>
      </c>
      <c r="JAQ21" s="151" t="s">
        <v>770</v>
      </c>
      <c r="JAR21" s="151" t="s">
        <v>770</v>
      </c>
      <c r="JAS21" s="151" t="s">
        <v>770</v>
      </c>
      <c r="JAT21" s="151" t="s">
        <v>770</v>
      </c>
      <c r="JAU21" s="151" t="s">
        <v>770</v>
      </c>
      <c r="JAV21" s="151" t="s">
        <v>770</v>
      </c>
      <c r="JAW21" s="151" t="s">
        <v>770</v>
      </c>
      <c r="JAX21" s="151" t="s">
        <v>770</v>
      </c>
      <c r="JAY21" s="151" t="s">
        <v>770</v>
      </c>
      <c r="JAZ21" s="151" t="s">
        <v>770</v>
      </c>
      <c r="JBA21" s="151" t="s">
        <v>770</v>
      </c>
      <c r="JBB21" s="151" t="s">
        <v>770</v>
      </c>
      <c r="JBC21" s="151" t="s">
        <v>770</v>
      </c>
      <c r="JBD21" s="151" t="s">
        <v>770</v>
      </c>
      <c r="JBE21" s="151" t="s">
        <v>770</v>
      </c>
      <c r="JBF21" s="151" t="s">
        <v>770</v>
      </c>
      <c r="JBG21" s="151" t="s">
        <v>770</v>
      </c>
      <c r="JBH21" s="151" t="s">
        <v>770</v>
      </c>
      <c r="JBI21" s="151" t="s">
        <v>770</v>
      </c>
      <c r="JBJ21" s="151" t="s">
        <v>770</v>
      </c>
      <c r="JBK21" s="151" t="s">
        <v>770</v>
      </c>
      <c r="JBL21" s="151" t="s">
        <v>770</v>
      </c>
      <c r="JBM21" s="151" t="s">
        <v>770</v>
      </c>
      <c r="JBN21" s="151" t="s">
        <v>770</v>
      </c>
      <c r="JBO21" s="151" t="s">
        <v>770</v>
      </c>
      <c r="JBP21" s="151" t="s">
        <v>770</v>
      </c>
      <c r="JBQ21" s="151" t="s">
        <v>770</v>
      </c>
      <c r="JBR21" s="151" t="s">
        <v>770</v>
      </c>
      <c r="JBS21" s="151" t="s">
        <v>770</v>
      </c>
      <c r="JBT21" s="151" t="s">
        <v>770</v>
      </c>
      <c r="JBU21" s="151" t="s">
        <v>770</v>
      </c>
      <c r="JBV21" s="151" t="s">
        <v>770</v>
      </c>
      <c r="JBW21" s="151" t="s">
        <v>770</v>
      </c>
      <c r="JBX21" s="151" t="s">
        <v>770</v>
      </c>
      <c r="JBY21" s="151" t="s">
        <v>770</v>
      </c>
      <c r="JBZ21" s="151" t="s">
        <v>770</v>
      </c>
      <c r="JCA21" s="151" t="s">
        <v>770</v>
      </c>
      <c r="JCB21" s="151" t="s">
        <v>770</v>
      </c>
      <c r="JCC21" s="151" t="s">
        <v>770</v>
      </c>
      <c r="JCD21" s="151" t="s">
        <v>770</v>
      </c>
      <c r="JCE21" s="151" t="s">
        <v>770</v>
      </c>
      <c r="JCF21" s="151" t="s">
        <v>770</v>
      </c>
      <c r="JCG21" s="151" t="s">
        <v>770</v>
      </c>
      <c r="JCH21" s="151" t="s">
        <v>770</v>
      </c>
      <c r="JCI21" s="151" t="s">
        <v>770</v>
      </c>
      <c r="JCJ21" s="151" t="s">
        <v>770</v>
      </c>
      <c r="JCK21" s="151" t="s">
        <v>770</v>
      </c>
      <c r="JCL21" s="151" t="s">
        <v>770</v>
      </c>
      <c r="JCM21" s="151" t="s">
        <v>770</v>
      </c>
      <c r="JCN21" s="151" t="s">
        <v>770</v>
      </c>
      <c r="JCO21" s="151" t="s">
        <v>770</v>
      </c>
      <c r="JCP21" s="151" t="s">
        <v>770</v>
      </c>
      <c r="JCQ21" s="151" t="s">
        <v>770</v>
      </c>
      <c r="JCR21" s="151" t="s">
        <v>770</v>
      </c>
      <c r="JCS21" s="151" t="s">
        <v>770</v>
      </c>
      <c r="JCT21" s="151" t="s">
        <v>770</v>
      </c>
      <c r="JCU21" s="151" t="s">
        <v>770</v>
      </c>
      <c r="JCV21" s="151" t="s">
        <v>770</v>
      </c>
      <c r="JCW21" s="151" t="s">
        <v>770</v>
      </c>
      <c r="JCX21" s="151" t="s">
        <v>770</v>
      </c>
      <c r="JCY21" s="151" t="s">
        <v>770</v>
      </c>
      <c r="JCZ21" s="151" t="s">
        <v>770</v>
      </c>
      <c r="JDA21" s="151" t="s">
        <v>770</v>
      </c>
      <c r="JDB21" s="151" t="s">
        <v>770</v>
      </c>
      <c r="JDC21" s="151" t="s">
        <v>770</v>
      </c>
      <c r="JDD21" s="151" t="s">
        <v>770</v>
      </c>
      <c r="JDE21" s="151" t="s">
        <v>770</v>
      </c>
      <c r="JDF21" s="151" t="s">
        <v>770</v>
      </c>
      <c r="JDG21" s="151" t="s">
        <v>770</v>
      </c>
      <c r="JDH21" s="151" t="s">
        <v>770</v>
      </c>
      <c r="JDI21" s="151" t="s">
        <v>770</v>
      </c>
      <c r="JDJ21" s="151" t="s">
        <v>770</v>
      </c>
      <c r="JDK21" s="151" t="s">
        <v>770</v>
      </c>
      <c r="JDL21" s="151" t="s">
        <v>770</v>
      </c>
      <c r="JDM21" s="151" t="s">
        <v>770</v>
      </c>
      <c r="JDN21" s="151" t="s">
        <v>770</v>
      </c>
      <c r="JDO21" s="151" t="s">
        <v>770</v>
      </c>
      <c r="JDP21" s="151" t="s">
        <v>770</v>
      </c>
      <c r="JDQ21" s="151" t="s">
        <v>770</v>
      </c>
      <c r="JDR21" s="151" t="s">
        <v>770</v>
      </c>
      <c r="JDS21" s="151" t="s">
        <v>770</v>
      </c>
      <c r="JDT21" s="151" t="s">
        <v>770</v>
      </c>
      <c r="JDU21" s="151" t="s">
        <v>770</v>
      </c>
      <c r="JDV21" s="151" t="s">
        <v>770</v>
      </c>
      <c r="JDW21" s="151" t="s">
        <v>770</v>
      </c>
      <c r="JDX21" s="151" t="s">
        <v>770</v>
      </c>
      <c r="JDY21" s="151" t="s">
        <v>770</v>
      </c>
      <c r="JDZ21" s="151" t="s">
        <v>770</v>
      </c>
      <c r="JEA21" s="151" t="s">
        <v>770</v>
      </c>
      <c r="JEB21" s="151" t="s">
        <v>770</v>
      </c>
      <c r="JEC21" s="151" t="s">
        <v>770</v>
      </c>
      <c r="JED21" s="151" t="s">
        <v>770</v>
      </c>
      <c r="JEE21" s="151" t="s">
        <v>770</v>
      </c>
      <c r="JEF21" s="151" t="s">
        <v>770</v>
      </c>
      <c r="JEG21" s="151" t="s">
        <v>770</v>
      </c>
      <c r="JEH21" s="151" t="s">
        <v>770</v>
      </c>
      <c r="JEI21" s="151" t="s">
        <v>770</v>
      </c>
      <c r="JEJ21" s="151" t="s">
        <v>770</v>
      </c>
      <c r="JEK21" s="151" t="s">
        <v>770</v>
      </c>
      <c r="JEL21" s="151" t="s">
        <v>770</v>
      </c>
      <c r="JEM21" s="151" t="s">
        <v>770</v>
      </c>
      <c r="JEN21" s="151" t="s">
        <v>770</v>
      </c>
      <c r="JEO21" s="151" t="s">
        <v>770</v>
      </c>
      <c r="JEP21" s="151" t="s">
        <v>770</v>
      </c>
      <c r="JEQ21" s="151" t="s">
        <v>770</v>
      </c>
      <c r="JER21" s="151" t="s">
        <v>770</v>
      </c>
      <c r="JES21" s="151" t="s">
        <v>770</v>
      </c>
      <c r="JET21" s="151" t="s">
        <v>770</v>
      </c>
      <c r="JEU21" s="151" t="s">
        <v>770</v>
      </c>
      <c r="JEV21" s="151" t="s">
        <v>770</v>
      </c>
      <c r="JEW21" s="151" t="s">
        <v>770</v>
      </c>
      <c r="JEX21" s="151" t="s">
        <v>770</v>
      </c>
      <c r="JEY21" s="151" t="s">
        <v>770</v>
      </c>
      <c r="JEZ21" s="151" t="s">
        <v>770</v>
      </c>
      <c r="JFA21" s="151" t="s">
        <v>770</v>
      </c>
      <c r="JFB21" s="151" t="s">
        <v>770</v>
      </c>
      <c r="JFC21" s="151" t="s">
        <v>770</v>
      </c>
      <c r="JFD21" s="151" t="s">
        <v>770</v>
      </c>
      <c r="JFE21" s="151" t="s">
        <v>770</v>
      </c>
      <c r="JFF21" s="151" t="s">
        <v>770</v>
      </c>
      <c r="JFG21" s="151" t="s">
        <v>770</v>
      </c>
      <c r="JFH21" s="151" t="s">
        <v>770</v>
      </c>
      <c r="JFI21" s="151" t="s">
        <v>770</v>
      </c>
      <c r="JFJ21" s="151" t="s">
        <v>770</v>
      </c>
      <c r="JFK21" s="151" t="s">
        <v>770</v>
      </c>
      <c r="JFL21" s="151" t="s">
        <v>770</v>
      </c>
      <c r="JFM21" s="151" t="s">
        <v>770</v>
      </c>
      <c r="JFN21" s="151" t="s">
        <v>770</v>
      </c>
      <c r="JFO21" s="151" t="s">
        <v>770</v>
      </c>
      <c r="JFP21" s="151" t="s">
        <v>770</v>
      </c>
      <c r="JFQ21" s="151" t="s">
        <v>770</v>
      </c>
      <c r="JFR21" s="151" t="s">
        <v>770</v>
      </c>
      <c r="JFS21" s="151" t="s">
        <v>770</v>
      </c>
      <c r="JFT21" s="151" t="s">
        <v>770</v>
      </c>
      <c r="JFU21" s="151" t="s">
        <v>770</v>
      </c>
      <c r="JFV21" s="151" t="s">
        <v>770</v>
      </c>
      <c r="JFW21" s="151" t="s">
        <v>770</v>
      </c>
      <c r="JFX21" s="151" t="s">
        <v>770</v>
      </c>
      <c r="JFY21" s="151" t="s">
        <v>770</v>
      </c>
      <c r="JFZ21" s="151" t="s">
        <v>770</v>
      </c>
      <c r="JGA21" s="151" t="s">
        <v>770</v>
      </c>
      <c r="JGB21" s="151" t="s">
        <v>770</v>
      </c>
      <c r="JGC21" s="151" t="s">
        <v>770</v>
      </c>
      <c r="JGD21" s="151" t="s">
        <v>770</v>
      </c>
      <c r="JGE21" s="151" t="s">
        <v>770</v>
      </c>
      <c r="JGF21" s="151" t="s">
        <v>770</v>
      </c>
      <c r="JGG21" s="151" t="s">
        <v>770</v>
      </c>
      <c r="JGH21" s="151" t="s">
        <v>770</v>
      </c>
      <c r="JGI21" s="151" t="s">
        <v>770</v>
      </c>
      <c r="JGJ21" s="151" t="s">
        <v>770</v>
      </c>
      <c r="JGK21" s="151" t="s">
        <v>770</v>
      </c>
      <c r="JGL21" s="151" t="s">
        <v>770</v>
      </c>
      <c r="JGM21" s="151" t="s">
        <v>770</v>
      </c>
      <c r="JGN21" s="151" t="s">
        <v>770</v>
      </c>
      <c r="JGO21" s="151" t="s">
        <v>770</v>
      </c>
      <c r="JGP21" s="151" t="s">
        <v>770</v>
      </c>
      <c r="JGQ21" s="151" t="s">
        <v>770</v>
      </c>
      <c r="JGR21" s="151" t="s">
        <v>770</v>
      </c>
      <c r="JGS21" s="151" t="s">
        <v>770</v>
      </c>
      <c r="JGT21" s="151" t="s">
        <v>770</v>
      </c>
      <c r="JGU21" s="151" t="s">
        <v>770</v>
      </c>
      <c r="JGV21" s="151" t="s">
        <v>770</v>
      </c>
      <c r="JGW21" s="151" t="s">
        <v>770</v>
      </c>
      <c r="JGX21" s="151" t="s">
        <v>770</v>
      </c>
      <c r="JGY21" s="151" t="s">
        <v>770</v>
      </c>
      <c r="JGZ21" s="151" t="s">
        <v>770</v>
      </c>
      <c r="JHA21" s="151" t="s">
        <v>770</v>
      </c>
      <c r="JHB21" s="151" t="s">
        <v>770</v>
      </c>
      <c r="JHC21" s="151" t="s">
        <v>770</v>
      </c>
      <c r="JHD21" s="151" t="s">
        <v>770</v>
      </c>
      <c r="JHE21" s="151" t="s">
        <v>770</v>
      </c>
      <c r="JHF21" s="151" t="s">
        <v>770</v>
      </c>
      <c r="JHG21" s="151" t="s">
        <v>770</v>
      </c>
      <c r="JHH21" s="151" t="s">
        <v>770</v>
      </c>
      <c r="JHI21" s="151" t="s">
        <v>770</v>
      </c>
      <c r="JHJ21" s="151" t="s">
        <v>770</v>
      </c>
      <c r="JHK21" s="151" t="s">
        <v>770</v>
      </c>
      <c r="JHL21" s="151" t="s">
        <v>770</v>
      </c>
      <c r="JHM21" s="151" t="s">
        <v>770</v>
      </c>
      <c r="JHN21" s="151" t="s">
        <v>770</v>
      </c>
      <c r="JHO21" s="151" t="s">
        <v>770</v>
      </c>
      <c r="JHP21" s="151" t="s">
        <v>770</v>
      </c>
      <c r="JHQ21" s="151" t="s">
        <v>770</v>
      </c>
      <c r="JHR21" s="151" t="s">
        <v>770</v>
      </c>
      <c r="JHS21" s="151" t="s">
        <v>770</v>
      </c>
      <c r="JHT21" s="151" t="s">
        <v>770</v>
      </c>
      <c r="JHU21" s="151" t="s">
        <v>770</v>
      </c>
      <c r="JHV21" s="151" t="s">
        <v>770</v>
      </c>
      <c r="JHW21" s="151" t="s">
        <v>770</v>
      </c>
      <c r="JHX21" s="151" t="s">
        <v>770</v>
      </c>
      <c r="JHY21" s="151" t="s">
        <v>770</v>
      </c>
      <c r="JHZ21" s="151" t="s">
        <v>770</v>
      </c>
      <c r="JIA21" s="151" t="s">
        <v>770</v>
      </c>
      <c r="JIB21" s="151" t="s">
        <v>770</v>
      </c>
      <c r="JIC21" s="151" t="s">
        <v>770</v>
      </c>
      <c r="JID21" s="151" t="s">
        <v>770</v>
      </c>
      <c r="JIE21" s="151" t="s">
        <v>770</v>
      </c>
      <c r="JIF21" s="151" t="s">
        <v>770</v>
      </c>
      <c r="JIG21" s="151" t="s">
        <v>770</v>
      </c>
      <c r="JIH21" s="151" t="s">
        <v>770</v>
      </c>
      <c r="JII21" s="151" t="s">
        <v>770</v>
      </c>
      <c r="JIJ21" s="151" t="s">
        <v>770</v>
      </c>
      <c r="JIK21" s="151" t="s">
        <v>770</v>
      </c>
      <c r="JIL21" s="151" t="s">
        <v>770</v>
      </c>
      <c r="JIM21" s="151" t="s">
        <v>770</v>
      </c>
      <c r="JIN21" s="151" t="s">
        <v>770</v>
      </c>
      <c r="JIO21" s="151" t="s">
        <v>770</v>
      </c>
      <c r="JIP21" s="151" t="s">
        <v>770</v>
      </c>
      <c r="JIQ21" s="151" t="s">
        <v>770</v>
      </c>
      <c r="JIR21" s="151" t="s">
        <v>770</v>
      </c>
      <c r="JIS21" s="151" t="s">
        <v>770</v>
      </c>
      <c r="JIT21" s="151" t="s">
        <v>770</v>
      </c>
      <c r="JIU21" s="151" t="s">
        <v>770</v>
      </c>
      <c r="JIV21" s="151" t="s">
        <v>770</v>
      </c>
      <c r="JIW21" s="151" t="s">
        <v>770</v>
      </c>
      <c r="JIX21" s="151" t="s">
        <v>770</v>
      </c>
      <c r="JIY21" s="151" t="s">
        <v>770</v>
      </c>
      <c r="JIZ21" s="151" t="s">
        <v>770</v>
      </c>
      <c r="JJA21" s="151" t="s">
        <v>770</v>
      </c>
      <c r="JJB21" s="151" t="s">
        <v>770</v>
      </c>
      <c r="JJC21" s="151" t="s">
        <v>770</v>
      </c>
      <c r="JJD21" s="151" t="s">
        <v>770</v>
      </c>
      <c r="JJE21" s="151" t="s">
        <v>770</v>
      </c>
      <c r="JJF21" s="151" t="s">
        <v>770</v>
      </c>
      <c r="JJG21" s="151" t="s">
        <v>770</v>
      </c>
      <c r="JJH21" s="151" t="s">
        <v>770</v>
      </c>
      <c r="JJI21" s="151" t="s">
        <v>770</v>
      </c>
      <c r="JJJ21" s="151" t="s">
        <v>770</v>
      </c>
      <c r="JJK21" s="151" t="s">
        <v>770</v>
      </c>
      <c r="JJL21" s="151" t="s">
        <v>770</v>
      </c>
      <c r="JJM21" s="151" t="s">
        <v>770</v>
      </c>
      <c r="JJN21" s="151" t="s">
        <v>770</v>
      </c>
      <c r="JJO21" s="151" t="s">
        <v>770</v>
      </c>
      <c r="JJP21" s="151" t="s">
        <v>770</v>
      </c>
      <c r="JJQ21" s="151" t="s">
        <v>770</v>
      </c>
      <c r="JJR21" s="151" t="s">
        <v>770</v>
      </c>
      <c r="JJS21" s="151" t="s">
        <v>770</v>
      </c>
      <c r="JJT21" s="151" t="s">
        <v>770</v>
      </c>
      <c r="JJU21" s="151" t="s">
        <v>770</v>
      </c>
      <c r="JJV21" s="151" t="s">
        <v>770</v>
      </c>
      <c r="JJW21" s="151" t="s">
        <v>770</v>
      </c>
      <c r="JJX21" s="151" t="s">
        <v>770</v>
      </c>
      <c r="JJY21" s="151" t="s">
        <v>770</v>
      </c>
      <c r="JJZ21" s="151" t="s">
        <v>770</v>
      </c>
      <c r="JKA21" s="151" t="s">
        <v>770</v>
      </c>
      <c r="JKB21" s="151" t="s">
        <v>770</v>
      </c>
      <c r="JKC21" s="151" t="s">
        <v>770</v>
      </c>
      <c r="JKD21" s="151" t="s">
        <v>770</v>
      </c>
      <c r="JKE21" s="151" t="s">
        <v>770</v>
      </c>
      <c r="JKF21" s="151" t="s">
        <v>770</v>
      </c>
      <c r="JKG21" s="151" t="s">
        <v>770</v>
      </c>
      <c r="JKH21" s="151" t="s">
        <v>770</v>
      </c>
      <c r="JKI21" s="151" t="s">
        <v>770</v>
      </c>
      <c r="JKJ21" s="151" t="s">
        <v>770</v>
      </c>
      <c r="JKK21" s="151" t="s">
        <v>770</v>
      </c>
      <c r="JKL21" s="151" t="s">
        <v>770</v>
      </c>
      <c r="JKM21" s="151" t="s">
        <v>770</v>
      </c>
      <c r="JKN21" s="151" t="s">
        <v>770</v>
      </c>
      <c r="JKO21" s="151" t="s">
        <v>770</v>
      </c>
      <c r="JKP21" s="151" t="s">
        <v>770</v>
      </c>
      <c r="JKQ21" s="151" t="s">
        <v>770</v>
      </c>
      <c r="JKR21" s="151" t="s">
        <v>770</v>
      </c>
      <c r="JKS21" s="151" t="s">
        <v>770</v>
      </c>
      <c r="JKT21" s="151" t="s">
        <v>770</v>
      </c>
      <c r="JKU21" s="151" t="s">
        <v>770</v>
      </c>
      <c r="JKV21" s="151" t="s">
        <v>770</v>
      </c>
      <c r="JKW21" s="151" t="s">
        <v>770</v>
      </c>
      <c r="JKX21" s="151" t="s">
        <v>770</v>
      </c>
      <c r="JKY21" s="151" t="s">
        <v>770</v>
      </c>
      <c r="JKZ21" s="151" t="s">
        <v>770</v>
      </c>
      <c r="JLA21" s="151" t="s">
        <v>770</v>
      </c>
      <c r="JLB21" s="151" t="s">
        <v>770</v>
      </c>
      <c r="JLC21" s="151" t="s">
        <v>770</v>
      </c>
      <c r="JLD21" s="151" t="s">
        <v>770</v>
      </c>
      <c r="JLE21" s="151" t="s">
        <v>770</v>
      </c>
      <c r="JLF21" s="151" t="s">
        <v>770</v>
      </c>
      <c r="JLG21" s="151" t="s">
        <v>770</v>
      </c>
      <c r="JLH21" s="151" t="s">
        <v>770</v>
      </c>
      <c r="JLI21" s="151" t="s">
        <v>770</v>
      </c>
      <c r="JLJ21" s="151" t="s">
        <v>770</v>
      </c>
      <c r="JLK21" s="151" t="s">
        <v>770</v>
      </c>
      <c r="JLL21" s="151" t="s">
        <v>770</v>
      </c>
      <c r="JLM21" s="151" t="s">
        <v>770</v>
      </c>
      <c r="JLN21" s="151" t="s">
        <v>770</v>
      </c>
      <c r="JLO21" s="151" t="s">
        <v>770</v>
      </c>
      <c r="JLP21" s="151" t="s">
        <v>770</v>
      </c>
      <c r="JLQ21" s="151" t="s">
        <v>770</v>
      </c>
      <c r="JLR21" s="151" t="s">
        <v>770</v>
      </c>
      <c r="JLS21" s="151" t="s">
        <v>770</v>
      </c>
      <c r="JLT21" s="151" t="s">
        <v>770</v>
      </c>
      <c r="JLU21" s="151" t="s">
        <v>770</v>
      </c>
      <c r="JLV21" s="151" t="s">
        <v>770</v>
      </c>
      <c r="JLW21" s="151" t="s">
        <v>770</v>
      </c>
      <c r="JLX21" s="151" t="s">
        <v>770</v>
      </c>
      <c r="JLY21" s="151" t="s">
        <v>770</v>
      </c>
      <c r="JLZ21" s="151" t="s">
        <v>770</v>
      </c>
      <c r="JMA21" s="151" t="s">
        <v>770</v>
      </c>
      <c r="JMB21" s="151" t="s">
        <v>770</v>
      </c>
      <c r="JMC21" s="151" t="s">
        <v>770</v>
      </c>
      <c r="JMD21" s="151" t="s">
        <v>770</v>
      </c>
      <c r="JME21" s="151" t="s">
        <v>770</v>
      </c>
      <c r="JMF21" s="151" t="s">
        <v>770</v>
      </c>
      <c r="JMG21" s="151" t="s">
        <v>770</v>
      </c>
      <c r="JMH21" s="151" t="s">
        <v>770</v>
      </c>
      <c r="JMI21" s="151" t="s">
        <v>770</v>
      </c>
      <c r="JMJ21" s="151" t="s">
        <v>770</v>
      </c>
      <c r="JMK21" s="151" t="s">
        <v>770</v>
      </c>
      <c r="JML21" s="151" t="s">
        <v>770</v>
      </c>
      <c r="JMM21" s="151" t="s">
        <v>770</v>
      </c>
      <c r="JMN21" s="151" t="s">
        <v>770</v>
      </c>
      <c r="JMO21" s="151" t="s">
        <v>770</v>
      </c>
      <c r="JMP21" s="151" t="s">
        <v>770</v>
      </c>
      <c r="JMQ21" s="151" t="s">
        <v>770</v>
      </c>
      <c r="JMR21" s="151" t="s">
        <v>770</v>
      </c>
      <c r="JMS21" s="151" t="s">
        <v>770</v>
      </c>
      <c r="JMT21" s="151" t="s">
        <v>770</v>
      </c>
      <c r="JMU21" s="151" t="s">
        <v>770</v>
      </c>
      <c r="JMV21" s="151" t="s">
        <v>770</v>
      </c>
      <c r="JMW21" s="151" t="s">
        <v>770</v>
      </c>
      <c r="JMX21" s="151" t="s">
        <v>770</v>
      </c>
      <c r="JMY21" s="151" t="s">
        <v>770</v>
      </c>
      <c r="JMZ21" s="151" t="s">
        <v>770</v>
      </c>
      <c r="JNA21" s="151" t="s">
        <v>770</v>
      </c>
      <c r="JNB21" s="151" t="s">
        <v>770</v>
      </c>
      <c r="JNC21" s="151" t="s">
        <v>770</v>
      </c>
      <c r="JND21" s="151" t="s">
        <v>770</v>
      </c>
      <c r="JNE21" s="151" t="s">
        <v>770</v>
      </c>
      <c r="JNF21" s="151" t="s">
        <v>770</v>
      </c>
      <c r="JNG21" s="151" t="s">
        <v>770</v>
      </c>
      <c r="JNH21" s="151" t="s">
        <v>770</v>
      </c>
      <c r="JNI21" s="151" t="s">
        <v>770</v>
      </c>
      <c r="JNJ21" s="151" t="s">
        <v>770</v>
      </c>
      <c r="JNK21" s="151" t="s">
        <v>770</v>
      </c>
      <c r="JNL21" s="151" t="s">
        <v>770</v>
      </c>
      <c r="JNM21" s="151" t="s">
        <v>770</v>
      </c>
      <c r="JNN21" s="151" t="s">
        <v>770</v>
      </c>
      <c r="JNO21" s="151" t="s">
        <v>770</v>
      </c>
      <c r="JNP21" s="151" t="s">
        <v>770</v>
      </c>
      <c r="JNQ21" s="151" t="s">
        <v>770</v>
      </c>
      <c r="JNR21" s="151" t="s">
        <v>770</v>
      </c>
      <c r="JNS21" s="151" t="s">
        <v>770</v>
      </c>
      <c r="JNT21" s="151" t="s">
        <v>770</v>
      </c>
      <c r="JNU21" s="151" t="s">
        <v>770</v>
      </c>
      <c r="JNV21" s="151" t="s">
        <v>770</v>
      </c>
      <c r="JNW21" s="151" t="s">
        <v>770</v>
      </c>
      <c r="JNX21" s="151" t="s">
        <v>770</v>
      </c>
      <c r="JNY21" s="151" t="s">
        <v>770</v>
      </c>
      <c r="JNZ21" s="151" t="s">
        <v>770</v>
      </c>
      <c r="JOA21" s="151" t="s">
        <v>770</v>
      </c>
      <c r="JOB21" s="151" t="s">
        <v>770</v>
      </c>
      <c r="JOC21" s="151" t="s">
        <v>770</v>
      </c>
      <c r="JOD21" s="151" t="s">
        <v>770</v>
      </c>
      <c r="JOE21" s="151" t="s">
        <v>770</v>
      </c>
      <c r="JOF21" s="151" t="s">
        <v>770</v>
      </c>
      <c r="JOG21" s="151" t="s">
        <v>770</v>
      </c>
      <c r="JOH21" s="151" t="s">
        <v>770</v>
      </c>
      <c r="JOI21" s="151" t="s">
        <v>770</v>
      </c>
      <c r="JOJ21" s="151" t="s">
        <v>770</v>
      </c>
      <c r="JOK21" s="151" t="s">
        <v>770</v>
      </c>
      <c r="JOL21" s="151" t="s">
        <v>770</v>
      </c>
      <c r="JOM21" s="151" t="s">
        <v>770</v>
      </c>
      <c r="JON21" s="151" t="s">
        <v>770</v>
      </c>
      <c r="JOO21" s="151" t="s">
        <v>770</v>
      </c>
      <c r="JOP21" s="151" t="s">
        <v>770</v>
      </c>
      <c r="JOQ21" s="151" t="s">
        <v>770</v>
      </c>
      <c r="JOR21" s="151" t="s">
        <v>770</v>
      </c>
      <c r="JOS21" s="151" t="s">
        <v>770</v>
      </c>
      <c r="JOT21" s="151" t="s">
        <v>770</v>
      </c>
      <c r="JOU21" s="151" t="s">
        <v>770</v>
      </c>
      <c r="JOV21" s="151" t="s">
        <v>770</v>
      </c>
      <c r="JOW21" s="151" t="s">
        <v>770</v>
      </c>
      <c r="JOX21" s="151" t="s">
        <v>770</v>
      </c>
      <c r="JOY21" s="151" t="s">
        <v>770</v>
      </c>
      <c r="JOZ21" s="151" t="s">
        <v>770</v>
      </c>
      <c r="JPA21" s="151" t="s">
        <v>770</v>
      </c>
      <c r="JPB21" s="151" t="s">
        <v>770</v>
      </c>
      <c r="JPC21" s="151" t="s">
        <v>770</v>
      </c>
      <c r="JPD21" s="151" t="s">
        <v>770</v>
      </c>
      <c r="JPE21" s="151" t="s">
        <v>770</v>
      </c>
      <c r="JPF21" s="151" t="s">
        <v>770</v>
      </c>
      <c r="JPG21" s="151" t="s">
        <v>770</v>
      </c>
      <c r="JPH21" s="151" t="s">
        <v>770</v>
      </c>
      <c r="JPI21" s="151" t="s">
        <v>770</v>
      </c>
      <c r="JPJ21" s="151" t="s">
        <v>770</v>
      </c>
      <c r="JPK21" s="151" t="s">
        <v>770</v>
      </c>
      <c r="JPL21" s="151" t="s">
        <v>770</v>
      </c>
      <c r="JPM21" s="151" t="s">
        <v>770</v>
      </c>
      <c r="JPN21" s="151" t="s">
        <v>770</v>
      </c>
      <c r="JPO21" s="151" t="s">
        <v>770</v>
      </c>
      <c r="JPP21" s="151" t="s">
        <v>770</v>
      </c>
      <c r="JPQ21" s="151" t="s">
        <v>770</v>
      </c>
      <c r="JPR21" s="151" t="s">
        <v>770</v>
      </c>
      <c r="JPS21" s="151" t="s">
        <v>770</v>
      </c>
      <c r="JPT21" s="151" t="s">
        <v>770</v>
      </c>
      <c r="JPU21" s="151" t="s">
        <v>770</v>
      </c>
      <c r="JPV21" s="151" t="s">
        <v>770</v>
      </c>
      <c r="JPW21" s="151" t="s">
        <v>770</v>
      </c>
      <c r="JPX21" s="151" t="s">
        <v>770</v>
      </c>
      <c r="JPY21" s="151" t="s">
        <v>770</v>
      </c>
      <c r="JPZ21" s="151" t="s">
        <v>770</v>
      </c>
      <c r="JQA21" s="151" t="s">
        <v>770</v>
      </c>
      <c r="JQB21" s="151" t="s">
        <v>770</v>
      </c>
      <c r="JQC21" s="151" t="s">
        <v>770</v>
      </c>
      <c r="JQD21" s="151" t="s">
        <v>770</v>
      </c>
      <c r="JQE21" s="151" t="s">
        <v>770</v>
      </c>
      <c r="JQF21" s="151" t="s">
        <v>770</v>
      </c>
      <c r="JQG21" s="151" t="s">
        <v>770</v>
      </c>
      <c r="JQH21" s="151" t="s">
        <v>770</v>
      </c>
      <c r="JQI21" s="151" t="s">
        <v>770</v>
      </c>
      <c r="JQJ21" s="151" t="s">
        <v>770</v>
      </c>
      <c r="JQK21" s="151" t="s">
        <v>770</v>
      </c>
      <c r="JQL21" s="151" t="s">
        <v>770</v>
      </c>
      <c r="JQM21" s="151" t="s">
        <v>770</v>
      </c>
      <c r="JQN21" s="151" t="s">
        <v>770</v>
      </c>
      <c r="JQO21" s="151" t="s">
        <v>770</v>
      </c>
      <c r="JQP21" s="151" t="s">
        <v>770</v>
      </c>
      <c r="JQQ21" s="151" t="s">
        <v>770</v>
      </c>
      <c r="JQR21" s="151" t="s">
        <v>770</v>
      </c>
      <c r="JQS21" s="151" t="s">
        <v>770</v>
      </c>
      <c r="JQT21" s="151" t="s">
        <v>770</v>
      </c>
      <c r="JQU21" s="151" t="s">
        <v>770</v>
      </c>
      <c r="JQV21" s="151" t="s">
        <v>770</v>
      </c>
      <c r="JQW21" s="151" t="s">
        <v>770</v>
      </c>
      <c r="JQX21" s="151" t="s">
        <v>770</v>
      </c>
      <c r="JQY21" s="151" t="s">
        <v>770</v>
      </c>
      <c r="JQZ21" s="151" t="s">
        <v>770</v>
      </c>
      <c r="JRA21" s="151" t="s">
        <v>770</v>
      </c>
      <c r="JRB21" s="151" t="s">
        <v>770</v>
      </c>
      <c r="JRC21" s="151" t="s">
        <v>770</v>
      </c>
      <c r="JRD21" s="151" t="s">
        <v>770</v>
      </c>
      <c r="JRE21" s="151" t="s">
        <v>770</v>
      </c>
      <c r="JRF21" s="151" t="s">
        <v>770</v>
      </c>
      <c r="JRG21" s="151" t="s">
        <v>770</v>
      </c>
      <c r="JRH21" s="151" t="s">
        <v>770</v>
      </c>
      <c r="JRI21" s="151" t="s">
        <v>770</v>
      </c>
      <c r="JRJ21" s="151" t="s">
        <v>770</v>
      </c>
      <c r="JRK21" s="151" t="s">
        <v>770</v>
      </c>
      <c r="JRL21" s="151" t="s">
        <v>770</v>
      </c>
      <c r="JRM21" s="151" t="s">
        <v>770</v>
      </c>
      <c r="JRN21" s="151" t="s">
        <v>770</v>
      </c>
      <c r="JRO21" s="151" t="s">
        <v>770</v>
      </c>
      <c r="JRP21" s="151" t="s">
        <v>770</v>
      </c>
      <c r="JRQ21" s="151" t="s">
        <v>770</v>
      </c>
      <c r="JRR21" s="151" t="s">
        <v>770</v>
      </c>
      <c r="JRS21" s="151" t="s">
        <v>770</v>
      </c>
      <c r="JRT21" s="151" t="s">
        <v>770</v>
      </c>
      <c r="JRU21" s="151" t="s">
        <v>770</v>
      </c>
      <c r="JRV21" s="151" t="s">
        <v>770</v>
      </c>
      <c r="JRW21" s="151" t="s">
        <v>770</v>
      </c>
      <c r="JRX21" s="151" t="s">
        <v>770</v>
      </c>
      <c r="JRY21" s="151" t="s">
        <v>770</v>
      </c>
      <c r="JRZ21" s="151" t="s">
        <v>770</v>
      </c>
      <c r="JSA21" s="151" t="s">
        <v>770</v>
      </c>
      <c r="JSB21" s="151" t="s">
        <v>770</v>
      </c>
      <c r="JSC21" s="151" t="s">
        <v>770</v>
      </c>
      <c r="JSD21" s="151" t="s">
        <v>770</v>
      </c>
      <c r="JSE21" s="151" t="s">
        <v>770</v>
      </c>
      <c r="JSF21" s="151" t="s">
        <v>770</v>
      </c>
      <c r="JSG21" s="151" t="s">
        <v>770</v>
      </c>
      <c r="JSH21" s="151" t="s">
        <v>770</v>
      </c>
      <c r="JSI21" s="151" t="s">
        <v>770</v>
      </c>
      <c r="JSJ21" s="151" t="s">
        <v>770</v>
      </c>
      <c r="JSK21" s="151" t="s">
        <v>770</v>
      </c>
      <c r="JSL21" s="151" t="s">
        <v>770</v>
      </c>
      <c r="JSM21" s="151" t="s">
        <v>770</v>
      </c>
      <c r="JSN21" s="151" t="s">
        <v>770</v>
      </c>
      <c r="JSO21" s="151" t="s">
        <v>770</v>
      </c>
      <c r="JSP21" s="151" t="s">
        <v>770</v>
      </c>
      <c r="JSQ21" s="151" t="s">
        <v>770</v>
      </c>
      <c r="JSR21" s="151" t="s">
        <v>770</v>
      </c>
      <c r="JSS21" s="151" t="s">
        <v>770</v>
      </c>
      <c r="JST21" s="151" t="s">
        <v>770</v>
      </c>
      <c r="JSU21" s="151" t="s">
        <v>770</v>
      </c>
      <c r="JSV21" s="151" t="s">
        <v>770</v>
      </c>
      <c r="JSW21" s="151" t="s">
        <v>770</v>
      </c>
      <c r="JSX21" s="151" t="s">
        <v>770</v>
      </c>
      <c r="JSY21" s="151" t="s">
        <v>770</v>
      </c>
      <c r="JSZ21" s="151" t="s">
        <v>770</v>
      </c>
      <c r="JTA21" s="151" t="s">
        <v>770</v>
      </c>
      <c r="JTB21" s="151" t="s">
        <v>770</v>
      </c>
      <c r="JTC21" s="151" t="s">
        <v>770</v>
      </c>
      <c r="JTD21" s="151" t="s">
        <v>770</v>
      </c>
      <c r="JTE21" s="151" t="s">
        <v>770</v>
      </c>
      <c r="JTF21" s="151" t="s">
        <v>770</v>
      </c>
      <c r="JTG21" s="151" t="s">
        <v>770</v>
      </c>
      <c r="JTH21" s="151" t="s">
        <v>770</v>
      </c>
      <c r="JTI21" s="151" t="s">
        <v>770</v>
      </c>
      <c r="JTJ21" s="151" t="s">
        <v>770</v>
      </c>
      <c r="JTK21" s="151" t="s">
        <v>770</v>
      </c>
      <c r="JTL21" s="151" t="s">
        <v>770</v>
      </c>
      <c r="JTM21" s="151" t="s">
        <v>770</v>
      </c>
      <c r="JTN21" s="151" t="s">
        <v>770</v>
      </c>
      <c r="JTO21" s="151" t="s">
        <v>770</v>
      </c>
      <c r="JTP21" s="151" t="s">
        <v>770</v>
      </c>
      <c r="JTQ21" s="151" t="s">
        <v>770</v>
      </c>
      <c r="JTR21" s="151" t="s">
        <v>770</v>
      </c>
      <c r="JTS21" s="151" t="s">
        <v>770</v>
      </c>
      <c r="JTT21" s="151" t="s">
        <v>770</v>
      </c>
      <c r="JTU21" s="151" t="s">
        <v>770</v>
      </c>
      <c r="JTV21" s="151" t="s">
        <v>770</v>
      </c>
      <c r="JTW21" s="151" t="s">
        <v>770</v>
      </c>
      <c r="JTX21" s="151" t="s">
        <v>770</v>
      </c>
      <c r="JTY21" s="151" t="s">
        <v>770</v>
      </c>
      <c r="JTZ21" s="151" t="s">
        <v>770</v>
      </c>
      <c r="JUA21" s="151" t="s">
        <v>770</v>
      </c>
      <c r="JUB21" s="151" t="s">
        <v>770</v>
      </c>
      <c r="JUC21" s="151" t="s">
        <v>770</v>
      </c>
      <c r="JUD21" s="151" t="s">
        <v>770</v>
      </c>
      <c r="JUE21" s="151" t="s">
        <v>770</v>
      </c>
      <c r="JUF21" s="151" t="s">
        <v>770</v>
      </c>
      <c r="JUG21" s="151" t="s">
        <v>770</v>
      </c>
      <c r="JUH21" s="151" t="s">
        <v>770</v>
      </c>
      <c r="JUI21" s="151" t="s">
        <v>770</v>
      </c>
      <c r="JUJ21" s="151" t="s">
        <v>770</v>
      </c>
      <c r="JUK21" s="151" t="s">
        <v>770</v>
      </c>
      <c r="JUL21" s="151" t="s">
        <v>770</v>
      </c>
      <c r="JUM21" s="151" t="s">
        <v>770</v>
      </c>
      <c r="JUN21" s="151" t="s">
        <v>770</v>
      </c>
      <c r="JUO21" s="151" t="s">
        <v>770</v>
      </c>
      <c r="JUP21" s="151" t="s">
        <v>770</v>
      </c>
      <c r="JUQ21" s="151" t="s">
        <v>770</v>
      </c>
      <c r="JUR21" s="151" t="s">
        <v>770</v>
      </c>
      <c r="JUS21" s="151" t="s">
        <v>770</v>
      </c>
      <c r="JUT21" s="151" t="s">
        <v>770</v>
      </c>
      <c r="JUU21" s="151" t="s">
        <v>770</v>
      </c>
      <c r="JUV21" s="151" t="s">
        <v>770</v>
      </c>
      <c r="JUW21" s="151" t="s">
        <v>770</v>
      </c>
      <c r="JUX21" s="151" t="s">
        <v>770</v>
      </c>
      <c r="JUY21" s="151" t="s">
        <v>770</v>
      </c>
      <c r="JUZ21" s="151" t="s">
        <v>770</v>
      </c>
      <c r="JVA21" s="151" t="s">
        <v>770</v>
      </c>
      <c r="JVB21" s="151" t="s">
        <v>770</v>
      </c>
      <c r="JVC21" s="151" t="s">
        <v>770</v>
      </c>
      <c r="JVD21" s="151" t="s">
        <v>770</v>
      </c>
      <c r="JVE21" s="151" t="s">
        <v>770</v>
      </c>
      <c r="JVF21" s="151" t="s">
        <v>770</v>
      </c>
      <c r="JVG21" s="151" t="s">
        <v>770</v>
      </c>
      <c r="JVH21" s="151" t="s">
        <v>770</v>
      </c>
      <c r="JVI21" s="151" t="s">
        <v>770</v>
      </c>
      <c r="JVJ21" s="151" t="s">
        <v>770</v>
      </c>
      <c r="JVK21" s="151" t="s">
        <v>770</v>
      </c>
      <c r="JVL21" s="151" t="s">
        <v>770</v>
      </c>
      <c r="JVM21" s="151" t="s">
        <v>770</v>
      </c>
      <c r="JVN21" s="151" t="s">
        <v>770</v>
      </c>
      <c r="JVO21" s="151" t="s">
        <v>770</v>
      </c>
      <c r="JVP21" s="151" t="s">
        <v>770</v>
      </c>
      <c r="JVQ21" s="151" t="s">
        <v>770</v>
      </c>
      <c r="JVR21" s="151" t="s">
        <v>770</v>
      </c>
      <c r="JVS21" s="151" t="s">
        <v>770</v>
      </c>
      <c r="JVT21" s="151" t="s">
        <v>770</v>
      </c>
      <c r="JVU21" s="151" t="s">
        <v>770</v>
      </c>
      <c r="JVV21" s="151" t="s">
        <v>770</v>
      </c>
      <c r="JVW21" s="151" t="s">
        <v>770</v>
      </c>
      <c r="JVX21" s="151" t="s">
        <v>770</v>
      </c>
      <c r="JVY21" s="151" t="s">
        <v>770</v>
      </c>
      <c r="JVZ21" s="151" t="s">
        <v>770</v>
      </c>
      <c r="JWA21" s="151" t="s">
        <v>770</v>
      </c>
      <c r="JWB21" s="151" t="s">
        <v>770</v>
      </c>
      <c r="JWC21" s="151" t="s">
        <v>770</v>
      </c>
      <c r="JWD21" s="151" t="s">
        <v>770</v>
      </c>
      <c r="JWE21" s="151" t="s">
        <v>770</v>
      </c>
      <c r="JWF21" s="151" t="s">
        <v>770</v>
      </c>
      <c r="JWG21" s="151" t="s">
        <v>770</v>
      </c>
      <c r="JWH21" s="151" t="s">
        <v>770</v>
      </c>
      <c r="JWI21" s="151" t="s">
        <v>770</v>
      </c>
      <c r="JWJ21" s="151" t="s">
        <v>770</v>
      </c>
      <c r="JWK21" s="151" t="s">
        <v>770</v>
      </c>
      <c r="JWL21" s="151" t="s">
        <v>770</v>
      </c>
      <c r="JWM21" s="151" t="s">
        <v>770</v>
      </c>
      <c r="JWN21" s="151" t="s">
        <v>770</v>
      </c>
      <c r="JWO21" s="151" t="s">
        <v>770</v>
      </c>
      <c r="JWP21" s="151" t="s">
        <v>770</v>
      </c>
      <c r="JWQ21" s="151" t="s">
        <v>770</v>
      </c>
      <c r="JWR21" s="151" t="s">
        <v>770</v>
      </c>
      <c r="JWS21" s="151" t="s">
        <v>770</v>
      </c>
      <c r="JWT21" s="151" t="s">
        <v>770</v>
      </c>
      <c r="JWU21" s="151" t="s">
        <v>770</v>
      </c>
      <c r="JWV21" s="151" t="s">
        <v>770</v>
      </c>
      <c r="JWW21" s="151" t="s">
        <v>770</v>
      </c>
      <c r="JWX21" s="151" t="s">
        <v>770</v>
      </c>
      <c r="JWY21" s="151" t="s">
        <v>770</v>
      </c>
      <c r="JWZ21" s="151" t="s">
        <v>770</v>
      </c>
      <c r="JXA21" s="151" t="s">
        <v>770</v>
      </c>
      <c r="JXB21" s="151" t="s">
        <v>770</v>
      </c>
      <c r="JXC21" s="151" t="s">
        <v>770</v>
      </c>
      <c r="JXD21" s="151" t="s">
        <v>770</v>
      </c>
      <c r="JXE21" s="151" t="s">
        <v>770</v>
      </c>
      <c r="JXF21" s="151" t="s">
        <v>770</v>
      </c>
      <c r="JXG21" s="151" t="s">
        <v>770</v>
      </c>
      <c r="JXH21" s="151" t="s">
        <v>770</v>
      </c>
      <c r="JXI21" s="151" t="s">
        <v>770</v>
      </c>
      <c r="JXJ21" s="151" t="s">
        <v>770</v>
      </c>
      <c r="JXK21" s="151" t="s">
        <v>770</v>
      </c>
      <c r="JXL21" s="151" t="s">
        <v>770</v>
      </c>
      <c r="JXM21" s="151" t="s">
        <v>770</v>
      </c>
      <c r="JXN21" s="151" t="s">
        <v>770</v>
      </c>
      <c r="JXO21" s="151" t="s">
        <v>770</v>
      </c>
      <c r="JXP21" s="151" t="s">
        <v>770</v>
      </c>
      <c r="JXQ21" s="151" t="s">
        <v>770</v>
      </c>
      <c r="JXR21" s="151" t="s">
        <v>770</v>
      </c>
      <c r="JXS21" s="151" t="s">
        <v>770</v>
      </c>
      <c r="JXT21" s="151" t="s">
        <v>770</v>
      </c>
      <c r="JXU21" s="151" t="s">
        <v>770</v>
      </c>
      <c r="JXV21" s="151" t="s">
        <v>770</v>
      </c>
      <c r="JXW21" s="151" t="s">
        <v>770</v>
      </c>
      <c r="JXX21" s="151" t="s">
        <v>770</v>
      </c>
      <c r="JXY21" s="151" t="s">
        <v>770</v>
      </c>
      <c r="JXZ21" s="151" t="s">
        <v>770</v>
      </c>
      <c r="JYA21" s="151" t="s">
        <v>770</v>
      </c>
      <c r="JYB21" s="151" t="s">
        <v>770</v>
      </c>
      <c r="JYC21" s="151" t="s">
        <v>770</v>
      </c>
      <c r="JYD21" s="151" t="s">
        <v>770</v>
      </c>
      <c r="JYE21" s="151" t="s">
        <v>770</v>
      </c>
      <c r="JYF21" s="151" t="s">
        <v>770</v>
      </c>
      <c r="JYG21" s="151" t="s">
        <v>770</v>
      </c>
      <c r="JYH21" s="151" t="s">
        <v>770</v>
      </c>
      <c r="JYI21" s="151" t="s">
        <v>770</v>
      </c>
      <c r="JYJ21" s="151" t="s">
        <v>770</v>
      </c>
      <c r="JYK21" s="151" t="s">
        <v>770</v>
      </c>
      <c r="JYL21" s="151" t="s">
        <v>770</v>
      </c>
      <c r="JYM21" s="151" t="s">
        <v>770</v>
      </c>
      <c r="JYN21" s="151" t="s">
        <v>770</v>
      </c>
      <c r="JYO21" s="151" t="s">
        <v>770</v>
      </c>
      <c r="JYP21" s="151" t="s">
        <v>770</v>
      </c>
      <c r="JYQ21" s="151" t="s">
        <v>770</v>
      </c>
      <c r="JYR21" s="151" t="s">
        <v>770</v>
      </c>
      <c r="JYS21" s="151" t="s">
        <v>770</v>
      </c>
      <c r="JYT21" s="151" t="s">
        <v>770</v>
      </c>
      <c r="JYU21" s="151" t="s">
        <v>770</v>
      </c>
      <c r="JYV21" s="151" t="s">
        <v>770</v>
      </c>
      <c r="JYW21" s="151" t="s">
        <v>770</v>
      </c>
      <c r="JYX21" s="151" t="s">
        <v>770</v>
      </c>
      <c r="JYY21" s="151" t="s">
        <v>770</v>
      </c>
      <c r="JYZ21" s="151" t="s">
        <v>770</v>
      </c>
      <c r="JZA21" s="151" t="s">
        <v>770</v>
      </c>
      <c r="JZB21" s="151" t="s">
        <v>770</v>
      </c>
      <c r="JZC21" s="151" t="s">
        <v>770</v>
      </c>
      <c r="JZD21" s="151" t="s">
        <v>770</v>
      </c>
      <c r="JZE21" s="151" t="s">
        <v>770</v>
      </c>
      <c r="JZF21" s="151" t="s">
        <v>770</v>
      </c>
      <c r="JZG21" s="151" t="s">
        <v>770</v>
      </c>
      <c r="JZH21" s="151" t="s">
        <v>770</v>
      </c>
      <c r="JZI21" s="151" t="s">
        <v>770</v>
      </c>
      <c r="JZJ21" s="151" t="s">
        <v>770</v>
      </c>
      <c r="JZK21" s="151" t="s">
        <v>770</v>
      </c>
      <c r="JZL21" s="151" t="s">
        <v>770</v>
      </c>
      <c r="JZM21" s="151" t="s">
        <v>770</v>
      </c>
      <c r="JZN21" s="151" t="s">
        <v>770</v>
      </c>
      <c r="JZO21" s="151" t="s">
        <v>770</v>
      </c>
      <c r="JZP21" s="151" t="s">
        <v>770</v>
      </c>
      <c r="JZQ21" s="151" t="s">
        <v>770</v>
      </c>
      <c r="JZR21" s="151" t="s">
        <v>770</v>
      </c>
      <c r="JZS21" s="151" t="s">
        <v>770</v>
      </c>
      <c r="JZT21" s="151" t="s">
        <v>770</v>
      </c>
      <c r="JZU21" s="151" t="s">
        <v>770</v>
      </c>
      <c r="JZV21" s="151" t="s">
        <v>770</v>
      </c>
      <c r="JZW21" s="151" t="s">
        <v>770</v>
      </c>
      <c r="JZX21" s="151" t="s">
        <v>770</v>
      </c>
      <c r="JZY21" s="151" t="s">
        <v>770</v>
      </c>
      <c r="JZZ21" s="151" t="s">
        <v>770</v>
      </c>
      <c r="KAA21" s="151" t="s">
        <v>770</v>
      </c>
      <c r="KAB21" s="151" t="s">
        <v>770</v>
      </c>
      <c r="KAC21" s="151" t="s">
        <v>770</v>
      </c>
      <c r="KAD21" s="151" t="s">
        <v>770</v>
      </c>
      <c r="KAE21" s="151" t="s">
        <v>770</v>
      </c>
      <c r="KAF21" s="151" t="s">
        <v>770</v>
      </c>
      <c r="KAG21" s="151" t="s">
        <v>770</v>
      </c>
      <c r="KAH21" s="151" t="s">
        <v>770</v>
      </c>
      <c r="KAI21" s="151" t="s">
        <v>770</v>
      </c>
      <c r="KAJ21" s="151" t="s">
        <v>770</v>
      </c>
      <c r="KAK21" s="151" t="s">
        <v>770</v>
      </c>
      <c r="KAL21" s="151" t="s">
        <v>770</v>
      </c>
      <c r="KAM21" s="151" t="s">
        <v>770</v>
      </c>
      <c r="KAN21" s="151" t="s">
        <v>770</v>
      </c>
      <c r="KAO21" s="151" t="s">
        <v>770</v>
      </c>
      <c r="KAP21" s="151" t="s">
        <v>770</v>
      </c>
      <c r="KAQ21" s="151" t="s">
        <v>770</v>
      </c>
      <c r="KAR21" s="151" t="s">
        <v>770</v>
      </c>
      <c r="KAS21" s="151" t="s">
        <v>770</v>
      </c>
      <c r="KAT21" s="151" t="s">
        <v>770</v>
      </c>
      <c r="KAU21" s="151" t="s">
        <v>770</v>
      </c>
      <c r="KAV21" s="151" t="s">
        <v>770</v>
      </c>
      <c r="KAW21" s="151" t="s">
        <v>770</v>
      </c>
      <c r="KAX21" s="151" t="s">
        <v>770</v>
      </c>
      <c r="KAY21" s="151" t="s">
        <v>770</v>
      </c>
      <c r="KAZ21" s="151" t="s">
        <v>770</v>
      </c>
      <c r="KBA21" s="151" t="s">
        <v>770</v>
      </c>
      <c r="KBB21" s="151" t="s">
        <v>770</v>
      </c>
      <c r="KBC21" s="151" t="s">
        <v>770</v>
      </c>
      <c r="KBD21" s="151" t="s">
        <v>770</v>
      </c>
      <c r="KBE21" s="151" t="s">
        <v>770</v>
      </c>
      <c r="KBF21" s="151" t="s">
        <v>770</v>
      </c>
      <c r="KBG21" s="151" t="s">
        <v>770</v>
      </c>
      <c r="KBH21" s="151" t="s">
        <v>770</v>
      </c>
      <c r="KBI21" s="151" t="s">
        <v>770</v>
      </c>
      <c r="KBJ21" s="151" t="s">
        <v>770</v>
      </c>
      <c r="KBK21" s="151" t="s">
        <v>770</v>
      </c>
      <c r="KBL21" s="151" t="s">
        <v>770</v>
      </c>
      <c r="KBM21" s="151" t="s">
        <v>770</v>
      </c>
      <c r="KBN21" s="151" t="s">
        <v>770</v>
      </c>
      <c r="KBO21" s="151" t="s">
        <v>770</v>
      </c>
      <c r="KBP21" s="151" t="s">
        <v>770</v>
      </c>
      <c r="KBQ21" s="151" t="s">
        <v>770</v>
      </c>
      <c r="KBR21" s="151" t="s">
        <v>770</v>
      </c>
      <c r="KBS21" s="151" t="s">
        <v>770</v>
      </c>
      <c r="KBT21" s="151" t="s">
        <v>770</v>
      </c>
      <c r="KBU21" s="151" t="s">
        <v>770</v>
      </c>
      <c r="KBV21" s="151" t="s">
        <v>770</v>
      </c>
      <c r="KBW21" s="151" t="s">
        <v>770</v>
      </c>
      <c r="KBX21" s="151" t="s">
        <v>770</v>
      </c>
      <c r="KBY21" s="151" t="s">
        <v>770</v>
      </c>
      <c r="KBZ21" s="151" t="s">
        <v>770</v>
      </c>
      <c r="KCA21" s="151" t="s">
        <v>770</v>
      </c>
      <c r="KCB21" s="151" t="s">
        <v>770</v>
      </c>
      <c r="KCC21" s="151" t="s">
        <v>770</v>
      </c>
      <c r="KCD21" s="151" t="s">
        <v>770</v>
      </c>
      <c r="KCE21" s="151" t="s">
        <v>770</v>
      </c>
      <c r="KCF21" s="151" t="s">
        <v>770</v>
      </c>
      <c r="KCG21" s="151" t="s">
        <v>770</v>
      </c>
      <c r="KCH21" s="151" t="s">
        <v>770</v>
      </c>
      <c r="KCI21" s="151" t="s">
        <v>770</v>
      </c>
      <c r="KCJ21" s="151" t="s">
        <v>770</v>
      </c>
      <c r="KCK21" s="151" t="s">
        <v>770</v>
      </c>
      <c r="KCL21" s="151" t="s">
        <v>770</v>
      </c>
      <c r="KCM21" s="151" t="s">
        <v>770</v>
      </c>
      <c r="KCN21" s="151" t="s">
        <v>770</v>
      </c>
      <c r="KCO21" s="151" t="s">
        <v>770</v>
      </c>
      <c r="KCP21" s="151" t="s">
        <v>770</v>
      </c>
      <c r="KCQ21" s="151" t="s">
        <v>770</v>
      </c>
      <c r="KCR21" s="151" t="s">
        <v>770</v>
      </c>
      <c r="KCS21" s="151" t="s">
        <v>770</v>
      </c>
      <c r="KCT21" s="151" t="s">
        <v>770</v>
      </c>
      <c r="KCU21" s="151" t="s">
        <v>770</v>
      </c>
      <c r="KCV21" s="151" t="s">
        <v>770</v>
      </c>
      <c r="KCW21" s="151" t="s">
        <v>770</v>
      </c>
      <c r="KCX21" s="151" t="s">
        <v>770</v>
      </c>
      <c r="KCY21" s="151" t="s">
        <v>770</v>
      </c>
      <c r="KCZ21" s="151" t="s">
        <v>770</v>
      </c>
      <c r="KDA21" s="151" t="s">
        <v>770</v>
      </c>
      <c r="KDB21" s="151" t="s">
        <v>770</v>
      </c>
      <c r="KDC21" s="151" t="s">
        <v>770</v>
      </c>
      <c r="KDD21" s="151" t="s">
        <v>770</v>
      </c>
      <c r="KDE21" s="151" t="s">
        <v>770</v>
      </c>
      <c r="KDF21" s="151" t="s">
        <v>770</v>
      </c>
      <c r="KDG21" s="151" t="s">
        <v>770</v>
      </c>
      <c r="KDH21" s="151" t="s">
        <v>770</v>
      </c>
      <c r="KDI21" s="151" t="s">
        <v>770</v>
      </c>
      <c r="KDJ21" s="151" t="s">
        <v>770</v>
      </c>
      <c r="KDK21" s="151" t="s">
        <v>770</v>
      </c>
      <c r="KDL21" s="151" t="s">
        <v>770</v>
      </c>
      <c r="KDM21" s="151" t="s">
        <v>770</v>
      </c>
      <c r="KDN21" s="151" t="s">
        <v>770</v>
      </c>
      <c r="KDO21" s="151" t="s">
        <v>770</v>
      </c>
      <c r="KDP21" s="151" t="s">
        <v>770</v>
      </c>
      <c r="KDQ21" s="151" t="s">
        <v>770</v>
      </c>
      <c r="KDR21" s="151" t="s">
        <v>770</v>
      </c>
      <c r="KDS21" s="151" t="s">
        <v>770</v>
      </c>
      <c r="KDT21" s="151" t="s">
        <v>770</v>
      </c>
      <c r="KDU21" s="151" t="s">
        <v>770</v>
      </c>
      <c r="KDV21" s="151" t="s">
        <v>770</v>
      </c>
      <c r="KDW21" s="151" t="s">
        <v>770</v>
      </c>
      <c r="KDX21" s="151" t="s">
        <v>770</v>
      </c>
      <c r="KDY21" s="151" t="s">
        <v>770</v>
      </c>
      <c r="KDZ21" s="151" t="s">
        <v>770</v>
      </c>
      <c r="KEA21" s="151" t="s">
        <v>770</v>
      </c>
      <c r="KEB21" s="151" t="s">
        <v>770</v>
      </c>
      <c r="KEC21" s="151" t="s">
        <v>770</v>
      </c>
      <c r="KED21" s="151" t="s">
        <v>770</v>
      </c>
      <c r="KEE21" s="151" t="s">
        <v>770</v>
      </c>
      <c r="KEF21" s="151" t="s">
        <v>770</v>
      </c>
      <c r="KEG21" s="151" t="s">
        <v>770</v>
      </c>
      <c r="KEH21" s="151" t="s">
        <v>770</v>
      </c>
      <c r="KEI21" s="151" t="s">
        <v>770</v>
      </c>
      <c r="KEJ21" s="151" t="s">
        <v>770</v>
      </c>
      <c r="KEK21" s="151" t="s">
        <v>770</v>
      </c>
      <c r="KEL21" s="151" t="s">
        <v>770</v>
      </c>
      <c r="KEM21" s="151" t="s">
        <v>770</v>
      </c>
      <c r="KEN21" s="151" t="s">
        <v>770</v>
      </c>
      <c r="KEO21" s="151" t="s">
        <v>770</v>
      </c>
      <c r="KEP21" s="151" t="s">
        <v>770</v>
      </c>
      <c r="KEQ21" s="151" t="s">
        <v>770</v>
      </c>
      <c r="KER21" s="151" t="s">
        <v>770</v>
      </c>
      <c r="KES21" s="151" t="s">
        <v>770</v>
      </c>
      <c r="KET21" s="151" t="s">
        <v>770</v>
      </c>
      <c r="KEU21" s="151" t="s">
        <v>770</v>
      </c>
      <c r="KEV21" s="151" t="s">
        <v>770</v>
      </c>
      <c r="KEW21" s="151" t="s">
        <v>770</v>
      </c>
      <c r="KEX21" s="151" t="s">
        <v>770</v>
      </c>
      <c r="KEY21" s="151" t="s">
        <v>770</v>
      </c>
      <c r="KEZ21" s="151" t="s">
        <v>770</v>
      </c>
      <c r="KFA21" s="151" t="s">
        <v>770</v>
      </c>
      <c r="KFB21" s="151" t="s">
        <v>770</v>
      </c>
      <c r="KFC21" s="151" t="s">
        <v>770</v>
      </c>
      <c r="KFD21" s="151" t="s">
        <v>770</v>
      </c>
      <c r="KFE21" s="151" t="s">
        <v>770</v>
      </c>
      <c r="KFF21" s="151" t="s">
        <v>770</v>
      </c>
      <c r="KFG21" s="151" t="s">
        <v>770</v>
      </c>
      <c r="KFH21" s="151" t="s">
        <v>770</v>
      </c>
      <c r="KFI21" s="151" t="s">
        <v>770</v>
      </c>
      <c r="KFJ21" s="151" t="s">
        <v>770</v>
      </c>
      <c r="KFK21" s="151" t="s">
        <v>770</v>
      </c>
      <c r="KFL21" s="151" t="s">
        <v>770</v>
      </c>
      <c r="KFM21" s="151" t="s">
        <v>770</v>
      </c>
      <c r="KFN21" s="151" t="s">
        <v>770</v>
      </c>
      <c r="KFO21" s="151" t="s">
        <v>770</v>
      </c>
      <c r="KFP21" s="151" t="s">
        <v>770</v>
      </c>
      <c r="KFQ21" s="151" t="s">
        <v>770</v>
      </c>
      <c r="KFR21" s="151" t="s">
        <v>770</v>
      </c>
      <c r="KFS21" s="151" t="s">
        <v>770</v>
      </c>
      <c r="KFT21" s="151" t="s">
        <v>770</v>
      </c>
      <c r="KFU21" s="151" t="s">
        <v>770</v>
      </c>
      <c r="KFV21" s="151" t="s">
        <v>770</v>
      </c>
      <c r="KFW21" s="151" t="s">
        <v>770</v>
      </c>
      <c r="KFX21" s="151" t="s">
        <v>770</v>
      </c>
      <c r="KFY21" s="151" t="s">
        <v>770</v>
      </c>
      <c r="KFZ21" s="151" t="s">
        <v>770</v>
      </c>
      <c r="KGA21" s="151" t="s">
        <v>770</v>
      </c>
      <c r="KGB21" s="151" t="s">
        <v>770</v>
      </c>
      <c r="KGC21" s="151" t="s">
        <v>770</v>
      </c>
      <c r="KGD21" s="151" t="s">
        <v>770</v>
      </c>
      <c r="KGE21" s="151" t="s">
        <v>770</v>
      </c>
      <c r="KGF21" s="151" t="s">
        <v>770</v>
      </c>
      <c r="KGG21" s="151" t="s">
        <v>770</v>
      </c>
      <c r="KGH21" s="151" t="s">
        <v>770</v>
      </c>
      <c r="KGI21" s="151" t="s">
        <v>770</v>
      </c>
      <c r="KGJ21" s="151" t="s">
        <v>770</v>
      </c>
      <c r="KGK21" s="151" t="s">
        <v>770</v>
      </c>
      <c r="KGL21" s="151" t="s">
        <v>770</v>
      </c>
      <c r="KGM21" s="151" t="s">
        <v>770</v>
      </c>
      <c r="KGN21" s="151" t="s">
        <v>770</v>
      </c>
      <c r="KGO21" s="151" t="s">
        <v>770</v>
      </c>
      <c r="KGP21" s="151" t="s">
        <v>770</v>
      </c>
      <c r="KGQ21" s="151" t="s">
        <v>770</v>
      </c>
      <c r="KGR21" s="151" t="s">
        <v>770</v>
      </c>
      <c r="KGS21" s="151" t="s">
        <v>770</v>
      </c>
      <c r="KGT21" s="151" t="s">
        <v>770</v>
      </c>
      <c r="KGU21" s="151" t="s">
        <v>770</v>
      </c>
      <c r="KGV21" s="151" t="s">
        <v>770</v>
      </c>
      <c r="KGW21" s="151" t="s">
        <v>770</v>
      </c>
      <c r="KGX21" s="151" t="s">
        <v>770</v>
      </c>
      <c r="KGY21" s="151" t="s">
        <v>770</v>
      </c>
      <c r="KGZ21" s="151" t="s">
        <v>770</v>
      </c>
      <c r="KHA21" s="151" t="s">
        <v>770</v>
      </c>
      <c r="KHB21" s="151" t="s">
        <v>770</v>
      </c>
      <c r="KHC21" s="151" t="s">
        <v>770</v>
      </c>
      <c r="KHD21" s="151" t="s">
        <v>770</v>
      </c>
      <c r="KHE21" s="151" t="s">
        <v>770</v>
      </c>
      <c r="KHF21" s="151" t="s">
        <v>770</v>
      </c>
      <c r="KHG21" s="151" t="s">
        <v>770</v>
      </c>
      <c r="KHH21" s="151" t="s">
        <v>770</v>
      </c>
      <c r="KHI21" s="151" t="s">
        <v>770</v>
      </c>
      <c r="KHJ21" s="151" t="s">
        <v>770</v>
      </c>
      <c r="KHK21" s="151" t="s">
        <v>770</v>
      </c>
      <c r="KHL21" s="151" t="s">
        <v>770</v>
      </c>
      <c r="KHM21" s="151" t="s">
        <v>770</v>
      </c>
      <c r="KHN21" s="151" t="s">
        <v>770</v>
      </c>
      <c r="KHO21" s="151" t="s">
        <v>770</v>
      </c>
      <c r="KHP21" s="151" t="s">
        <v>770</v>
      </c>
      <c r="KHQ21" s="151" t="s">
        <v>770</v>
      </c>
      <c r="KHR21" s="151" t="s">
        <v>770</v>
      </c>
      <c r="KHS21" s="151" t="s">
        <v>770</v>
      </c>
      <c r="KHT21" s="151" t="s">
        <v>770</v>
      </c>
      <c r="KHU21" s="151" t="s">
        <v>770</v>
      </c>
      <c r="KHV21" s="151" t="s">
        <v>770</v>
      </c>
      <c r="KHW21" s="151" t="s">
        <v>770</v>
      </c>
      <c r="KHX21" s="151" t="s">
        <v>770</v>
      </c>
      <c r="KHY21" s="151" t="s">
        <v>770</v>
      </c>
      <c r="KHZ21" s="151" t="s">
        <v>770</v>
      </c>
      <c r="KIA21" s="151" t="s">
        <v>770</v>
      </c>
      <c r="KIB21" s="151" t="s">
        <v>770</v>
      </c>
      <c r="KIC21" s="151" t="s">
        <v>770</v>
      </c>
      <c r="KID21" s="151" t="s">
        <v>770</v>
      </c>
      <c r="KIE21" s="151" t="s">
        <v>770</v>
      </c>
      <c r="KIF21" s="151" t="s">
        <v>770</v>
      </c>
      <c r="KIG21" s="151" t="s">
        <v>770</v>
      </c>
      <c r="KIH21" s="151" t="s">
        <v>770</v>
      </c>
      <c r="KII21" s="151" t="s">
        <v>770</v>
      </c>
      <c r="KIJ21" s="151" t="s">
        <v>770</v>
      </c>
      <c r="KIK21" s="151" t="s">
        <v>770</v>
      </c>
      <c r="KIL21" s="151" t="s">
        <v>770</v>
      </c>
      <c r="KIM21" s="151" t="s">
        <v>770</v>
      </c>
      <c r="KIN21" s="151" t="s">
        <v>770</v>
      </c>
      <c r="KIO21" s="151" t="s">
        <v>770</v>
      </c>
      <c r="KIP21" s="151" t="s">
        <v>770</v>
      </c>
      <c r="KIQ21" s="151" t="s">
        <v>770</v>
      </c>
      <c r="KIR21" s="151" t="s">
        <v>770</v>
      </c>
      <c r="KIS21" s="151" t="s">
        <v>770</v>
      </c>
      <c r="KIT21" s="151" t="s">
        <v>770</v>
      </c>
      <c r="KIU21" s="151" t="s">
        <v>770</v>
      </c>
      <c r="KIV21" s="151" t="s">
        <v>770</v>
      </c>
      <c r="KIW21" s="151" t="s">
        <v>770</v>
      </c>
      <c r="KIX21" s="151" t="s">
        <v>770</v>
      </c>
      <c r="KIY21" s="151" t="s">
        <v>770</v>
      </c>
      <c r="KIZ21" s="151" t="s">
        <v>770</v>
      </c>
      <c r="KJA21" s="151" t="s">
        <v>770</v>
      </c>
      <c r="KJB21" s="151" t="s">
        <v>770</v>
      </c>
      <c r="KJC21" s="151" t="s">
        <v>770</v>
      </c>
      <c r="KJD21" s="151" t="s">
        <v>770</v>
      </c>
      <c r="KJE21" s="151" t="s">
        <v>770</v>
      </c>
      <c r="KJF21" s="151" t="s">
        <v>770</v>
      </c>
      <c r="KJG21" s="151" t="s">
        <v>770</v>
      </c>
      <c r="KJH21" s="151" t="s">
        <v>770</v>
      </c>
      <c r="KJI21" s="151" t="s">
        <v>770</v>
      </c>
      <c r="KJJ21" s="151" t="s">
        <v>770</v>
      </c>
      <c r="KJK21" s="151" t="s">
        <v>770</v>
      </c>
      <c r="KJL21" s="151" t="s">
        <v>770</v>
      </c>
      <c r="KJM21" s="151" t="s">
        <v>770</v>
      </c>
      <c r="KJN21" s="151" t="s">
        <v>770</v>
      </c>
      <c r="KJO21" s="151" t="s">
        <v>770</v>
      </c>
      <c r="KJP21" s="151" t="s">
        <v>770</v>
      </c>
      <c r="KJQ21" s="151" t="s">
        <v>770</v>
      </c>
      <c r="KJR21" s="151" t="s">
        <v>770</v>
      </c>
      <c r="KJS21" s="151" t="s">
        <v>770</v>
      </c>
      <c r="KJT21" s="151" t="s">
        <v>770</v>
      </c>
      <c r="KJU21" s="151" t="s">
        <v>770</v>
      </c>
      <c r="KJV21" s="151" t="s">
        <v>770</v>
      </c>
      <c r="KJW21" s="151" t="s">
        <v>770</v>
      </c>
      <c r="KJX21" s="151" t="s">
        <v>770</v>
      </c>
      <c r="KJY21" s="151" t="s">
        <v>770</v>
      </c>
      <c r="KJZ21" s="151" t="s">
        <v>770</v>
      </c>
      <c r="KKA21" s="151" t="s">
        <v>770</v>
      </c>
      <c r="KKB21" s="151" t="s">
        <v>770</v>
      </c>
      <c r="KKC21" s="151" t="s">
        <v>770</v>
      </c>
      <c r="KKD21" s="151" t="s">
        <v>770</v>
      </c>
      <c r="KKE21" s="151" t="s">
        <v>770</v>
      </c>
      <c r="KKF21" s="151" t="s">
        <v>770</v>
      </c>
      <c r="KKG21" s="151" t="s">
        <v>770</v>
      </c>
      <c r="KKH21" s="151" t="s">
        <v>770</v>
      </c>
      <c r="KKI21" s="151" t="s">
        <v>770</v>
      </c>
      <c r="KKJ21" s="151" t="s">
        <v>770</v>
      </c>
      <c r="KKK21" s="151" t="s">
        <v>770</v>
      </c>
      <c r="KKL21" s="151" t="s">
        <v>770</v>
      </c>
      <c r="KKM21" s="151" t="s">
        <v>770</v>
      </c>
      <c r="KKN21" s="151" t="s">
        <v>770</v>
      </c>
      <c r="KKO21" s="151" t="s">
        <v>770</v>
      </c>
      <c r="KKP21" s="151" t="s">
        <v>770</v>
      </c>
      <c r="KKQ21" s="151" t="s">
        <v>770</v>
      </c>
      <c r="KKR21" s="151" t="s">
        <v>770</v>
      </c>
      <c r="KKS21" s="151" t="s">
        <v>770</v>
      </c>
      <c r="KKT21" s="151" t="s">
        <v>770</v>
      </c>
      <c r="KKU21" s="151" t="s">
        <v>770</v>
      </c>
      <c r="KKV21" s="151" t="s">
        <v>770</v>
      </c>
      <c r="KKW21" s="151" t="s">
        <v>770</v>
      </c>
      <c r="KKX21" s="151" t="s">
        <v>770</v>
      </c>
      <c r="KKY21" s="151" t="s">
        <v>770</v>
      </c>
      <c r="KKZ21" s="151" t="s">
        <v>770</v>
      </c>
      <c r="KLA21" s="151" t="s">
        <v>770</v>
      </c>
      <c r="KLB21" s="151" t="s">
        <v>770</v>
      </c>
      <c r="KLC21" s="151" t="s">
        <v>770</v>
      </c>
      <c r="KLD21" s="151" t="s">
        <v>770</v>
      </c>
      <c r="KLE21" s="151" t="s">
        <v>770</v>
      </c>
      <c r="KLF21" s="151" t="s">
        <v>770</v>
      </c>
      <c r="KLG21" s="151" t="s">
        <v>770</v>
      </c>
      <c r="KLH21" s="151" t="s">
        <v>770</v>
      </c>
      <c r="KLI21" s="151" t="s">
        <v>770</v>
      </c>
      <c r="KLJ21" s="151" t="s">
        <v>770</v>
      </c>
      <c r="KLK21" s="151" t="s">
        <v>770</v>
      </c>
      <c r="KLL21" s="151" t="s">
        <v>770</v>
      </c>
      <c r="KLM21" s="151" t="s">
        <v>770</v>
      </c>
      <c r="KLN21" s="151" t="s">
        <v>770</v>
      </c>
      <c r="KLO21" s="151" t="s">
        <v>770</v>
      </c>
      <c r="KLP21" s="151" t="s">
        <v>770</v>
      </c>
      <c r="KLQ21" s="151" t="s">
        <v>770</v>
      </c>
      <c r="KLR21" s="151" t="s">
        <v>770</v>
      </c>
      <c r="KLS21" s="151" t="s">
        <v>770</v>
      </c>
      <c r="KLT21" s="151" t="s">
        <v>770</v>
      </c>
      <c r="KLU21" s="151" t="s">
        <v>770</v>
      </c>
      <c r="KLV21" s="151" t="s">
        <v>770</v>
      </c>
      <c r="KLW21" s="151" t="s">
        <v>770</v>
      </c>
      <c r="KLX21" s="151" t="s">
        <v>770</v>
      </c>
      <c r="KLY21" s="151" t="s">
        <v>770</v>
      </c>
      <c r="KLZ21" s="151" t="s">
        <v>770</v>
      </c>
      <c r="KMA21" s="151" t="s">
        <v>770</v>
      </c>
      <c r="KMB21" s="151" t="s">
        <v>770</v>
      </c>
      <c r="KMC21" s="151" t="s">
        <v>770</v>
      </c>
      <c r="KMD21" s="151" t="s">
        <v>770</v>
      </c>
      <c r="KME21" s="151" t="s">
        <v>770</v>
      </c>
      <c r="KMF21" s="151" t="s">
        <v>770</v>
      </c>
      <c r="KMG21" s="151" t="s">
        <v>770</v>
      </c>
      <c r="KMH21" s="151" t="s">
        <v>770</v>
      </c>
      <c r="KMI21" s="151" t="s">
        <v>770</v>
      </c>
      <c r="KMJ21" s="151" t="s">
        <v>770</v>
      </c>
      <c r="KMK21" s="151" t="s">
        <v>770</v>
      </c>
      <c r="KML21" s="151" t="s">
        <v>770</v>
      </c>
      <c r="KMM21" s="151" t="s">
        <v>770</v>
      </c>
      <c r="KMN21" s="151" t="s">
        <v>770</v>
      </c>
      <c r="KMO21" s="151" t="s">
        <v>770</v>
      </c>
      <c r="KMP21" s="151" t="s">
        <v>770</v>
      </c>
      <c r="KMQ21" s="151" t="s">
        <v>770</v>
      </c>
      <c r="KMR21" s="151" t="s">
        <v>770</v>
      </c>
      <c r="KMS21" s="151" t="s">
        <v>770</v>
      </c>
      <c r="KMT21" s="151" t="s">
        <v>770</v>
      </c>
      <c r="KMU21" s="151" t="s">
        <v>770</v>
      </c>
      <c r="KMV21" s="151" t="s">
        <v>770</v>
      </c>
      <c r="KMW21" s="151" t="s">
        <v>770</v>
      </c>
      <c r="KMX21" s="151" t="s">
        <v>770</v>
      </c>
      <c r="KMY21" s="151" t="s">
        <v>770</v>
      </c>
      <c r="KMZ21" s="151" t="s">
        <v>770</v>
      </c>
      <c r="KNA21" s="151" t="s">
        <v>770</v>
      </c>
      <c r="KNB21" s="151" t="s">
        <v>770</v>
      </c>
      <c r="KNC21" s="151" t="s">
        <v>770</v>
      </c>
      <c r="KND21" s="151" t="s">
        <v>770</v>
      </c>
      <c r="KNE21" s="151" t="s">
        <v>770</v>
      </c>
      <c r="KNF21" s="151" t="s">
        <v>770</v>
      </c>
      <c r="KNG21" s="151" t="s">
        <v>770</v>
      </c>
      <c r="KNH21" s="151" t="s">
        <v>770</v>
      </c>
      <c r="KNI21" s="151" t="s">
        <v>770</v>
      </c>
      <c r="KNJ21" s="151" t="s">
        <v>770</v>
      </c>
      <c r="KNK21" s="151" t="s">
        <v>770</v>
      </c>
      <c r="KNL21" s="151" t="s">
        <v>770</v>
      </c>
      <c r="KNM21" s="151" t="s">
        <v>770</v>
      </c>
      <c r="KNN21" s="151" t="s">
        <v>770</v>
      </c>
      <c r="KNO21" s="151" t="s">
        <v>770</v>
      </c>
      <c r="KNP21" s="151" t="s">
        <v>770</v>
      </c>
      <c r="KNQ21" s="151" t="s">
        <v>770</v>
      </c>
      <c r="KNR21" s="151" t="s">
        <v>770</v>
      </c>
      <c r="KNS21" s="151" t="s">
        <v>770</v>
      </c>
      <c r="KNT21" s="151" t="s">
        <v>770</v>
      </c>
      <c r="KNU21" s="151" t="s">
        <v>770</v>
      </c>
      <c r="KNV21" s="151" t="s">
        <v>770</v>
      </c>
      <c r="KNW21" s="151" t="s">
        <v>770</v>
      </c>
      <c r="KNX21" s="151" t="s">
        <v>770</v>
      </c>
      <c r="KNY21" s="151" t="s">
        <v>770</v>
      </c>
      <c r="KNZ21" s="151" t="s">
        <v>770</v>
      </c>
      <c r="KOA21" s="151" t="s">
        <v>770</v>
      </c>
      <c r="KOB21" s="151" t="s">
        <v>770</v>
      </c>
      <c r="KOC21" s="151" t="s">
        <v>770</v>
      </c>
      <c r="KOD21" s="151" t="s">
        <v>770</v>
      </c>
      <c r="KOE21" s="151" t="s">
        <v>770</v>
      </c>
      <c r="KOF21" s="151" t="s">
        <v>770</v>
      </c>
      <c r="KOG21" s="151" t="s">
        <v>770</v>
      </c>
      <c r="KOH21" s="151" t="s">
        <v>770</v>
      </c>
      <c r="KOI21" s="151" t="s">
        <v>770</v>
      </c>
      <c r="KOJ21" s="151" t="s">
        <v>770</v>
      </c>
      <c r="KOK21" s="151" t="s">
        <v>770</v>
      </c>
      <c r="KOL21" s="151" t="s">
        <v>770</v>
      </c>
      <c r="KOM21" s="151" t="s">
        <v>770</v>
      </c>
      <c r="KON21" s="151" t="s">
        <v>770</v>
      </c>
      <c r="KOO21" s="151" t="s">
        <v>770</v>
      </c>
      <c r="KOP21" s="151" t="s">
        <v>770</v>
      </c>
      <c r="KOQ21" s="151" t="s">
        <v>770</v>
      </c>
      <c r="KOR21" s="151" t="s">
        <v>770</v>
      </c>
      <c r="KOS21" s="151" t="s">
        <v>770</v>
      </c>
      <c r="KOT21" s="151" t="s">
        <v>770</v>
      </c>
      <c r="KOU21" s="151" t="s">
        <v>770</v>
      </c>
      <c r="KOV21" s="151" t="s">
        <v>770</v>
      </c>
      <c r="KOW21" s="151" t="s">
        <v>770</v>
      </c>
      <c r="KOX21" s="151" t="s">
        <v>770</v>
      </c>
      <c r="KOY21" s="151" t="s">
        <v>770</v>
      </c>
      <c r="KOZ21" s="151" t="s">
        <v>770</v>
      </c>
      <c r="KPA21" s="151" t="s">
        <v>770</v>
      </c>
      <c r="KPB21" s="151" t="s">
        <v>770</v>
      </c>
      <c r="KPC21" s="151" t="s">
        <v>770</v>
      </c>
      <c r="KPD21" s="151" t="s">
        <v>770</v>
      </c>
      <c r="KPE21" s="151" t="s">
        <v>770</v>
      </c>
      <c r="KPF21" s="151" t="s">
        <v>770</v>
      </c>
      <c r="KPG21" s="151" t="s">
        <v>770</v>
      </c>
      <c r="KPH21" s="151" t="s">
        <v>770</v>
      </c>
      <c r="KPI21" s="151" t="s">
        <v>770</v>
      </c>
      <c r="KPJ21" s="151" t="s">
        <v>770</v>
      </c>
      <c r="KPK21" s="151" t="s">
        <v>770</v>
      </c>
      <c r="KPL21" s="151" t="s">
        <v>770</v>
      </c>
      <c r="KPM21" s="151" t="s">
        <v>770</v>
      </c>
      <c r="KPN21" s="151" t="s">
        <v>770</v>
      </c>
      <c r="KPO21" s="151" t="s">
        <v>770</v>
      </c>
      <c r="KPP21" s="151" t="s">
        <v>770</v>
      </c>
      <c r="KPQ21" s="151" t="s">
        <v>770</v>
      </c>
      <c r="KPR21" s="151" t="s">
        <v>770</v>
      </c>
      <c r="KPS21" s="151" t="s">
        <v>770</v>
      </c>
      <c r="KPT21" s="151" t="s">
        <v>770</v>
      </c>
      <c r="KPU21" s="151" t="s">
        <v>770</v>
      </c>
      <c r="KPV21" s="151" t="s">
        <v>770</v>
      </c>
      <c r="KPW21" s="151" t="s">
        <v>770</v>
      </c>
      <c r="KPX21" s="151" t="s">
        <v>770</v>
      </c>
      <c r="KPY21" s="151" t="s">
        <v>770</v>
      </c>
      <c r="KPZ21" s="151" t="s">
        <v>770</v>
      </c>
      <c r="KQA21" s="151" t="s">
        <v>770</v>
      </c>
      <c r="KQB21" s="151" t="s">
        <v>770</v>
      </c>
      <c r="KQC21" s="151" t="s">
        <v>770</v>
      </c>
      <c r="KQD21" s="151" t="s">
        <v>770</v>
      </c>
      <c r="KQE21" s="151" t="s">
        <v>770</v>
      </c>
      <c r="KQF21" s="151" t="s">
        <v>770</v>
      </c>
      <c r="KQG21" s="151" t="s">
        <v>770</v>
      </c>
      <c r="KQH21" s="151" t="s">
        <v>770</v>
      </c>
      <c r="KQI21" s="151" t="s">
        <v>770</v>
      </c>
      <c r="KQJ21" s="151" t="s">
        <v>770</v>
      </c>
      <c r="KQK21" s="151" t="s">
        <v>770</v>
      </c>
      <c r="KQL21" s="151" t="s">
        <v>770</v>
      </c>
      <c r="KQM21" s="151" t="s">
        <v>770</v>
      </c>
      <c r="KQN21" s="151" t="s">
        <v>770</v>
      </c>
      <c r="KQO21" s="151" t="s">
        <v>770</v>
      </c>
      <c r="KQP21" s="151" t="s">
        <v>770</v>
      </c>
      <c r="KQQ21" s="151" t="s">
        <v>770</v>
      </c>
      <c r="KQR21" s="151" t="s">
        <v>770</v>
      </c>
      <c r="KQS21" s="151" t="s">
        <v>770</v>
      </c>
      <c r="KQT21" s="151" t="s">
        <v>770</v>
      </c>
      <c r="KQU21" s="151" t="s">
        <v>770</v>
      </c>
      <c r="KQV21" s="151" t="s">
        <v>770</v>
      </c>
      <c r="KQW21" s="151" t="s">
        <v>770</v>
      </c>
      <c r="KQX21" s="151" t="s">
        <v>770</v>
      </c>
      <c r="KQY21" s="151" t="s">
        <v>770</v>
      </c>
      <c r="KQZ21" s="151" t="s">
        <v>770</v>
      </c>
      <c r="KRA21" s="151" t="s">
        <v>770</v>
      </c>
      <c r="KRB21" s="151" t="s">
        <v>770</v>
      </c>
      <c r="KRC21" s="151" t="s">
        <v>770</v>
      </c>
      <c r="KRD21" s="151" t="s">
        <v>770</v>
      </c>
      <c r="KRE21" s="151" t="s">
        <v>770</v>
      </c>
      <c r="KRF21" s="151" t="s">
        <v>770</v>
      </c>
      <c r="KRG21" s="151" t="s">
        <v>770</v>
      </c>
      <c r="KRH21" s="151" t="s">
        <v>770</v>
      </c>
      <c r="KRI21" s="151" t="s">
        <v>770</v>
      </c>
      <c r="KRJ21" s="151" t="s">
        <v>770</v>
      </c>
      <c r="KRK21" s="151" t="s">
        <v>770</v>
      </c>
      <c r="KRL21" s="151" t="s">
        <v>770</v>
      </c>
      <c r="KRM21" s="151" t="s">
        <v>770</v>
      </c>
      <c r="KRN21" s="151" t="s">
        <v>770</v>
      </c>
      <c r="KRO21" s="151" t="s">
        <v>770</v>
      </c>
      <c r="KRP21" s="151" t="s">
        <v>770</v>
      </c>
      <c r="KRQ21" s="151" t="s">
        <v>770</v>
      </c>
      <c r="KRR21" s="151" t="s">
        <v>770</v>
      </c>
      <c r="KRS21" s="151" t="s">
        <v>770</v>
      </c>
      <c r="KRT21" s="151" t="s">
        <v>770</v>
      </c>
      <c r="KRU21" s="151" t="s">
        <v>770</v>
      </c>
      <c r="KRV21" s="151" t="s">
        <v>770</v>
      </c>
      <c r="KRW21" s="151" t="s">
        <v>770</v>
      </c>
      <c r="KRX21" s="151" t="s">
        <v>770</v>
      </c>
      <c r="KRY21" s="151" t="s">
        <v>770</v>
      </c>
      <c r="KRZ21" s="151" t="s">
        <v>770</v>
      </c>
      <c r="KSA21" s="151" t="s">
        <v>770</v>
      </c>
      <c r="KSB21" s="151" t="s">
        <v>770</v>
      </c>
      <c r="KSC21" s="151" t="s">
        <v>770</v>
      </c>
      <c r="KSD21" s="151" t="s">
        <v>770</v>
      </c>
      <c r="KSE21" s="151" t="s">
        <v>770</v>
      </c>
      <c r="KSF21" s="151" t="s">
        <v>770</v>
      </c>
      <c r="KSG21" s="151" t="s">
        <v>770</v>
      </c>
      <c r="KSH21" s="151" t="s">
        <v>770</v>
      </c>
      <c r="KSI21" s="151" t="s">
        <v>770</v>
      </c>
      <c r="KSJ21" s="151" t="s">
        <v>770</v>
      </c>
      <c r="KSK21" s="151" t="s">
        <v>770</v>
      </c>
      <c r="KSL21" s="151" t="s">
        <v>770</v>
      </c>
      <c r="KSM21" s="151" t="s">
        <v>770</v>
      </c>
      <c r="KSN21" s="151" t="s">
        <v>770</v>
      </c>
      <c r="KSO21" s="151" t="s">
        <v>770</v>
      </c>
      <c r="KSP21" s="151" t="s">
        <v>770</v>
      </c>
      <c r="KSQ21" s="151" t="s">
        <v>770</v>
      </c>
      <c r="KSR21" s="151" t="s">
        <v>770</v>
      </c>
      <c r="KSS21" s="151" t="s">
        <v>770</v>
      </c>
      <c r="KST21" s="151" t="s">
        <v>770</v>
      </c>
      <c r="KSU21" s="151" t="s">
        <v>770</v>
      </c>
      <c r="KSV21" s="151" t="s">
        <v>770</v>
      </c>
      <c r="KSW21" s="151" t="s">
        <v>770</v>
      </c>
      <c r="KSX21" s="151" t="s">
        <v>770</v>
      </c>
      <c r="KSY21" s="151" t="s">
        <v>770</v>
      </c>
      <c r="KSZ21" s="151" t="s">
        <v>770</v>
      </c>
      <c r="KTA21" s="151" t="s">
        <v>770</v>
      </c>
      <c r="KTB21" s="151" t="s">
        <v>770</v>
      </c>
      <c r="KTC21" s="151" t="s">
        <v>770</v>
      </c>
      <c r="KTD21" s="151" t="s">
        <v>770</v>
      </c>
      <c r="KTE21" s="151" t="s">
        <v>770</v>
      </c>
      <c r="KTF21" s="151" t="s">
        <v>770</v>
      </c>
      <c r="KTG21" s="151" t="s">
        <v>770</v>
      </c>
      <c r="KTH21" s="151" t="s">
        <v>770</v>
      </c>
      <c r="KTI21" s="151" t="s">
        <v>770</v>
      </c>
      <c r="KTJ21" s="151" t="s">
        <v>770</v>
      </c>
      <c r="KTK21" s="151" t="s">
        <v>770</v>
      </c>
      <c r="KTL21" s="151" t="s">
        <v>770</v>
      </c>
      <c r="KTM21" s="151" t="s">
        <v>770</v>
      </c>
      <c r="KTN21" s="151" t="s">
        <v>770</v>
      </c>
      <c r="KTO21" s="151" t="s">
        <v>770</v>
      </c>
      <c r="KTP21" s="151" t="s">
        <v>770</v>
      </c>
      <c r="KTQ21" s="151" t="s">
        <v>770</v>
      </c>
      <c r="KTR21" s="151" t="s">
        <v>770</v>
      </c>
      <c r="KTS21" s="151" t="s">
        <v>770</v>
      </c>
      <c r="KTT21" s="151" t="s">
        <v>770</v>
      </c>
      <c r="KTU21" s="151" t="s">
        <v>770</v>
      </c>
      <c r="KTV21" s="151" t="s">
        <v>770</v>
      </c>
      <c r="KTW21" s="151" t="s">
        <v>770</v>
      </c>
      <c r="KTX21" s="151" t="s">
        <v>770</v>
      </c>
      <c r="KTY21" s="151" t="s">
        <v>770</v>
      </c>
      <c r="KTZ21" s="151" t="s">
        <v>770</v>
      </c>
      <c r="KUA21" s="151" t="s">
        <v>770</v>
      </c>
      <c r="KUB21" s="151" t="s">
        <v>770</v>
      </c>
      <c r="KUC21" s="151" t="s">
        <v>770</v>
      </c>
      <c r="KUD21" s="151" t="s">
        <v>770</v>
      </c>
      <c r="KUE21" s="151" t="s">
        <v>770</v>
      </c>
      <c r="KUF21" s="151" t="s">
        <v>770</v>
      </c>
      <c r="KUG21" s="151" t="s">
        <v>770</v>
      </c>
      <c r="KUH21" s="151" t="s">
        <v>770</v>
      </c>
      <c r="KUI21" s="151" t="s">
        <v>770</v>
      </c>
      <c r="KUJ21" s="151" t="s">
        <v>770</v>
      </c>
      <c r="KUK21" s="151" t="s">
        <v>770</v>
      </c>
      <c r="KUL21" s="151" t="s">
        <v>770</v>
      </c>
      <c r="KUM21" s="151" t="s">
        <v>770</v>
      </c>
      <c r="KUN21" s="151" t="s">
        <v>770</v>
      </c>
      <c r="KUO21" s="151" t="s">
        <v>770</v>
      </c>
      <c r="KUP21" s="151" t="s">
        <v>770</v>
      </c>
      <c r="KUQ21" s="151" t="s">
        <v>770</v>
      </c>
      <c r="KUR21" s="151" t="s">
        <v>770</v>
      </c>
      <c r="KUS21" s="151" t="s">
        <v>770</v>
      </c>
      <c r="KUT21" s="151" t="s">
        <v>770</v>
      </c>
      <c r="KUU21" s="151" t="s">
        <v>770</v>
      </c>
      <c r="KUV21" s="151" t="s">
        <v>770</v>
      </c>
      <c r="KUW21" s="151" t="s">
        <v>770</v>
      </c>
      <c r="KUX21" s="151" t="s">
        <v>770</v>
      </c>
      <c r="KUY21" s="151" t="s">
        <v>770</v>
      </c>
      <c r="KUZ21" s="151" t="s">
        <v>770</v>
      </c>
      <c r="KVA21" s="151" t="s">
        <v>770</v>
      </c>
      <c r="KVB21" s="151" t="s">
        <v>770</v>
      </c>
      <c r="KVC21" s="151" t="s">
        <v>770</v>
      </c>
      <c r="KVD21" s="151" t="s">
        <v>770</v>
      </c>
      <c r="KVE21" s="151" t="s">
        <v>770</v>
      </c>
      <c r="KVF21" s="151" t="s">
        <v>770</v>
      </c>
      <c r="KVG21" s="151" t="s">
        <v>770</v>
      </c>
      <c r="KVH21" s="151" t="s">
        <v>770</v>
      </c>
      <c r="KVI21" s="151" t="s">
        <v>770</v>
      </c>
      <c r="KVJ21" s="151" t="s">
        <v>770</v>
      </c>
      <c r="KVK21" s="151" t="s">
        <v>770</v>
      </c>
      <c r="KVL21" s="151" t="s">
        <v>770</v>
      </c>
      <c r="KVM21" s="151" t="s">
        <v>770</v>
      </c>
      <c r="KVN21" s="151" t="s">
        <v>770</v>
      </c>
      <c r="KVO21" s="151" t="s">
        <v>770</v>
      </c>
      <c r="KVP21" s="151" t="s">
        <v>770</v>
      </c>
      <c r="KVQ21" s="151" t="s">
        <v>770</v>
      </c>
      <c r="KVR21" s="151" t="s">
        <v>770</v>
      </c>
      <c r="KVS21" s="151" t="s">
        <v>770</v>
      </c>
      <c r="KVT21" s="151" t="s">
        <v>770</v>
      </c>
      <c r="KVU21" s="151" t="s">
        <v>770</v>
      </c>
      <c r="KVV21" s="151" t="s">
        <v>770</v>
      </c>
      <c r="KVW21" s="151" t="s">
        <v>770</v>
      </c>
      <c r="KVX21" s="151" t="s">
        <v>770</v>
      </c>
      <c r="KVY21" s="151" t="s">
        <v>770</v>
      </c>
      <c r="KVZ21" s="151" t="s">
        <v>770</v>
      </c>
      <c r="KWA21" s="151" t="s">
        <v>770</v>
      </c>
      <c r="KWB21" s="151" t="s">
        <v>770</v>
      </c>
      <c r="KWC21" s="151" t="s">
        <v>770</v>
      </c>
      <c r="KWD21" s="151" t="s">
        <v>770</v>
      </c>
      <c r="KWE21" s="151" t="s">
        <v>770</v>
      </c>
      <c r="KWF21" s="151" t="s">
        <v>770</v>
      </c>
      <c r="KWG21" s="151" t="s">
        <v>770</v>
      </c>
      <c r="KWH21" s="151" t="s">
        <v>770</v>
      </c>
      <c r="KWI21" s="151" t="s">
        <v>770</v>
      </c>
      <c r="KWJ21" s="151" t="s">
        <v>770</v>
      </c>
      <c r="KWK21" s="151" t="s">
        <v>770</v>
      </c>
      <c r="KWL21" s="151" t="s">
        <v>770</v>
      </c>
      <c r="KWM21" s="151" t="s">
        <v>770</v>
      </c>
      <c r="KWN21" s="151" t="s">
        <v>770</v>
      </c>
      <c r="KWO21" s="151" t="s">
        <v>770</v>
      </c>
      <c r="KWP21" s="151" t="s">
        <v>770</v>
      </c>
      <c r="KWQ21" s="151" t="s">
        <v>770</v>
      </c>
      <c r="KWR21" s="151" t="s">
        <v>770</v>
      </c>
      <c r="KWS21" s="151" t="s">
        <v>770</v>
      </c>
      <c r="KWT21" s="151" t="s">
        <v>770</v>
      </c>
      <c r="KWU21" s="151" t="s">
        <v>770</v>
      </c>
      <c r="KWV21" s="151" t="s">
        <v>770</v>
      </c>
      <c r="KWW21" s="151" t="s">
        <v>770</v>
      </c>
      <c r="KWX21" s="151" t="s">
        <v>770</v>
      </c>
      <c r="KWY21" s="151" t="s">
        <v>770</v>
      </c>
      <c r="KWZ21" s="151" t="s">
        <v>770</v>
      </c>
      <c r="KXA21" s="151" t="s">
        <v>770</v>
      </c>
      <c r="KXB21" s="151" t="s">
        <v>770</v>
      </c>
      <c r="KXC21" s="151" t="s">
        <v>770</v>
      </c>
      <c r="KXD21" s="151" t="s">
        <v>770</v>
      </c>
      <c r="KXE21" s="151" t="s">
        <v>770</v>
      </c>
      <c r="KXF21" s="151" t="s">
        <v>770</v>
      </c>
      <c r="KXG21" s="151" t="s">
        <v>770</v>
      </c>
      <c r="KXH21" s="151" t="s">
        <v>770</v>
      </c>
      <c r="KXI21" s="151" t="s">
        <v>770</v>
      </c>
      <c r="KXJ21" s="151" t="s">
        <v>770</v>
      </c>
      <c r="KXK21" s="151" t="s">
        <v>770</v>
      </c>
      <c r="KXL21" s="151" t="s">
        <v>770</v>
      </c>
      <c r="KXM21" s="151" t="s">
        <v>770</v>
      </c>
      <c r="KXN21" s="151" t="s">
        <v>770</v>
      </c>
      <c r="KXO21" s="151" t="s">
        <v>770</v>
      </c>
      <c r="KXP21" s="151" t="s">
        <v>770</v>
      </c>
      <c r="KXQ21" s="151" t="s">
        <v>770</v>
      </c>
      <c r="KXR21" s="151" t="s">
        <v>770</v>
      </c>
      <c r="KXS21" s="151" t="s">
        <v>770</v>
      </c>
      <c r="KXT21" s="151" t="s">
        <v>770</v>
      </c>
      <c r="KXU21" s="151" t="s">
        <v>770</v>
      </c>
      <c r="KXV21" s="151" t="s">
        <v>770</v>
      </c>
      <c r="KXW21" s="151" t="s">
        <v>770</v>
      </c>
      <c r="KXX21" s="151" t="s">
        <v>770</v>
      </c>
      <c r="KXY21" s="151" t="s">
        <v>770</v>
      </c>
      <c r="KXZ21" s="151" t="s">
        <v>770</v>
      </c>
      <c r="KYA21" s="151" t="s">
        <v>770</v>
      </c>
      <c r="KYB21" s="151" t="s">
        <v>770</v>
      </c>
      <c r="KYC21" s="151" t="s">
        <v>770</v>
      </c>
      <c r="KYD21" s="151" t="s">
        <v>770</v>
      </c>
      <c r="KYE21" s="151" t="s">
        <v>770</v>
      </c>
      <c r="KYF21" s="151" t="s">
        <v>770</v>
      </c>
      <c r="KYG21" s="151" t="s">
        <v>770</v>
      </c>
      <c r="KYH21" s="151" t="s">
        <v>770</v>
      </c>
      <c r="KYI21" s="151" t="s">
        <v>770</v>
      </c>
      <c r="KYJ21" s="151" t="s">
        <v>770</v>
      </c>
      <c r="KYK21" s="151" t="s">
        <v>770</v>
      </c>
      <c r="KYL21" s="151" t="s">
        <v>770</v>
      </c>
      <c r="KYM21" s="151" t="s">
        <v>770</v>
      </c>
      <c r="KYN21" s="151" t="s">
        <v>770</v>
      </c>
      <c r="KYO21" s="151" t="s">
        <v>770</v>
      </c>
      <c r="KYP21" s="151" t="s">
        <v>770</v>
      </c>
      <c r="KYQ21" s="151" t="s">
        <v>770</v>
      </c>
      <c r="KYR21" s="151" t="s">
        <v>770</v>
      </c>
      <c r="KYS21" s="151" t="s">
        <v>770</v>
      </c>
      <c r="KYT21" s="151" t="s">
        <v>770</v>
      </c>
      <c r="KYU21" s="151" t="s">
        <v>770</v>
      </c>
      <c r="KYV21" s="151" t="s">
        <v>770</v>
      </c>
      <c r="KYW21" s="151" t="s">
        <v>770</v>
      </c>
      <c r="KYX21" s="151" t="s">
        <v>770</v>
      </c>
      <c r="KYY21" s="151" t="s">
        <v>770</v>
      </c>
      <c r="KYZ21" s="151" t="s">
        <v>770</v>
      </c>
      <c r="KZA21" s="151" t="s">
        <v>770</v>
      </c>
      <c r="KZB21" s="151" t="s">
        <v>770</v>
      </c>
      <c r="KZC21" s="151" t="s">
        <v>770</v>
      </c>
      <c r="KZD21" s="151" t="s">
        <v>770</v>
      </c>
      <c r="KZE21" s="151" t="s">
        <v>770</v>
      </c>
      <c r="KZF21" s="151" t="s">
        <v>770</v>
      </c>
      <c r="KZG21" s="151" t="s">
        <v>770</v>
      </c>
      <c r="KZH21" s="151" t="s">
        <v>770</v>
      </c>
      <c r="KZI21" s="151" t="s">
        <v>770</v>
      </c>
      <c r="KZJ21" s="151" t="s">
        <v>770</v>
      </c>
      <c r="KZK21" s="151" t="s">
        <v>770</v>
      </c>
      <c r="KZL21" s="151" t="s">
        <v>770</v>
      </c>
      <c r="KZM21" s="151" t="s">
        <v>770</v>
      </c>
      <c r="KZN21" s="151" t="s">
        <v>770</v>
      </c>
      <c r="KZO21" s="151" t="s">
        <v>770</v>
      </c>
      <c r="KZP21" s="151" t="s">
        <v>770</v>
      </c>
      <c r="KZQ21" s="151" t="s">
        <v>770</v>
      </c>
      <c r="KZR21" s="151" t="s">
        <v>770</v>
      </c>
      <c r="KZS21" s="151" t="s">
        <v>770</v>
      </c>
      <c r="KZT21" s="151" t="s">
        <v>770</v>
      </c>
      <c r="KZU21" s="151" t="s">
        <v>770</v>
      </c>
      <c r="KZV21" s="151" t="s">
        <v>770</v>
      </c>
      <c r="KZW21" s="151" t="s">
        <v>770</v>
      </c>
      <c r="KZX21" s="151" t="s">
        <v>770</v>
      </c>
      <c r="KZY21" s="151" t="s">
        <v>770</v>
      </c>
      <c r="KZZ21" s="151" t="s">
        <v>770</v>
      </c>
      <c r="LAA21" s="151" t="s">
        <v>770</v>
      </c>
      <c r="LAB21" s="151" t="s">
        <v>770</v>
      </c>
      <c r="LAC21" s="151" t="s">
        <v>770</v>
      </c>
      <c r="LAD21" s="151" t="s">
        <v>770</v>
      </c>
      <c r="LAE21" s="151" t="s">
        <v>770</v>
      </c>
      <c r="LAF21" s="151" t="s">
        <v>770</v>
      </c>
      <c r="LAG21" s="151" t="s">
        <v>770</v>
      </c>
      <c r="LAH21" s="151" t="s">
        <v>770</v>
      </c>
      <c r="LAI21" s="151" t="s">
        <v>770</v>
      </c>
      <c r="LAJ21" s="151" t="s">
        <v>770</v>
      </c>
      <c r="LAK21" s="151" t="s">
        <v>770</v>
      </c>
      <c r="LAL21" s="151" t="s">
        <v>770</v>
      </c>
      <c r="LAM21" s="151" t="s">
        <v>770</v>
      </c>
      <c r="LAN21" s="151" t="s">
        <v>770</v>
      </c>
      <c r="LAO21" s="151" t="s">
        <v>770</v>
      </c>
      <c r="LAP21" s="151" t="s">
        <v>770</v>
      </c>
      <c r="LAQ21" s="151" t="s">
        <v>770</v>
      </c>
      <c r="LAR21" s="151" t="s">
        <v>770</v>
      </c>
      <c r="LAS21" s="151" t="s">
        <v>770</v>
      </c>
      <c r="LAT21" s="151" t="s">
        <v>770</v>
      </c>
      <c r="LAU21" s="151" t="s">
        <v>770</v>
      </c>
      <c r="LAV21" s="151" t="s">
        <v>770</v>
      </c>
      <c r="LAW21" s="151" t="s">
        <v>770</v>
      </c>
      <c r="LAX21" s="151" t="s">
        <v>770</v>
      </c>
      <c r="LAY21" s="151" t="s">
        <v>770</v>
      </c>
      <c r="LAZ21" s="151" t="s">
        <v>770</v>
      </c>
      <c r="LBA21" s="151" t="s">
        <v>770</v>
      </c>
      <c r="LBB21" s="151" t="s">
        <v>770</v>
      </c>
      <c r="LBC21" s="151" t="s">
        <v>770</v>
      </c>
      <c r="LBD21" s="151" t="s">
        <v>770</v>
      </c>
      <c r="LBE21" s="151" t="s">
        <v>770</v>
      </c>
      <c r="LBF21" s="151" t="s">
        <v>770</v>
      </c>
      <c r="LBG21" s="151" t="s">
        <v>770</v>
      </c>
      <c r="LBH21" s="151" t="s">
        <v>770</v>
      </c>
      <c r="LBI21" s="151" t="s">
        <v>770</v>
      </c>
      <c r="LBJ21" s="151" t="s">
        <v>770</v>
      </c>
      <c r="LBK21" s="151" t="s">
        <v>770</v>
      </c>
      <c r="LBL21" s="151" t="s">
        <v>770</v>
      </c>
      <c r="LBM21" s="151" t="s">
        <v>770</v>
      </c>
      <c r="LBN21" s="151" t="s">
        <v>770</v>
      </c>
      <c r="LBO21" s="151" t="s">
        <v>770</v>
      </c>
      <c r="LBP21" s="151" t="s">
        <v>770</v>
      </c>
      <c r="LBQ21" s="151" t="s">
        <v>770</v>
      </c>
      <c r="LBR21" s="151" t="s">
        <v>770</v>
      </c>
      <c r="LBS21" s="151" t="s">
        <v>770</v>
      </c>
      <c r="LBT21" s="151" t="s">
        <v>770</v>
      </c>
      <c r="LBU21" s="151" t="s">
        <v>770</v>
      </c>
      <c r="LBV21" s="151" t="s">
        <v>770</v>
      </c>
      <c r="LBW21" s="151" t="s">
        <v>770</v>
      </c>
      <c r="LBX21" s="151" t="s">
        <v>770</v>
      </c>
      <c r="LBY21" s="151" t="s">
        <v>770</v>
      </c>
      <c r="LBZ21" s="151" t="s">
        <v>770</v>
      </c>
      <c r="LCA21" s="151" t="s">
        <v>770</v>
      </c>
      <c r="LCB21" s="151" t="s">
        <v>770</v>
      </c>
      <c r="LCC21" s="151" t="s">
        <v>770</v>
      </c>
      <c r="LCD21" s="151" t="s">
        <v>770</v>
      </c>
      <c r="LCE21" s="151" t="s">
        <v>770</v>
      </c>
      <c r="LCF21" s="151" t="s">
        <v>770</v>
      </c>
      <c r="LCG21" s="151" t="s">
        <v>770</v>
      </c>
      <c r="LCH21" s="151" t="s">
        <v>770</v>
      </c>
      <c r="LCI21" s="151" t="s">
        <v>770</v>
      </c>
      <c r="LCJ21" s="151" t="s">
        <v>770</v>
      </c>
      <c r="LCK21" s="151" t="s">
        <v>770</v>
      </c>
      <c r="LCL21" s="151" t="s">
        <v>770</v>
      </c>
      <c r="LCM21" s="151" t="s">
        <v>770</v>
      </c>
      <c r="LCN21" s="151" t="s">
        <v>770</v>
      </c>
      <c r="LCO21" s="151" t="s">
        <v>770</v>
      </c>
      <c r="LCP21" s="151" t="s">
        <v>770</v>
      </c>
      <c r="LCQ21" s="151" t="s">
        <v>770</v>
      </c>
      <c r="LCR21" s="151" t="s">
        <v>770</v>
      </c>
      <c r="LCS21" s="151" t="s">
        <v>770</v>
      </c>
      <c r="LCT21" s="151" t="s">
        <v>770</v>
      </c>
      <c r="LCU21" s="151" t="s">
        <v>770</v>
      </c>
      <c r="LCV21" s="151" t="s">
        <v>770</v>
      </c>
      <c r="LCW21" s="151" t="s">
        <v>770</v>
      </c>
      <c r="LCX21" s="151" t="s">
        <v>770</v>
      </c>
      <c r="LCY21" s="151" t="s">
        <v>770</v>
      </c>
      <c r="LCZ21" s="151" t="s">
        <v>770</v>
      </c>
      <c r="LDA21" s="151" t="s">
        <v>770</v>
      </c>
      <c r="LDB21" s="151" t="s">
        <v>770</v>
      </c>
      <c r="LDC21" s="151" t="s">
        <v>770</v>
      </c>
      <c r="LDD21" s="151" t="s">
        <v>770</v>
      </c>
      <c r="LDE21" s="151" t="s">
        <v>770</v>
      </c>
      <c r="LDF21" s="151" t="s">
        <v>770</v>
      </c>
      <c r="LDG21" s="151" t="s">
        <v>770</v>
      </c>
      <c r="LDH21" s="151" t="s">
        <v>770</v>
      </c>
      <c r="LDI21" s="151" t="s">
        <v>770</v>
      </c>
      <c r="LDJ21" s="151" t="s">
        <v>770</v>
      </c>
      <c r="LDK21" s="151" t="s">
        <v>770</v>
      </c>
      <c r="LDL21" s="151" t="s">
        <v>770</v>
      </c>
      <c r="LDM21" s="151" t="s">
        <v>770</v>
      </c>
      <c r="LDN21" s="151" t="s">
        <v>770</v>
      </c>
      <c r="LDO21" s="151" t="s">
        <v>770</v>
      </c>
      <c r="LDP21" s="151" t="s">
        <v>770</v>
      </c>
      <c r="LDQ21" s="151" t="s">
        <v>770</v>
      </c>
      <c r="LDR21" s="151" t="s">
        <v>770</v>
      </c>
      <c r="LDS21" s="151" t="s">
        <v>770</v>
      </c>
      <c r="LDT21" s="151" t="s">
        <v>770</v>
      </c>
      <c r="LDU21" s="151" t="s">
        <v>770</v>
      </c>
      <c r="LDV21" s="151" t="s">
        <v>770</v>
      </c>
      <c r="LDW21" s="151" t="s">
        <v>770</v>
      </c>
      <c r="LDX21" s="151" t="s">
        <v>770</v>
      </c>
      <c r="LDY21" s="151" t="s">
        <v>770</v>
      </c>
      <c r="LDZ21" s="151" t="s">
        <v>770</v>
      </c>
      <c r="LEA21" s="151" t="s">
        <v>770</v>
      </c>
      <c r="LEB21" s="151" t="s">
        <v>770</v>
      </c>
      <c r="LEC21" s="151" t="s">
        <v>770</v>
      </c>
      <c r="LED21" s="151" t="s">
        <v>770</v>
      </c>
      <c r="LEE21" s="151" t="s">
        <v>770</v>
      </c>
      <c r="LEF21" s="151" t="s">
        <v>770</v>
      </c>
      <c r="LEG21" s="151" t="s">
        <v>770</v>
      </c>
      <c r="LEH21" s="151" t="s">
        <v>770</v>
      </c>
      <c r="LEI21" s="151" t="s">
        <v>770</v>
      </c>
      <c r="LEJ21" s="151" t="s">
        <v>770</v>
      </c>
      <c r="LEK21" s="151" t="s">
        <v>770</v>
      </c>
      <c r="LEL21" s="151" t="s">
        <v>770</v>
      </c>
      <c r="LEM21" s="151" t="s">
        <v>770</v>
      </c>
      <c r="LEN21" s="151" t="s">
        <v>770</v>
      </c>
      <c r="LEO21" s="151" t="s">
        <v>770</v>
      </c>
      <c r="LEP21" s="151" t="s">
        <v>770</v>
      </c>
      <c r="LEQ21" s="151" t="s">
        <v>770</v>
      </c>
      <c r="LER21" s="151" t="s">
        <v>770</v>
      </c>
      <c r="LES21" s="151" t="s">
        <v>770</v>
      </c>
      <c r="LET21" s="151" t="s">
        <v>770</v>
      </c>
      <c r="LEU21" s="151" t="s">
        <v>770</v>
      </c>
      <c r="LEV21" s="151" t="s">
        <v>770</v>
      </c>
      <c r="LEW21" s="151" t="s">
        <v>770</v>
      </c>
      <c r="LEX21" s="151" t="s">
        <v>770</v>
      </c>
      <c r="LEY21" s="151" t="s">
        <v>770</v>
      </c>
      <c r="LEZ21" s="151" t="s">
        <v>770</v>
      </c>
      <c r="LFA21" s="151" t="s">
        <v>770</v>
      </c>
      <c r="LFB21" s="151" t="s">
        <v>770</v>
      </c>
      <c r="LFC21" s="151" t="s">
        <v>770</v>
      </c>
      <c r="LFD21" s="151" t="s">
        <v>770</v>
      </c>
      <c r="LFE21" s="151" t="s">
        <v>770</v>
      </c>
      <c r="LFF21" s="151" t="s">
        <v>770</v>
      </c>
      <c r="LFG21" s="151" t="s">
        <v>770</v>
      </c>
      <c r="LFH21" s="151" t="s">
        <v>770</v>
      </c>
      <c r="LFI21" s="151" t="s">
        <v>770</v>
      </c>
      <c r="LFJ21" s="151" t="s">
        <v>770</v>
      </c>
      <c r="LFK21" s="151" t="s">
        <v>770</v>
      </c>
      <c r="LFL21" s="151" t="s">
        <v>770</v>
      </c>
      <c r="LFM21" s="151" t="s">
        <v>770</v>
      </c>
      <c r="LFN21" s="151" t="s">
        <v>770</v>
      </c>
      <c r="LFO21" s="151" t="s">
        <v>770</v>
      </c>
      <c r="LFP21" s="151" t="s">
        <v>770</v>
      </c>
      <c r="LFQ21" s="151" t="s">
        <v>770</v>
      </c>
      <c r="LFR21" s="151" t="s">
        <v>770</v>
      </c>
      <c r="LFS21" s="151" t="s">
        <v>770</v>
      </c>
      <c r="LFT21" s="151" t="s">
        <v>770</v>
      </c>
      <c r="LFU21" s="151" t="s">
        <v>770</v>
      </c>
      <c r="LFV21" s="151" t="s">
        <v>770</v>
      </c>
      <c r="LFW21" s="151" t="s">
        <v>770</v>
      </c>
      <c r="LFX21" s="151" t="s">
        <v>770</v>
      </c>
      <c r="LFY21" s="151" t="s">
        <v>770</v>
      </c>
      <c r="LFZ21" s="151" t="s">
        <v>770</v>
      </c>
      <c r="LGA21" s="151" t="s">
        <v>770</v>
      </c>
      <c r="LGB21" s="151" t="s">
        <v>770</v>
      </c>
      <c r="LGC21" s="151" t="s">
        <v>770</v>
      </c>
      <c r="LGD21" s="151" t="s">
        <v>770</v>
      </c>
      <c r="LGE21" s="151" t="s">
        <v>770</v>
      </c>
      <c r="LGF21" s="151" t="s">
        <v>770</v>
      </c>
      <c r="LGG21" s="151" t="s">
        <v>770</v>
      </c>
      <c r="LGH21" s="151" t="s">
        <v>770</v>
      </c>
      <c r="LGI21" s="151" t="s">
        <v>770</v>
      </c>
      <c r="LGJ21" s="151" t="s">
        <v>770</v>
      </c>
      <c r="LGK21" s="151" t="s">
        <v>770</v>
      </c>
      <c r="LGL21" s="151" t="s">
        <v>770</v>
      </c>
      <c r="LGM21" s="151" t="s">
        <v>770</v>
      </c>
      <c r="LGN21" s="151" t="s">
        <v>770</v>
      </c>
      <c r="LGO21" s="151" t="s">
        <v>770</v>
      </c>
      <c r="LGP21" s="151" t="s">
        <v>770</v>
      </c>
      <c r="LGQ21" s="151" t="s">
        <v>770</v>
      </c>
      <c r="LGR21" s="151" t="s">
        <v>770</v>
      </c>
      <c r="LGS21" s="151" t="s">
        <v>770</v>
      </c>
      <c r="LGT21" s="151" t="s">
        <v>770</v>
      </c>
      <c r="LGU21" s="151" t="s">
        <v>770</v>
      </c>
      <c r="LGV21" s="151" t="s">
        <v>770</v>
      </c>
      <c r="LGW21" s="151" t="s">
        <v>770</v>
      </c>
      <c r="LGX21" s="151" t="s">
        <v>770</v>
      </c>
      <c r="LGY21" s="151" t="s">
        <v>770</v>
      </c>
      <c r="LGZ21" s="151" t="s">
        <v>770</v>
      </c>
      <c r="LHA21" s="151" t="s">
        <v>770</v>
      </c>
      <c r="LHB21" s="151" t="s">
        <v>770</v>
      </c>
      <c r="LHC21" s="151" t="s">
        <v>770</v>
      </c>
      <c r="LHD21" s="151" t="s">
        <v>770</v>
      </c>
      <c r="LHE21" s="151" t="s">
        <v>770</v>
      </c>
      <c r="LHF21" s="151" t="s">
        <v>770</v>
      </c>
      <c r="LHG21" s="151" t="s">
        <v>770</v>
      </c>
      <c r="LHH21" s="151" t="s">
        <v>770</v>
      </c>
      <c r="LHI21" s="151" t="s">
        <v>770</v>
      </c>
      <c r="LHJ21" s="151" t="s">
        <v>770</v>
      </c>
      <c r="LHK21" s="151" t="s">
        <v>770</v>
      </c>
      <c r="LHL21" s="151" t="s">
        <v>770</v>
      </c>
      <c r="LHM21" s="151" t="s">
        <v>770</v>
      </c>
      <c r="LHN21" s="151" t="s">
        <v>770</v>
      </c>
      <c r="LHO21" s="151" t="s">
        <v>770</v>
      </c>
      <c r="LHP21" s="151" t="s">
        <v>770</v>
      </c>
      <c r="LHQ21" s="151" t="s">
        <v>770</v>
      </c>
      <c r="LHR21" s="151" t="s">
        <v>770</v>
      </c>
      <c r="LHS21" s="151" t="s">
        <v>770</v>
      </c>
      <c r="LHT21" s="151" t="s">
        <v>770</v>
      </c>
      <c r="LHU21" s="151" t="s">
        <v>770</v>
      </c>
      <c r="LHV21" s="151" t="s">
        <v>770</v>
      </c>
      <c r="LHW21" s="151" t="s">
        <v>770</v>
      </c>
      <c r="LHX21" s="151" t="s">
        <v>770</v>
      </c>
      <c r="LHY21" s="151" t="s">
        <v>770</v>
      </c>
      <c r="LHZ21" s="151" t="s">
        <v>770</v>
      </c>
      <c r="LIA21" s="151" t="s">
        <v>770</v>
      </c>
      <c r="LIB21" s="151" t="s">
        <v>770</v>
      </c>
      <c r="LIC21" s="151" t="s">
        <v>770</v>
      </c>
      <c r="LID21" s="151" t="s">
        <v>770</v>
      </c>
      <c r="LIE21" s="151" t="s">
        <v>770</v>
      </c>
      <c r="LIF21" s="151" t="s">
        <v>770</v>
      </c>
      <c r="LIG21" s="151" t="s">
        <v>770</v>
      </c>
      <c r="LIH21" s="151" t="s">
        <v>770</v>
      </c>
      <c r="LII21" s="151" t="s">
        <v>770</v>
      </c>
      <c r="LIJ21" s="151" t="s">
        <v>770</v>
      </c>
      <c r="LIK21" s="151" t="s">
        <v>770</v>
      </c>
      <c r="LIL21" s="151" t="s">
        <v>770</v>
      </c>
      <c r="LIM21" s="151" t="s">
        <v>770</v>
      </c>
      <c r="LIN21" s="151" t="s">
        <v>770</v>
      </c>
      <c r="LIO21" s="151" t="s">
        <v>770</v>
      </c>
      <c r="LIP21" s="151" t="s">
        <v>770</v>
      </c>
      <c r="LIQ21" s="151" t="s">
        <v>770</v>
      </c>
      <c r="LIR21" s="151" t="s">
        <v>770</v>
      </c>
      <c r="LIS21" s="151" t="s">
        <v>770</v>
      </c>
      <c r="LIT21" s="151" t="s">
        <v>770</v>
      </c>
      <c r="LIU21" s="151" t="s">
        <v>770</v>
      </c>
      <c r="LIV21" s="151" t="s">
        <v>770</v>
      </c>
      <c r="LIW21" s="151" t="s">
        <v>770</v>
      </c>
      <c r="LIX21" s="151" t="s">
        <v>770</v>
      </c>
      <c r="LIY21" s="151" t="s">
        <v>770</v>
      </c>
      <c r="LIZ21" s="151" t="s">
        <v>770</v>
      </c>
      <c r="LJA21" s="151" t="s">
        <v>770</v>
      </c>
      <c r="LJB21" s="151" t="s">
        <v>770</v>
      </c>
      <c r="LJC21" s="151" t="s">
        <v>770</v>
      </c>
      <c r="LJD21" s="151" t="s">
        <v>770</v>
      </c>
      <c r="LJE21" s="151" t="s">
        <v>770</v>
      </c>
      <c r="LJF21" s="151" t="s">
        <v>770</v>
      </c>
      <c r="LJG21" s="151" t="s">
        <v>770</v>
      </c>
      <c r="LJH21" s="151" t="s">
        <v>770</v>
      </c>
      <c r="LJI21" s="151" t="s">
        <v>770</v>
      </c>
      <c r="LJJ21" s="151" t="s">
        <v>770</v>
      </c>
      <c r="LJK21" s="151" t="s">
        <v>770</v>
      </c>
      <c r="LJL21" s="151" t="s">
        <v>770</v>
      </c>
      <c r="LJM21" s="151" t="s">
        <v>770</v>
      </c>
      <c r="LJN21" s="151" t="s">
        <v>770</v>
      </c>
      <c r="LJO21" s="151" t="s">
        <v>770</v>
      </c>
      <c r="LJP21" s="151" t="s">
        <v>770</v>
      </c>
      <c r="LJQ21" s="151" t="s">
        <v>770</v>
      </c>
      <c r="LJR21" s="151" t="s">
        <v>770</v>
      </c>
      <c r="LJS21" s="151" t="s">
        <v>770</v>
      </c>
      <c r="LJT21" s="151" t="s">
        <v>770</v>
      </c>
      <c r="LJU21" s="151" t="s">
        <v>770</v>
      </c>
      <c r="LJV21" s="151" t="s">
        <v>770</v>
      </c>
      <c r="LJW21" s="151" t="s">
        <v>770</v>
      </c>
      <c r="LJX21" s="151" t="s">
        <v>770</v>
      </c>
      <c r="LJY21" s="151" t="s">
        <v>770</v>
      </c>
      <c r="LJZ21" s="151" t="s">
        <v>770</v>
      </c>
      <c r="LKA21" s="151" t="s">
        <v>770</v>
      </c>
      <c r="LKB21" s="151" t="s">
        <v>770</v>
      </c>
      <c r="LKC21" s="151" t="s">
        <v>770</v>
      </c>
      <c r="LKD21" s="151" t="s">
        <v>770</v>
      </c>
      <c r="LKE21" s="151" t="s">
        <v>770</v>
      </c>
      <c r="LKF21" s="151" t="s">
        <v>770</v>
      </c>
      <c r="LKG21" s="151" t="s">
        <v>770</v>
      </c>
      <c r="LKH21" s="151" t="s">
        <v>770</v>
      </c>
      <c r="LKI21" s="151" t="s">
        <v>770</v>
      </c>
      <c r="LKJ21" s="151" t="s">
        <v>770</v>
      </c>
      <c r="LKK21" s="151" t="s">
        <v>770</v>
      </c>
      <c r="LKL21" s="151" t="s">
        <v>770</v>
      </c>
      <c r="LKM21" s="151" t="s">
        <v>770</v>
      </c>
      <c r="LKN21" s="151" t="s">
        <v>770</v>
      </c>
      <c r="LKO21" s="151" t="s">
        <v>770</v>
      </c>
      <c r="LKP21" s="151" t="s">
        <v>770</v>
      </c>
      <c r="LKQ21" s="151" t="s">
        <v>770</v>
      </c>
      <c r="LKR21" s="151" t="s">
        <v>770</v>
      </c>
      <c r="LKS21" s="151" t="s">
        <v>770</v>
      </c>
      <c r="LKT21" s="151" t="s">
        <v>770</v>
      </c>
      <c r="LKU21" s="151" t="s">
        <v>770</v>
      </c>
      <c r="LKV21" s="151" t="s">
        <v>770</v>
      </c>
      <c r="LKW21" s="151" t="s">
        <v>770</v>
      </c>
      <c r="LKX21" s="151" t="s">
        <v>770</v>
      </c>
      <c r="LKY21" s="151" t="s">
        <v>770</v>
      </c>
      <c r="LKZ21" s="151" t="s">
        <v>770</v>
      </c>
      <c r="LLA21" s="151" t="s">
        <v>770</v>
      </c>
      <c r="LLB21" s="151" t="s">
        <v>770</v>
      </c>
      <c r="LLC21" s="151" t="s">
        <v>770</v>
      </c>
      <c r="LLD21" s="151" t="s">
        <v>770</v>
      </c>
      <c r="LLE21" s="151" t="s">
        <v>770</v>
      </c>
      <c r="LLF21" s="151" t="s">
        <v>770</v>
      </c>
      <c r="LLG21" s="151" t="s">
        <v>770</v>
      </c>
      <c r="LLH21" s="151" t="s">
        <v>770</v>
      </c>
      <c r="LLI21" s="151" t="s">
        <v>770</v>
      </c>
      <c r="LLJ21" s="151" t="s">
        <v>770</v>
      </c>
      <c r="LLK21" s="151" t="s">
        <v>770</v>
      </c>
      <c r="LLL21" s="151" t="s">
        <v>770</v>
      </c>
      <c r="LLM21" s="151" t="s">
        <v>770</v>
      </c>
      <c r="LLN21" s="151" t="s">
        <v>770</v>
      </c>
      <c r="LLO21" s="151" t="s">
        <v>770</v>
      </c>
      <c r="LLP21" s="151" t="s">
        <v>770</v>
      </c>
      <c r="LLQ21" s="151" t="s">
        <v>770</v>
      </c>
      <c r="LLR21" s="151" t="s">
        <v>770</v>
      </c>
      <c r="LLS21" s="151" t="s">
        <v>770</v>
      </c>
      <c r="LLT21" s="151" t="s">
        <v>770</v>
      </c>
      <c r="LLU21" s="151" t="s">
        <v>770</v>
      </c>
      <c r="LLV21" s="151" t="s">
        <v>770</v>
      </c>
      <c r="LLW21" s="151" t="s">
        <v>770</v>
      </c>
      <c r="LLX21" s="151" t="s">
        <v>770</v>
      </c>
      <c r="LLY21" s="151" t="s">
        <v>770</v>
      </c>
      <c r="LLZ21" s="151" t="s">
        <v>770</v>
      </c>
      <c r="LMA21" s="151" t="s">
        <v>770</v>
      </c>
      <c r="LMB21" s="151" t="s">
        <v>770</v>
      </c>
      <c r="LMC21" s="151" t="s">
        <v>770</v>
      </c>
      <c r="LMD21" s="151" t="s">
        <v>770</v>
      </c>
      <c r="LME21" s="151" t="s">
        <v>770</v>
      </c>
      <c r="LMF21" s="151" t="s">
        <v>770</v>
      </c>
      <c r="LMG21" s="151" t="s">
        <v>770</v>
      </c>
      <c r="LMH21" s="151" t="s">
        <v>770</v>
      </c>
      <c r="LMI21" s="151" t="s">
        <v>770</v>
      </c>
      <c r="LMJ21" s="151" t="s">
        <v>770</v>
      </c>
      <c r="LMK21" s="151" t="s">
        <v>770</v>
      </c>
      <c r="LML21" s="151" t="s">
        <v>770</v>
      </c>
      <c r="LMM21" s="151" t="s">
        <v>770</v>
      </c>
      <c r="LMN21" s="151" t="s">
        <v>770</v>
      </c>
      <c r="LMO21" s="151" t="s">
        <v>770</v>
      </c>
      <c r="LMP21" s="151" t="s">
        <v>770</v>
      </c>
      <c r="LMQ21" s="151" t="s">
        <v>770</v>
      </c>
      <c r="LMR21" s="151" t="s">
        <v>770</v>
      </c>
      <c r="LMS21" s="151" t="s">
        <v>770</v>
      </c>
      <c r="LMT21" s="151" t="s">
        <v>770</v>
      </c>
      <c r="LMU21" s="151" t="s">
        <v>770</v>
      </c>
      <c r="LMV21" s="151" t="s">
        <v>770</v>
      </c>
      <c r="LMW21" s="151" t="s">
        <v>770</v>
      </c>
      <c r="LMX21" s="151" t="s">
        <v>770</v>
      </c>
      <c r="LMY21" s="151" t="s">
        <v>770</v>
      </c>
      <c r="LMZ21" s="151" t="s">
        <v>770</v>
      </c>
      <c r="LNA21" s="151" t="s">
        <v>770</v>
      </c>
      <c r="LNB21" s="151" t="s">
        <v>770</v>
      </c>
      <c r="LNC21" s="151" t="s">
        <v>770</v>
      </c>
      <c r="LND21" s="151" t="s">
        <v>770</v>
      </c>
      <c r="LNE21" s="151" t="s">
        <v>770</v>
      </c>
      <c r="LNF21" s="151" t="s">
        <v>770</v>
      </c>
      <c r="LNG21" s="151" t="s">
        <v>770</v>
      </c>
      <c r="LNH21" s="151" t="s">
        <v>770</v>
      </c>
      <c r="LNI21" s="151" t="s">
        <v>770</v>
      </c>
      <c r="LNJ21" s="151" t="s">
        <v>770</v>
      </c>
      <c r="LNK21" s="151" t="s">
        <v>770</v>
      </c>
      <c r="LNL21" s="151" t="s">
        <v>770</v>
      </c>
      <c r="LNM21" s="151" t="s">
        <v>770</v>
      </c>
      <c r="LNN21" s="151" t="s">
        <v>770</v>
      </c>
      <c r="LNO21" s="151" t="s">
        <v>770</v>
      </c>
      <c r="LNP21" s="151" t="s">
        <v>770</v>
      </c>
      <c r="LNQ21" s="151" t="s">
        <v>770</v>
      </c>
      <c r="LNR21" s="151" t="s">
        <v>770</v>
      </c>
      <c r="LNS21" s="151" t="s">
        <v>770</v>
      </c>
      <c r="LNT21" s="151" t="s">
        <v>770</v>
      </c>
      <c r="LNU21" s="151" t="s">
        <v>770</v>
      </c>
      <c r="LNV21" s="151" t="s">
        <v>770</v>
      </c>
      <c r="LNW21" s="151" t="s">
        <v>770</v>
      </c>
      <c r="LNX21" s="151" t="s">
        <v>770</v>
      </c>
      <c r="LNY21" s="151" t="s">
        <v>770</v>
      </c>
      <c r="LNZ21" s="151" t="s">
        <v>770</v>
      </c>
      <c r="LOA21" s="151" t="s">
        <v>770</v>
      </c>
      <c r="LOB21" s="151" t="s">
        <v>770</v>
      </c>
      <c r="LOC21" s="151" t="s">
        <v>770</v>
      </c>
      <c r="LOD21" s="151" t="s">
        <v>770</v>
      </c>
      <c r="LOE21" s="151" t="s">
        <v>770</v>
      </c>
      <c r="LOF21" s="151" t="s">
        <v>770</v>
      </c>
      <c r="LOG21" s="151" t="s">
        <v>770</v>
      </c>
      <c r="LOH21" s="151" t="s">
        <v>770</v>
      </c>
      <c r="LOI21" s="151" t="s">
        <v>770</v>
      </c>
      <c r="LOJ21" s="151" t="s">
        <v>770</v>
      </c>
      <c r="LOK21" s="151" t="s">
        <v>770</v>
      </c>
      <c r="LOL21" s="151" t="s">
        <v>770</v>
      </c>
      <c r="LOM21" s="151" t="s">
        <v>770</v>
      </c>
      <c r="LON21" s="151" t="s">
        <v>770</v>
      </c>
      <c r="LOO21" s="151" t="s">
        <v>770</v>
      </c>
      <c r="LOP21" s="151" t="s">
        <v>770</v>
      </c>
      <c r="LOQ21" s="151" t="s">
        <v>770</v>
      </c>
      <c r="LOR21" s="151" t="s">
        <v>770</v>
      </c>
      <c r="LOS21" s="151" t="s">
        <v>770</v>
      </c>
      <c r="LOT21" s="151" t="s">
        <v>770</v>
      </c>
      <c r="LOU21" s="151" t="s">
        <v>770</v>
      </c>
      <c r="LOV21" s="151" t="s">
        <v>770</v>
      </c>
      <c r="LOW21" s="151" t="s">
        <v>770</v>
      </c>
      <c r="LOX21" s="151" t="s">
        <v>770</v>
      </c>
      <c r="LOY21" s="151" t="s">
        <v>770</v>
      </c>
      <c r="LOZ21" s="151" t="s">
        <v>770</v>
      </c>
      <c r="LPA21" s="151" t="s">
        <v>770</v>
      </c>
      <c r="LPB21" s="151" t="s">
        <v>770</v>
      </c>
      <c r="LPC21" s="151" t="s">
        <v>770</v>
      </c>
      <c r="LPD21" s="151" t="s">
        <v>770</v>
      </c>
      <c r="LPE21" s="151" t="s">
        <v>770</v>
      </c>
      <c r="LPF21" s="151" t="s">
        <v>770</v>
      </c>
      <c r="LPG21" s="151" t="s">
        <v>770</v>
      </c>
      <c r="LPH21" s="151" t="s">
        <v>770</v>
      </c>
      <c r="LPI21" s="151" t="s">
        <v>770</v>
      </c>
      <c r="LPJ21" s="151" t="s">
        <v>770</v>
      </c>
      <c r="LPK21" s="151" t="s">
        <v>770</v>
      </c>
      <c r="LPL21" s="151" t="s">
        <v>770</v>
      </c>
      <c r="LPM21" s="151" t="s">
        <v>770</v>
      </c>
      <c r="LPN21" s="151" t="s">
        <v>770</v>
      </c>
      <c r="LPO21" s="151" t="s">
        <v>770</v>
      </c>
      <c r="LPP21" s="151" t="s">
        <v>770</v>
      </c>
      <c r="LPQ21" s="151" t="s">
        <v>770</v>
      </c>
      <c r="LPR21" s="151" t="s">
        <v>770</v>
      </c>
      <c r="LPS21" s="151" t="s">
        <v>770</v>
      </c>
      <c r="LPT21" s="151" t="s">
        <v>770</v>
      </c>
      <c r="LPU21" s="151" t="s">
        <v>770</v>
      </c>
      <c r="LPV21" s="151" t="s">
        <v>770</v>
      </c>
      <c r="LPW21" s="151" t="s">
        <v>770</v>
      </c>
      <c r="LPX21" s="151" t="s">
        <v>770</v>
      </c>
      <c r="LPY21" s="151" t="s">
        <v>770</v>
      </c>
      <c r="LPZ21" s="151" t="s">
        <v>770</v>
      </c>
      <c r="LQA21" s="151" t="s">
        <v>770</v>
      </c>
      <c r="LQB21" s="151" t="s">
        <v>770</v>
      </c>
      <c r="LQC21" s="151" t="s">
        <v>770</v>
      </c>
      <c r="LQD21" s="151" t="s">
        <v>770</v>
      </c>
      <c r="LQE21" s="151" t="s">
        <v>770</v>
      </c>
      <c r="LQF21" s="151" t="s">
        <v>770</v>
      </c>
      <c r="LQG21" s="151" t="s">
        <v>770</v>
      </c>
      <c r="LQH21" s="151" t="s">
        <v>770</v>
      </c>
      <c r="LQI21" s="151" t="s">
        <v>770</v>
      </c>
      <c r="LQJ21" s="151" t="s">
        <v>770</v>
      </c>
      <c r="LQK21" s="151" t="s">
        <v>770</v>
      </c>
      <c r="LQL21" s="151" t="s">
        <v>770</v>
      </c>
      <c r="LQM21" s="151" t="s">
        <v>770</v>
      </c>
      <c r="LQN21" s="151" t="s">
        <v>770</v>
      </c>
      <c r="LQO21" s="151" t="s">
        <v>770</v>
      </c>
      <c r="LQP21" s="151" t="s">
        <v>770</v>
      </c>
      <c r="LQQ21" s="151" t="s">
        <v>770</v>
      </c>
      <c r="LQR21" s="151" t="s">
        <v>770</v>
      </c>
      <c r="LQS21" s="151" t="s">
        <v>770</v>
      </c>
      <c r="LQT21" s="151" t="s">
        <v>770</v>
      </c>
      <c r="LQU21" s="151" t="s">
        <v>770</v>
      </c>
      <c r="LQV21" s="151" t="s">
        <v>770</v>
      </c>
      <c r="LQW21" s="151" t="s">
        <v>770</v>
      </c>
      <c r="LQX21" s="151" t="s">
        <v>770</v>
      </c>
      <c r="LQY21" s="151" t="s">
        <v>770</v>
      </c>
      <c r="LQZ21" s="151" t="s">
        <v>770</v>
      </c>
      <c r="LRA21" s="151" t="s">
        <v>770</v>
      </c>
      <c r="LRB21" s="151" t="s">
        <v>770</v>
      </c>
      <c r="LRC21" s="151" t="s">
        <v>770</v>
      </c>
      <c r="LRD21" s="151" t="s">
        <v>770</v>
      </c>
      <c r="LRE21" s="151" t="s">
        <v>770</v>
      </c>
      <c r="LRF21" s="151" t="s">
        <v>770</v>
      </c>
      <c r="LRG21" s="151" t="s">
        <v>770</v>
      </c>
      <c r="LRH21" s="151" t="s">
        <v>770</v>
      </c>
      <c r="LRI21" s="151" t="s">
        <v>770</v>
      </c>
      <c r="LRJ21" s="151" t="s">
        <v>770</v>
      </c>
      <c r="LRK21" s="151" t="s">
        <v>770</v>
      </c>
      <c r="LRL21" s="151" t="s">
        <v>770</v>
      </c>
      <c r="LRM21" s="151" t="s">
        <v>770</v>
      </c>
      <c r="LRN21" s="151" t="s">
        <v>770</v>
      </c>
      <c r="LRO21" s="151" t="s">
        <v>770</v>
      </c>
      <c r="LRP21" s="151" t="s">
        <v>770</v>
      </c>
      <c r="LRQ21" s="151" t="s">
        <v>770</v>
      </c>
      <c r="LRR21" s="151" t="s">
        <v>770</v>
      </c>
      <c r="LRS21" s="151" t="s">
        <v>770</v>
      </c>
      <c r="LRT21" s="151" t="s">
        <v>770</v>
      </c>
      <c r="LRU21" s="151" t="s">
        <v>770</v>
      </c>
      <c r="LRV21" s="151" t="s">
        <v>770</v>
      </c>
      <c r="LRW21" s="151" t="s">
        <v>770</v>
      </c>
      <c r="LRX21" s="151" t="s">
        <v>770</v>
      </c>
      <c r="LRY21" s="151" t="s">
        <v>770</v>
      </c>
      <c r="LRZ21" s="151" t="s">
        <v>770</v>
      </c>
      <c r="LSA21" s="151" t="s">
        <v>770</v>
      </c>
      <c r="LSB21" s="151" t="s">
        <v>770</v>
      </c>
      <c r="LSC21" s="151" t="s">
        <v>770</v>
      </c>
      <c r="LSD21" s="151" t="s">
        <v>770</v>
      </c>
      <c r="LSE21" s="151" t="s">
        <v>770</v>
      </c>
      <c r="LSF21" s="151" t="s">
        <v>770</v>
      </c>
      <c r="LSG21" s="151" t="s">
        <v>770</v>
      </c>
      <c r="LSH21" s="151" t="s">
        <v>770</v>
      </c>
      <c r="LSI21" s="151" t="s">
        <v>770</v>
      </c>
      <c r="LSJ21" s="151" t="s">
        <v>770</v>
      </c>
      <c r="LSK21" s="151" t="s">
        <v>770</v>
      </c>
      <c r="LSL21" s="151" t="s">
        <v>770</v>
      </c>
      <c r="LSM21" s="151" t="s">
        <v>770</v>
      </c>
      <c r="LSN21" s="151" t="s">
        <v>770</v>
      </c>
      <c r="LSO21" s="151" t="s">
        <v>770</v>
      </c>
      <c r="LSP21" s="151" t="s">
        <v>770</v>
      </c>
      <c r="LSQ21" s="151" t="s">
        <v>770</v>
      </c>
      <c r="LSR21" s="151" t="s">
        <v>770</v>
      </c>
      <c r="LSS21" s="151" t="s">
        <v>770</v>
      </c>
      <c r="LST21" s="151" t="s">
        <v>770</v>
      </c>
      <c r="LSU21" s="151" t="s">
        <v>770</v>
      </c>
      <c r="LSV21" s="151" t="s">
        <v>770</v>
      </c>
      <c r="LSW21" s="151" t="s">
        <v>770</v>
      </c>
      <c r="LSX21" s="151" t="s">
        <v>770</v>
      </c>
      <c r="LSY21" s="151" t="s">
        <v>770</v>
      </c>
      <c r="LSZ21" s="151" t="s">
        <v>770</v>
      </c>
      <c r="LTA21" s="151" t="s">
        <v>770</v>
      </c>
      <c r="LTB21" s="151" t="s">
        <v>770</v>
      </c>
      <c r="LTC21" s="151" t="s">
        <v>770</v>
      </c>
      <c r="LTD21" s="151" t="s">
        <v>770</v>
      </c>
      <c r="LTE21" s="151" t="s">
        <v>770</v>
      </c>
      <c r="LTF21" s="151" t="s">
        <v>770</v>
      </c>
      <c r="LTG21" s="151" t="s">
        <v>770</v>
      </c>
      <c r="LTH21" s="151" t="s">
        <v>770</v>
      </c>
      <c r="LTI21" s="151" t="s">
        <v>770</v>
      </c>
      <c r="LTJ21" s="151" t="s">
        <v>770</v>
      </c>
      <c r="LTK21" s="151" t="s">
        <v>770</v>
      </c>
      <c r="LTL21" s="151" t="s">
        <v>770</v>
      </c>
      <c r="LTM21" s="151" t="s">
        <v>770</v>
      </c>
      <c r="LTN21" s="151" t="s">
        <v>770</v>
      </c>
      <c r="LTO21" s="151" t="s">
        <v>770</v>
      </c>
      <c r="LTP21" s="151" t="s">
        <v>770</v>
      </c>
      <c r="LTQ21" s="151" t="s">
        <v>770</v>
      </c>
      <c r="LTR21" s="151" t="s">
        <v>770</v>
      </c>
      <c r="LTS21" s="151" t="s">
        <v>770</v>
      </c>
      <c r="LTT21" s="151" t="s">
        <v>770</v>
      </c>
      <c r="LTU21" s="151" t="s">
        <v>770</v>
      </c>
      <c r="LTV21" s="151" t="s">
        <v>770</v>
      </c>
      <c r="LTW21" s="151" t="s">
        <v>770</v>
      </c>
      <c r="LTX21" s="151" t="s">
        <v>770</v>
      </c>
      <c r="LTY21" s="151" t="s">
        <v>770</v>
      </c>
      <c r="LTZ21" s="151" t="s">
        <v>770</v>
      </c>
      <c r="LUA21" s="151" t="s">
        <v>770</v>
      </c>
      <c r="LUB21" s="151" t="s">
        <v>770</v>
      </c>
      <c r="LUC21" s="151" t="s">
        <v>770</v>
      </c>
      <c r="LUD21" s="151" t="s">
        <v>770</v>
      </c>
      <c r="LUE21" s="151" t="s">
        <v>770</v>
      </c>
      <c r="LUF21" s="151" t="s">
        <v>770</v>
      </c>
      <c r="LUG21" s="151" t="s">
        <v>770</v>
      </c>
      <c r="LUH21" s="151" t="s">
        <v>770</v>
      </c>
      <c r="LUI21" s="151" t="s">
        <v>770</v>
      </c>
      <c r="LUJ21" s="151" t="s">
        <v>770</v>
      </c>
      <c r="LUK21" s="151" t="s">
        <v>770</v>
      </c>
      <c r="LUL21" s="151" t="s">
        <v>770</v>
      </c>
      <c r="LUM21" s="151" t="s">
        <v>770</v>
      </c>
      <c r="LUN21" s="151" t="s">
        <v>770</v>
      </c>
      <c r="LUO21" s="151" t="s">
        <v>770</v>
      </c>
      <c r="LUP21" s="151" t="s">
        <v>770</v>
      </c>
      <c r="LUQ21" s="151" t="s">
        <v>770</v>
      </c>
      <c r="LUR21" s="151" t="s">
        <v>770</v>
      </c>
      <c r="LUS21" s="151" t="s">
        <v>770</v>
      </c>
      <c r="LUT21" s="151" t="s">
        <v>770</v>
      </c>
      <c r="LUU21" s="151" t="s">
        <v>770</v>
      </c>
      <c r="LUV21" s="151" t="s">
        <v>770</v>
      </c>
      <c r="LUW21" s="151" t="s">
        <v>770</v>
      </c>
      <c r="LUX21" s="151" t="s">
        <v>770</v>
      </c>
      <c r="LUY21" s="151" t="s">
        <v>770</v>
      </c>
      <c r="LUZ21" s="151" t="s">
        <v>770</v>
      </c>
      <c r="LVA21" s="151" t="s">
        <v>770</v>
      </c>
      <c r="LVB21" s="151" t="s">
        <v>770</v>
      </c>
      <c r="LVC21" s="151" t="s">
        <v>770</v>
      </c>
      <c r="LVD21" s="151" t="s">
        <v>770</v>
      </c>
      <c r="LVE21" s="151" t="s">
        <v>770</v>
      </c>
      <c r="LVF21" s="151" t="s">
        <v>770</v>
      </c>
      <c r="LVG21" s="151" t="s">
        <v>770</v>
      </c>
      <c r="LVH21" s="151" t="s">
        <v>770</v>
      </c>
      <c r="LVI21" s="151" t="s">
        <v>770</v>
      </c>
      <c r="LVJ21" s="151" t="s">
        <v>770</v>
      </c>
      <c r="LVK21" s="151" t="s">
        <v>770</v>
      </c>
      <c r="LVL21" s="151" t="s">
        <v>770</v>
      </c>
      <c r="LVM21" s="151" t="s">
        <v>770</v>
      </c>
      <c r="LVN21" s="151" t="s">
        <v>770</v>
      </c>
      <c r="LVO21" s="151" t="s">
        <v>770</v>
      </c>
      <c r="LVP21" s="151" t="s">
        <v>770</v>
      </c>
      <c r="LVQ21" s="151" t="s">
        <v>770</v>
      </c>
      <c r="LVR21" s="151" t="s">
        <v>770</v>
      </c>
      <c r="LVS21" s="151" t="s">
        <v>770</v>
      </c>
      <c r="LVT21" s="151" t="s">
        <v>770</v>
      </c>
      <c r="LVU21" s="151" t="s">
        <v>770</v>
      </c>
      <c r="LVV21" s="151" t="s">
        <v>770</v>
      </c>
      <c r="LVW21" s="151" t="s">
        <v>770</v>
      </c>
      <c r="LVX21" s="151" t="s">
        <v>770</v>
      </c>
      <c r="LVY21" s="151" t="s">
        <v>770</v>
      </c>
      <c r="LVZ21" s="151" t="s">
        <v>770</v>
      </c>
      <c r="LWA21" s="151" t="s">
        <v>770</v>
      </c>
      <c r="LWB21" s="151" t="s">
        <v>770</v>
      </c>
      <c r="LWC21" s="151" t="s">
        <v>770</v>
      </c>
      <c r="LWD21" s="151" t="s">
        <v>770</v>
      </c>
      <c r="LWE21" s="151" t="s">
        <v>770</v>
      </c>
      <c r="LWF21" s="151" t="s">
        <v>770</v>
      </c>
      <c r="LWG21" s="151" t="s">
        <v>770</v>
      </c>
      <c r="LWH21" s="151" t="s">
        <v>770</v>
      </c>
      <c r="LWI21" s="151" t="s">
        <v>770</v>
      </c>
      <c r="LWJ21" s="151" t="s">
        <v>770</v>
      </c>
      <c r="LWK21" s="151" t="s">
        <v>770</v>
      </c>
      <c r="LWL21" s="151" t="s">
        <v>770</v>
      </c>
      <c r="LWM21" s="151" t="s">
        <v>770</v>
      </c>
      <c r="LWN21" s="151" t="s">
        <v>770</v>
      </c>
      <c r="LWO21" s="151" t="s">
        <v>770</v>
      </c>
      <c r="LWP21" s="151" t="s">
        <v>770</v>
      </c>
      <c r="LWQ21" s="151" t="s">
        <v>770</v>
      </c>
      <c r="LWR21" s="151" t="s">
        <v>770</v>
      </c>
      <c r="LWS21" s="151" t="s">
        <v>770</v>
      </c>
      <c r="LWT21" s="151" t="s">
        <v>770</v>
      </c>
      <c r="LWU21" s="151" t="s">
        <v>770</v>
      </c>
      <c r="LWV21" s="151" t="s">
        <v>770</v>
      </c>
      <c r="LWW21" s="151" t="s">
        <v>770</v>
      </c>
      <c r="LWX21" s="151" t="s">
        <v>770</v>
      </c>
      <c r="LWY21" s="151" t="s">
        <v>770</v>
      </c>
      <c r="LWZ21" s="151" t="s">
        <v>770</v>
      </c>
      <c r="LXA21" s="151" t="s">
        <v>770</v>
      </c>
      <c r="LXB21" s="151" t="s">
        <v>770</v>
      </c>
      <c r="LXC21" s="151" t="s">
        <v>770</v>
      </c>
      <c r="LXD21" s="151" t="s">
        <v>770</v>
      </c>
      <c r="LXE21" s="151" t="s">
        <v>770</v>
      </c>
      <c r="LXF21" s="151" t="s">
        <v>770</v>
      </c>
      <c r="LXG21" s="151" t="s">
        <v>770</v>
      </c>
      <c r="LXH21" s="151" t="s">
        <v>770</v>
      </c>
      <c r="LXI21" s="151" t="s">
        <v>770</v>
      </c>
      <c r="LXJ21" s="151" t="s">
        <v>770</v>
      </c>
      <c r="LXK21" s="151" t="s">
        <v>770</v>
      </c>
      <c r="LXL21" s="151" t="s">
        <v>770</v>
      </c>
      <c r="LXM21" s="151" t="s">
        <v>770</v>
      </c>
      <c r="LXN21" s="151" t="s">
        <v>770</v>
      </c>
      <c r="LXO21" s="151" t="s">
        <v>770</v>
      </c>
      <c r="LXP21" s="151" t="s">
        <v>770</v>
      </c>
      <c r="LXQ21" s="151" t="s">
        <v>770</v>
      </c>
      <c r="LXR21" s="151" t="s">
        <v>770</v>
      </c>
      <c r="LXS21" s="151" t="s">
        <v>770</v>
      </c>
      <c r="LXT21" s="151" t="s">
        <v>770</v>
      </c>
      <c r="LXU21" s="151" t="s">
        <v>770</v>
      </c>
      <c r="LXV21" s="151" t="s">
        <v>770</v>
      </c>
      <c r="LXW21" s="151" t="s">
        <v>770</v>
      </c>
      <c r="LXX21" s="151" t="s">
        <v>770</v>
      </c>
      <c r="LXY21" s="151" t="s">
        <v>770</v>
      </c>
      <c r="LXZ21" s="151" t="s">
        <v>770</v>
      </c>
      <c r="LYA21" s="151" t="s">
        <v>770</v>
      </c>
      <c r="LYB21" s="151" t="s">
        <v>770</v>
      </c>
      <c r="LYC21" s="151" t="s">
        <v>770</v>
      </c>
      <c r="LYD21" s="151" t="s">
        <v>770</v>
      </c>
      <c r="LYE21" s="151" t="s">
        <v>770</v>
      </c>
      <c r="LYF21" s="151" t="s">
        <v>770</v>
      </c>
      <c r="LYG21" s="151" t="s">
        <v>770</v>
      </c>
      <c r="LYH21" s="151" t="s">
        <v>770</v>
      </c>
      <c r="LYI21" s="151" t="s">
        <v>770</v>
      </c>
      <c r="LYJ21" s="151" t="s">
        <v>770</v>
      </c>
      <c r="LYK21" s="151" t="s">
        <v>770</v>
      </c>
      <c r="LYL21" s="151" t="s">
        <v>770</v>
      </c>
      <c r="LYM21" s="151" t="s">
        <v>770</v>
      </c>
      <c r="LYN21" s="151" t="s">
        <v>770</v>
      </c>
      <c r="LYO21" s="151" t="s">
        <v>770</v>
      </c>
      <c r="LYP21" s="151" t="s">
        <v>770</v>
      </c>
      <c r="LYQ21" s="151" t="s">
        <v>770</v>
      </c>
      <c r="LYR21" s="151" t="s">
        <v>770</v>
      </c>
      <c r="LYS21" s="151" t="s">
        <v>770</v>
      </c>
      <c r="LYT21" s="151" t="s">
        <v>770</v>
      </c>
      <c r="LYU21" s="151" t="s">
        <v>770</v>
      </c>
      <c r="LYV21" s="151" t="s">
        <v>770</v>
      </c>
      <c r="LYW21" s="151" t="s">
        <v>770</v>
      </c>
      <c r="LYX21" s="151" t="s">
        <v>770</v>
      </c>
      <c r="LYY21" s="151" t="s">
        <v>770</v>
      </c>
      <c r="LYZ21" s="151" t="s">
        <v>770</v>
      </c>
      <c r="LZA21" s="151" t="s">
        <v>770</v>
      </c>
      <c r="LZB21" s="151" t="s">
        <v>770</v>
      </c>
      <c r="LZC21" s="151" t="s">
        <v>770</v>
      </c>
      <c r="LZD21" s="151" t="s">
        <v>770</v>
      </c>
      <c r="LZE21" s="151" t="s">
        <v>770</v>
      </c>
      <c r="LZF21" s="151" t="s">
        <v>770</v>
      </c>
      <c r="LZG21" s="151" t="s">
        <v>770</v>
      </c>
      <c r="LZH21" s="151" t="s">
        <v>770</v>
      </c>
      <c r="LZI21" s="151" t="s">
        <v>770</v>
      </c>
      <c r="LZJ21" s="151" t="s">
        <v>770</v>
      </c>
      <c r="LZK21" s="151" t="s">
        <v>770</v>
      </c>
      <c r="LZL21" s="151" t="s">
        <v>770</v>
      </c>
      <c r="LZM21" s="151" t="s">
        <v>770</v>
      </c>
      <c r="LZN21" s="151" t="s">
        <v>770</v>
      </c>
      <c r="LZO21" s="151" t="s">
        <v>770</v>
      </c>
      <c r="LZP21" s="151" t="s">
        <v>770</v>
      </c>
      <c r="LZQ21" s="151" t="s">
        <v>770</v>
      </c>
      <c r="LZR21" s="151" t="s">
        <v>770</v>
      </c>
      <c r="LZS21" s="151" t="s">
        <v>770</v>
      </c>
      <c r="LZT21" s="151" t="s">
        <v>770</v>
      </c>
      <c r="LZU21" s="151" t="s">
        <v>770</v>
      </c>
      <c r="LZV21" s="151" t="s">
        <v>770</v>
      </c>
      <c r="LZW21" s="151" t="s">
        <v>770</v>
      </c>
      <c r="LZX21" s="151" t="s">
        <v>770</v>
      </c>
      <c r="LZY21" s="151" t="s">
        <v>770</v>
      </c>
      <c r="LZZ21" s="151" t="s">
        <v>770</v>
      </c>
      <c r="MAA21" s="151" t="s">
        <v>770</v>
      </c>
      <c r="MAB21" s="151" t="s">
        <v>770</v>
      </c>
      <c r="MAC21" s="151" t="s">
        <v>770</v>
      </c>
      <c r="MAD21" s="151" t="s">
        <v>770</v>
      </c>
      <c r="MAE21" s="151" t="s">
        <v>770</v>
      </c>
      <c r="MAF21" s="151" t="s">
        <v>770</v>
      </c>
      <c r="MAG21" s="151" t="s">
        <v>770</v>
      </c>
      <c r="MAH21" s="151" t="s">
        <v>770</v>
      </c>
      <c r="MAI21" s="151" t="s">
        <v>770</v>
      </c>
      <c r="MAJ21" s="151" t="s">
        <v>770</v>
      </c>
      <c r="MAK21" s="151" t="s">
        <v>770</v>
      </c>
      <c r="MAL21" s="151" t="s">
        <v>770</v>
      </c>
      <c r="MAM21" s="151" t="s">
        <v>770</v>
      </c>
      <c r="MAN21" s="151" t="s">
        <v>770</v>
      </c>
      <c r="MAO21" s="151" t="s">
        <v>770</v>
      </c>
      <c r="MAP21" s="151" t="s">
        <v>770</v>
      </c>
      <c r="MAQ21" s="151" t="s">
        <v>770</v>
      </c>
      <c r="MAR21" s="151" t="s">
        <v>770</v>
      </c>
      <c r="MAS21" s="151" t="s">
        <v>770</v>
      </c>
      <c r="MAT21" s="151" t="s">
        <v>770</v>
      </c>
      <c r="MAU21" s="151" t="s">
        <v>770</v>
      </c>
      <c r="MAV21" s="151" t="s">
        <v>770</v>
      </c>
      <c r="MAW21" s="151" t="s">
        <v>770</v>
      </c>
      <c r="MAX21" s="151" t="s">
        <v>770</v>
      </c>
      <c r="MAY21" s="151" t="s">
        <v>770</v>
      </c>
      <c r="MAZ21" s="151" t="s">
        <v>770</v>
      </c>
      <c r="MBA21" s="151" t="s">
        <v>770</v>
      </c>
      <c r="MBB21" s="151" t="s">
        <v>770</v>
      </c>
      <c r="MBC21" s="151" t="s">
        <v>770</v>
      </c>
      <c r="MBD21" s="151" t="s">
        <v>770</v>
      </c>
      <c r="MBE21" s="151" t="s">
        <v>770</v>
      </c>
      <c r="MBF21" s="151" t="s">
        <v>770</v>
      </c>
      <c r="MBG21" s="151" t="s">
        <v>770</v>
      </c>
      <c r="MBH21" s="151" t="s">
        <v>770</v>
      </c>
      <c r="MBI21" s="151" t="s">
        <v>770</v>
      </c>
      <c r="MBJ21" s="151" t="s">
        <v>770</v>
      </c>
      <c r="MBK21" s="151" t="s">
        <v>770</v>
      </c>
      <c r="MBL21" s="151" t="s">
        <v>770</v>
      </c>
      <c r="MBM21" s="151" t="s">
        <v>770</v>
      </c>
      <c r="MBN21" s="151" t="s">
        <v>770</v>
      </c>
      <c r="MBO21" s="151" t="s">
        <v>770</v>
      </c>
      <c r="MBP21" s="151" t="s">
        <v>770</v>
      </c>
      <c r="MBQ21" s="151" t="s">
        <v>770</v>
      </c>
      <c r="MBR21" s="151" t="s">
        <v>770</v>
      </c>
      <c r="MBS21" s="151" t="s">
        <v>770</v>
      </c>
      <c r="MBT21" s="151" t="s">
        <v>770</v>
      </c>
      <c r="MBU21" s="151" t="s">
        <v>770</v>
      </c>
      <c r="MBV21" s="151" t="s">
        <v>770</v>
      </c>
      <c r="MBW21" s="151" t="s">
        <v>770</v>
      </c>
      <c r="MBX21" s="151" t="s">
        <v>770</v>
      </c>
      <c r="MBY21" s="151" t="s">
        <v>770</v>
      </c>
      <c r="MBZ21" s="151" t="s">
        <v>770</v>
      </c>
      <c r="MCA21" s="151" t="s">
        <v>770</v>
      </c>
      <c r="MCB21" s="151" t="s">
        <v>770</v>
      </c>
      <c r="MCC21" s="151" t="s">
        <v>770</v>
      </c>
      <c r="MCD21" s="151" t="s">
        <v>770</v>
      </c>
      <c r="MCE21" s="151" t="s">
        <v>770</v>
      </c>
      <c r="MCF21" s="151" t="s">
        <v>770</v>
      </c>
      <c r="MCG21" s="151" t="s">
        <v>770</v>
      </c>
      <c r="MCH21" s="151" t="s">
        <v>770</v>
      </c>
      <c r="MCI21" s="151" t="s">
        <v>770</v>
      </c>
      <c r="MCJ21" s="151" t="s">
        <v>770</v>
      </c>
      <c r="MCK21" s="151" t="s">
        <v>770</v>
      </c>
      <c r="MCL21" s="151" t="s">
        <v>770</v>
      </c>
      <c r="MCM21" s="151" t="s">
        <v>770</v>
      </c>
      <c r="MCN21" s="151" t="s">
        <v>770</v>
      </c>
      <c r="MCO21" s="151" t="s">
        <v>770</v>
      </c>
      <c r="MCP21" s="151" t="s">
        <v>770</v>
      </c>
      <c r="MCQ21" s="151" t="s">
        <v>770</v>
      </c>
      <c r="MCR21" s="151" t="s">
        <v>770</v>
      </c>
      <c r="MCS21" s="151" t="s">
        <v>770</v>
      </c>
      <c r="MCT21" s="151" t="s">
        <v>770</v>
      </c>
      <c r="MCU21" s="151" t="s">
        <v>770</v>
      </c>
      <c r="MCV21" s="151" t="s">
        <v>770</v>
      </c>
      <c r="MCW21" s="151" t="s">
        <v>770</v>
      </c>
      <c r="MCX21" s="151" t="s">
        <v>770</v>
      </c>
      <c r="MCY21" s="151" t="s">
        <v>770</v>
      </c>
      <c r="MCZ21" s="151" t="s">
        <v>770</v>
      </c>
      <c r="MDA21" s="151" t="s">
        <v>770</v>
      </c>
      <c r="MDB21" s="151" t="s">
        <v>770</v>
      </c>
      <c r="MDC21" s="151" t="s">
        <v>770</v>
      </c>
      <c r="MDD21" s="151" t="s">
        <v>770</v>
      </c>
      <c r="MDE21" s="151" t="s">
        <v>770</v>
      </c>
      <c r="MDF21" s="151" t="s">
        <v>770</v>
      </c>
      <c r="MDG21" s="151" t="s">
        <v>770</v>
      </c>
      <c r="MDH21" s="151" t="s">
        <v>770</v>
      </c>
      <c r="MDI21" s="151" t="s">
        <v>770</v>
      </c>
      <c r="MDJ21" s="151" t="s">
        <v>770</v>
      </c>
      <c r="MDK21" s="151" t="s">
        <v>770</v>
      </c>
      <c r="MDL21" s="151" t="s">
        <v>770</v>
      </c>
      <c r="MDM21" s="151" t="s">
        <v>770</v>
      </c>
      <c r="MDN21" s="151" t="s">
        <v>770</v>
      </c>
      <c r="MDO21" s="151" t="s">
        <v>770</v>
      </c>
      <c r="MDP21" s="151" t="s">
        <v>770</v>
      </c>
      <c r="MDQ21" s="151" t="s">
        <v>770</v>
      </c>
      <c r="MDR21" s="151" t="s">
        <v>770</v>
      </c>
      <c r="MDS21" s="151" t="s">
        <v>770</v>
      </c>
      <c r="MDT21" s="151" t="s">
        <v>770</v>
      </c>
      <c r="MDU21" s="151" t="s">
        <v>770</v>
      </c>
      <c r="MDV21" s="151" t="s">
        <v>770</v>
      </c>
      <c r="MDW21" s="151" t="s">
        <v>770</v>
      </c>
      <c r="MDX21" s="151" t="s">
        <v>770</v>
      </c>
      <c r="MDY21" s="151" t="s">
        <v>770</v>
      </c>
      <c r="MDZ21" s="151" t="s">
        <v>770</v>
      </c>
      <c r="MEA21" s="151" t="s">
        <v>770</v>
      </c>
      <c r="MEB21" s="151" t="s">
        <v>770</v>
      </c>
      <c r="MEC21" s="151" t="s">
        <v>770</v>
      </c>
      <c r="MED21" s="151" t="s">
        <v>770</v>
      </c>
      <c r="MEE21" s="151" t="s">
        <v>770</v>
      </c>
      <c r="MEF21" s="151" t="s">
        <v>770</v>
      </c>
      <c r="MEG21" s="151" t="s">
        <v>770</v>
      </c>
      <c r="MEH21" s="151" t="s">
        <v>770</v>
      </c>
      <c r="MEI21" s="151" t="s">
        <v>770</v>
      </c>
      <c r="MEJ21" s="151" t="s">
        <v>770</v>
      </c>
      <c r="MEK21" s="151" t="s">
        <v>770</v>
      </c>
      <c r="MEL21" s="151" t="s">
        <v>770</v>
      </c>
      <c r="MEM21" s="151" t="s">
        <v>770</v>
      </c>
      <c r="MEN21" s="151" t="s">
        <v>770</v>
      </c>
      <c r="MEO21" s="151" t="s">
        <v>770</v>
      </c>
      <c r="MEP21" s="151" t="s">
        <v>770</v>
      </c>
      <c r="MEQ21" s="151" t="s">
        <v>770</v>
      </c>
      <c r="MER21" s="151" t="s">
        <v>770</v>
      </c>
      <c r="MES21" s="151" t="s">
        <v>770</v>
      </c>
      <c r="MET21" s="151" t="s">
        <v>770</v>
      </c>
      <c r="MEU21" s="151" t="s">
        <v>770</v>
      </c>
      <c r="MEV21" s="151" t="s">
        <v>770</v>
      </c>
      <c r="MEW21" s="151" t="s">
        <v>770</v>
      </c>
      <c r="MEX21" s="151" t="s">
        <v>770</v>
      </c>
      <c r="MEY21" s="151" t="s">
        <v>770</v>
      </c>
      <c r="MEZ21" s="151" t="s">
        <v>770</v>
      </c>
      <c r="MFA21" s="151" t="s">
        <v>770</v>
      </c>
      <c r="MFB21" s="151" t="s">
        <v>770</v>
      </c>
      <c r="MFC21" s="151" t="s">
        <v>770</v>
      </c>
      <c r="MFD21" s="151" t="s">
        <v>770</v>
      </c>
      <c r="MFE21" s="151" t="s">
        <v>770</v>
      </c>
      <c r="MFF21" s="151" t="s">
        <v>770</v>
      </c>
      <c r="MFG21" s="151" t="s">
        <v>770</v>
      </c>
      <c r="MFH21" s="151" t="s">
        <v>770</v>
      </c>
      <c r="MFI21" s="151" t="s">
        <v>770</v>
      </c>
      <c r="MFJ21" s="151" t="s">
        <v>770</v>
      </c>
      <c r="MFK21" s="151" t="s">
        <v>770</v>
      </c>
      <c r="MFL21" s="151" t="s">
        <v>770</v>
      </c>
      <c r="MFM21" s="151" t="s">
        <v>770</v>
      </c>
      <c r="MFN21" s="151" t="s">
        <v>770</v>
      </c>
      <c r="MFO21" s="151" t="s">
        <v>770</v>
      </c>
      <c r="MFP21" s="151" t="s">
        <v>770</v>
      </c>
      <c r="MFQ21" s="151" t="s">
        <v>770</v>
      </c>
      <c r="MFR21" s="151" t="s">
        <v>770</v>
      </c>
      <c r="MFS21" s="151" t="s">
        <v>770</v>
      </c>
      <c r="MFT21" s="151" t="s">
        <v>770</v>
      </c>
      <c r="MFU21" s="151" t="s">
        <v>770</v>
      </c>
      <c r="MFV21" s="151" t="s">
        <v>770</v>
      </c>
      <c r="MFW21" s="151" t="s">
        <v>770</v>
      </c>
      <c r="MFX21" s="151" t="s">
        <v>770</v>
      </c>
      <c r="MFY21" s="151" t="s">
        <v>770</v>
      </c>
      <c r="MFZ21" s="151" t="s">
        <v>770</v>
      </c>
      <c r="MGA21" s="151" t="s">
        <v>770</v>
      </c>
      <c r="MGB21" s="151" t="s">
        <v>770</v>
      </c>
      <c r="MGC21" s="151" t="s">
        <v>770</v>
      </c>
      <c r="MGD21" s="151" t="s">
        <v>770</v>
      </c>
      <c r="MGE21" s="151" t="s">
        <v>770</v>
      </c>
      <c r="MGF21" s="151" t="s">
        <v>770</v>
      </c>
      <c r="MGG21" s="151" t="s">
        <v>770</v>
      </c>
      <c r="MGH21" s="151" t="s">
        <v>770</v>
      </c>
      <c r="MGI21" s="151" t="s">
        <v>770</v>
      </c>
      <c r="MGJ21" s="151" t="s">
        <v>770</v>
      </c>
      <c r="MGK21" s="151" t="s">
        <v>770</v>
      </c>
      <c r="MGL21" s="151" t="s">
        <v>770</v>
      </c>
      <c r="MGM21" s="151" t="s">
        <v>770</v>
      </c>
      <c r="MGN21" s="151" t="s">
        <v>770</v>
      </c>
      <c r="MGO21" s="151" t="s">
        <v>770</v>
      </c>
      <c r="MGP21" s="151" t="s">
        <v>770</v>
      </c>
      <c r="MGQ21" s="151" t="s">
        <v>770</v>
      </c>
      <c r="MGR21" s="151" t="s">
        <v>770</v>
      </c>
      <c r="MGS21" s="151" t="s">
        <v>770</v>
      </c>
      <c r="MGT21" s="151" t="s">
        <v>770</v>
      </c>
      <c r="MGU21" s="151" t="s">
        <v>770</v>
      </c>
      <c r="MGV21" s="151" t="s">
        <v>770</v>
      </c>
      <c r="MGW21" s="151" t="s">
        <v>770</v>
      </c>
      <c r="MGX21" s="151" t="s">
        <v>770</v>
      </c>
      <c r="MGY21" s="151" t="s">
        <v>770</v>
      </c>
      <c r="MGZ21" s="151" t="s">
        <v>770</v>
      </c>
      <c r="MHA21" s="151" t="s">
        <v>770</v>
      </c>
      <c r="MHB21" s="151" t="s">
        <v>770</v>
      </c>
      <c r="MHC21" s="151" t="s">
        <v>770</v>
      </c>
      <c r="MHD21" s="151" t="s">
        <v>770</v>
      </c>
      <c r="MHE21" s="151" t="s">
        <v>770</v>
      </c>
      <c r="MHF21" s="151" t="s">
        <v>770</v>
      </c>
      <c r="MHG21" s="151" t="s">
        <v>770</v>
      </c>
      <c r="MHH21" s="151" t="s">
        <v>770</v>
      </c>
      <c r="MHI21" s="151" t="s">
        <v>770</v>
      </c>
      <c r="MHJ21" s="151" t="s">
        <v>770</v>
      </c>
      <c r="MHK21" s="151" t="s">
        <v>770</v>
      </c>
      <c r="MHL21" s="151" t="s">
        <v>770</v>
      </c>
      <c r="MHM21" s="151" t="s">
        <v>770</v>
      </c>
      <c r="MHN21" s="151" t="s">
        <v>770</v>
      </c>
      <c r="MHO21" s="151" t="s">
        <v>770</v>
      </c>
      <c r="MHP21" s="151" t="s">
        <v>770</v>
      </c>
      <c r="MHQ21" s="151" t="s">
        <v>770</v>
      </c>
      <c r="MHR21" s="151" t="s">
        <v>770</v>
      </c>
      <c r="MHS21" s="151" t="s">
        <v>770</v>
      </c>
      <c r="MHT21" s="151" t="s">
        <v>770</v>
      </c>
      <c r="MHU21" s="151" t="s">
        <v>770</v>
      </c>
      <c r="MHV21" s="151" t="s">
        <v>770</v>
      </c>
      <c r="MHW21" s="151" t="s">
        <v>770</v>
      </c>
      <c r="MHX21" s="151" t="s">
        <v>770</v>
      </c>
      <c r="MHY21" s="151" t="s">
        <v>770</v>
      </c>
      <c r="MHZ21" s="151" t="s">
        <v>770</v>
      </c>
      <c r="MIA21" s="151" t="s">
        <v>770</v>
      </c>
      <c r="MIB21" s="151" t="s">
        <v>770</v>
      </c>
      <c r="MIC21" s="151" t="s">
        <v>770</v>
      </c>
      <c r="MID21" s="151" t="s">
        <v>770</v>
      </c>
      <c r="MIE21" s="151" t="s">
        <v>770</v>
      </c>
      <c r="MIF21" s="151" t="s">
        <v>770</v>
      </c>
      <c r="MIG21" s="151" t="s">
        <v>770</v>
      </c>
      <c r="MIH21" s="151" t="s">
        <v>770</v>
      </c>
      <c r="MII21" s="151" t="s">
        <v>770</v>
      </c>
      <c r="MIJ21" s="151" t="s">
        <v>770</v>
      </c>
      <c r="MIK21" s="151" t="s">
        <v>770</v>
      </c>
      <c r="MIL21" s="151" t="s">
        <v>770</v>
      </c>
      <c r="MIM21" s="151" t="s">
        <v>770</v>
      </c>
      <c r="MIN21" s="151" t="s">
        <v>770</v>
      </c>
      <c r="MIO21" s="151" t="s">
        <v>770</v>
      </c>
      <c r="MIP21" s="151" t="s">
        <v>770</v>
      </c>
      <c r="MIQ21" s="151" t="s">
        <v>770</v>
      </c>
      <c r="MIR21" s="151" t="s">
        <v>770</v>
      </c>
      <c r="MIS21" s="151" t="s">
        <v>770</v>
      </c>
      <c r="MIT21" s="151" t="s">
        <v>770</v>
      </c>
      <c r="MIU21" s="151" t="s">
        <v>770</v>
      </c>
      <c r="MIV21" s="151" t="s">
        <v>770</v>
      </c>
      <c r="MIW21" s="151" t="s">
        <v>770</v>
      </c>
      <c r="MIX21" s="151" t="s">
        <v>770</v>
      </c>
      <c r="MIY21" s="151" t="s">
        <v>770</v>
      </c>
      <c r="MIZ21" s="151" t="s">
        <v>770</v>
      </c>
      <c r="MJA21" s="151" t="s">
        <v>770</v>
      </c>
      <c r="MJB21" s="151" t="s">
        <v>770</v>
      </c>
      <c r="MJC21" s="151" t="s">
        <v>770</v>
      </c>
      <c r="MJD21" s="151" t="s">
        <v>770</v>
      </c>
      <c r="MJE21" s="151" t="s">
        <v>770</v>
      </c>
      <c r="MJF21" s="151" t="s">
        <v>770</v>
      </c>
      <c r="MJG21" s="151" t="s">
        <v>770</v>
      </c>
      <c r="MJH21" s="151" t="s">
        <v>770</v>
      </c>
      <c r="MJI21" s="151" t="s">
        <v>770</v>
      </c>
      <c r="MJJ21" s="151" t="s">
        <v>770</v>
      </c>
      <c r="MJK21" s="151" t="s">
        <v>770</v>
      </c>
      <c r="MJL21" s="151" t="s">
        <v>770</v>
      </c>
      <c r="MJM21" s="151" t="s">
        <v>770</v>
      </c>
      <c r="MJN21" s="151" t="s">
        <v>770</v>
      </c>
      <c r="MJO21" s="151" t="s">
        <v>770</v>
      </c>
      <c r="MJP21" s="151" t="s">
        <v>770</v>
      </c>
      <c r="MJQ21" s="151" t="s">
        <v>770</v>
      </c>
      <c r="MJR21" s="151" t="s">
        <v>770</v>
      </c>
      <c r="MJS21" s="151" t="s">
        <v>770</v>
      </c>
      <c r="MJT21" s="151" t="s">
        <v>770</v>
      </c>
      <c r="MJU21" s="151" t="s">
        <v>770</v>
      </c>
      <c r="MJV21" s="151" t="s">
        <v>770</v>
      </c>
      <c r="MJW21" s="151" t="s">
        <v>770</v>
      </c>
      <c r="MJX21" s="151" t="s">
        <v>770</v>
      </c>
      <c r="MJY21" s="151" t="s">
        <v>770</v>
      </c>
      <c r="MJZ21" s="151" t="s">
        <v>770</v>
      </c>
      <c r="MKA21" s="151" t="s">
        <v>770</v>
      </c>
      <c r="MKB21" s="151" t="s">
        <v>770</v>
      </c>
      <c r="MKC21" s="151" t="s">
        <v>770</v>
      </c>
      <c r="MKD21" s="151" t="s">
        <v>770</v>
      </c>
      <c r="MKE21" s="151" t="s">
        <v>770</v>
      </c>
      <c r="MKF21" s="151" t="s">
        <v>770</v>
      </c>
      <c r="MKG21" s="151" t="s">
        <v>770</v>
      </c>
      <c r="MKH21" s="151" t="s">
        <v>770</v>
      </c>
      <c r="MKI21" s="151" t="s">
        <v>770</v>
      </c>
      <c r="MKJ21" s="151" t="s">
        <v>770</v>
      </c>
      <c r="MKK21" s="151" t="s">
        <v>770</v>
      </c>
      <c r="MKL21" s="151" t="s">
        <v>770</v>
      </c>
      <c r="MKM21" s="151" t="s">
        <v>770</v>
      </c>
      <c r="MKN21" s="151" t="s">
        <v>770</v>
      </c>
      <c r="MKO21" s="151" t="s">
        <v>770</v>
      </c>
      <c r="MKP21" s="151" t="s">
        <v>770</v>
      </c>
      <c r="MKQ21" s="151" t="s">
        <v>770</v>
      </c>
      <c r="MKR21" s="151" t="s">
        <v>770</v>
      </c>
      <c r="MKS21" s="151" t="s">
        <v>770</v>
      </c>
      <c r="MKT21" s="151" t="s">
        <v>770</v>
      </c>
      <c r="MKU21" s="151" t="s">
        <v>770</v>
      </c>
      <c r="MKV21" s="151" t="s">
        <v>770</v>
      </c>
      <c r="MKW21" s="151" t="s">
        <v>770</v>
      </c>
      <c r="MKX21" s="151" t="s">
        <v>770</v>
      </c>
      <c r="MKY21" s="151" t="s">
        <v>770</v>
      </c>
      <c r="MKZ21" s="151" t="s">
        <v>770</v>
      </c>
      <c r="MLA21" s="151" t="s">
        <v>770</v>
      </c>
      <c r="MLB21" s="151" t="s">
        <v>770</v>
      </c>
      <c r="MLC21" s="151" t="s">
        <v>770</v>
      </c>
      <c r="MLD21" s="151" t="s">
        <v>770</v>
      </c>
      <c r="MLE21" s="151" t="s">
        <v>770</v>
      </c>
      <c r="MLF21" s="151" t="s">
        <v>770</v>
      </c>
      <c r="MLG21" s="151" t="s">
        <v>770</v>
      </c>
      <c r="MLH21" s="151" t="s">
        <v>770</v>
      </c>
      <c r="MLI21" s="151" t="s">
        <v>770</v>
      </c>
      <c r="MLJ21" s="151" t="s">
        <v>770</v>
      </c>
      <c r="MLK21" s="151" t="s">
        <v>770</v>
      </c>
      <c r="MLL21" s="151" t="s">
        <v>770</v>
      </c>
      <c r="MLM21" s="151" t="s">
        <v>770</v>
      </c>
      <c r="MLN21" s="151" t="s">
        <v>770</v>
      </c>
      <c r="MLO21" s="151" t="s">
        <v>770</v>
      </c>
      <c r="MLP21" s="151" t="s">
        <v>770</v>
      </c>
      <c r="MLQ21" s="151" t="s">
        <v>770</v>
      </c>
      <c r="MLR21" s="151" t="s">
        <v>770</v>
      </c>
      <c r="MLS21" s="151" t="s">
        <v>770</v>
      </c>
      <c r="MLT21" s="151" t="s">
        <v>770</v>
      </c>
      <c r="MLU21" s="151" t="s">
        <v>770</v>
      </c>
      <c r="MLV21" s="151" t="s">
        <v>770</v>
      </c>
      <c r="MLW21" s="151" t="s">
        <v>770</v>
      </c>
      <c r="MLX21" s="151" t="s">
        <v>770</v>
      </c>
      <c r="MLY21" s="151" t="s">
        <v>770</v>
      </c>
      <c r="MLZ21" s="151" t="s">
        <v>770</v>
      </c>
      <c r="MMA21" s="151" t="s">
        <v>770</v>
      </c>
      <c r="MMB21" s="151" t="s">
        <v>770</v>
      </c>
      <c r="MMC21" s="151" t="s">
        <v>770</v>
      </c>
      <c r="MMD21" s="151" t="s">
        <v>770</v>
      </c>
      <c r="MME21" s="151" t="s">
        <v>770</v>
      </c>
      <c r="MMF21" s="151" t="s">
        <v>770</v>
      </c>
      <c r="MMG21" s="151" t="s">
        <v>770</v>
      </c>
      <c r="MMH21" s="151" t="s">
        <v>770</v>
      </c>
      <c r="MMI21" s="151" t="s">
        <v>770</v>
      </c>
      <c r="MMJ21" s="151" t="s">
        <v>770</v>
      </c>
      <c r="MMK21" s="151" t="s">
        <v>770</v>
      </c>
      <c r="MML21" s="151" t="s">
        <v>770</v>
      </c>
      <c r="MMM21" s="151" t="s">
        <v>770</v>
      </c>
      <c r="MMN21" s="151" t="s">
        <v>770</v>
      </c>
      <c r="MMO21" s="151" t="s">
        <v>770</v>
      </c>
      <c r="MMP21" s="151" t="s">
        <v>770</v>
      </c>
      <c r="MMQ21" s="151" t="s">
        <v>770</v>
      </c>
      <c r="MMR21" s="151" t="s">
        <v>770</v>
      </c>
      <c r="MMS21" s="151" t="s">
        <v>770</v>
      </c>
      <c r="MMT21" s="151" t="s">
        <v>770</v>
      </c>
      <c r="MMU21" s="151" t="s">
        <v>770</v>
      </c>
      <c r="MMV21" s="151" t="s">
        <v>770</v>
      </c>
      <c r="MMW21" s="151" t="s">
        <v>770</v>
      </c>
      <c r="MMX21" s="151" t="s">
        <v>770</v>
      </c>
      <c r="MMY21" s="151" t="s">
        <v>770</v>
      </c>
      <c r="MMZ21" s="151" t="s">
        <v>770</v>
      </c>
      <c r="MNA21" s="151" t="s">
        <v>770</v>
      </c>
      <c r="MNB21" s="151" t="s">
        <v>770</v>
      </c>
      <c r="MNC21" s="151" t="s">
        <v>770</v>
      </c>
      <c r="MND21" s="151" t="s">
        <v>770</v>
      </c>
      <c r="MNE21" s="151" t="s">
        <v>770</v>
      </c>
      <c r="MNF21" s="151" t="s">
        <v>770</v>
      </c>
      <c r="MNG21" s="151" t="s">
        <v>770</v>
      </c>
      <c r="MNH21" s="151" t="s">
        <v>770</v>
      </c>
      <c r="MNI21" s="151" t="s">
        <v>770</v>
      </c>
      <c r="MNJ21" s="151" t="s">
        <v>770</v>
      </c>
      <c r="MNK21" s="151" t="s">
        <v>770</v>
      </c>
      <c r="MNL21" s="151" t="s">
        <v>770</v>
      </c>
      <c r="MNM21" s="151" t="s">
        <v>770</v>
      </c>
      <c r="MNN21" s="151" t="s">
        <v>770</v>
      </c>
      <c r="MNO21" s="151" t="s">
        <v>770</v>
      </c>
      <c r="MNP21" s="151" t="s">
        <v>770</v>
      </c>
      <c r="MNQ21" s="151" t="s">
        <v>770</v>
      </c>
      <c r="MNR21" s="151" t="s">
        <v>770</v>
      </c>
      <c r="MNS21" s="151" t="s">
        <v>770</v>
      </c>
      <c r="MNT21" s="151" t="s">
        <v>770</v>
      </c>
      <c r="MNU21" s="151" t="s">
        <v>770</v>
      </c>
      <c r="MNV21" s="151" t="s">
        <v>770</v>
      </c>
      <c r="MNW21" s="151" t="s">
        <v>770</v>
      </c>
      <c r="MNX21" s="151" t="s">
        <v>770</v>
      </c>
      <c r="MNY21" s="151" t="s">
        <v>770</v>
      </c>
      <c r="MNZ21" s="151" t="s">
        <v>770</v>
      </c>
      <c r="MOA21" s="151" t="s">
        <v>770</v>
      </c>
      <c r="MOB21" s="151" t="s">
        <v>770</v>
      </c>
      <c r="MOC21" s="151" t="s">
        <v>770</v>
      </c>
      <c r="MOD21" s="151" t="s">
        <v>770</v>
      </c>
      <c r="MOE21" s="151" t="s">
        <v>770</v>
      </c>
      <c r="MOF21" s="151" t="s">
        <v>770</v>
      </c>
      <c r="MOG21" s="151" t="s">
        <v>770</v>
      </c>
      <c r="MOH21" s="151" t="s">
        <v>770</v>
      </c>
      <c r="MOI21" s="151" t="s">
        <v>770</v>
      </c>
      <c r="MOJ21" s="151" t="s">
        <v>770</v>
      </c>
      <c r="MOK21" s="151" t="s">
        <v>770</v>
      </c>
      <c r="MOL21" s="151" t="s">
        <v>770</v>
      </c>
      <c r="MOM21" s="151" t="s">
        <v>770</v>
      </c>
      <c r="MON21" s="151" t="s">
        <v>770</v>
      </c>
      <c r="MOO21" s="151" t="s">
        <v>770</v>
      </c>
      <c r="MOP21" s="151" t="s">
        <v>770</v>
      </c>
      <c r="MOQ21" s="151" t="s">
        <v>770</v>
      </c>
      <c r="MOR21" s="151" t="s">
        <v>770</v>
      </c>
      <c r="MOS21" s="151" t="s">
        <v>770</v>
      </c>
      <c r="MOT21" s="151" t="s">
        <v>770</v>
      </c>
      <c r="MOU21" s="151" t="s">
        <v>770</v>
      </c>
      <c r="MOV21" s="151" t="s">
        <v>770</v>
      </c>
      <c r="MOW21" s="151" t="s">
        <v>770</v>
      </c>
      <c r="MOX21" s="151" t="s">
        <v>770</v>
      </c>
      <c r="MOY21" s="151" t="s">
        <v>770</v>
      </c>
      <c r="MOZ21" s="151" t="s">
        <v>770</v>
      </c>
      <c r="MPA21" s="151" t="s">
        <v>770</v>
      </c>
      <c r="MPB21" s="151" t="s">
        <v>770</v>
      </c>
      <c r="MPC21" s="151" t="s">
        <v>770</v>
      </c>
      <c r="MPD21" s="151" t="s">
        <v>770</v>
      </c>
      <c r="MPE21" s="151" t="s">
        <v>770</v>
      </c>
      <c r="MPF21" s="151" t="s">
        <v>770</v>
      </c>
      <c r="MPG21" s="151" t="s">
        <v>770</v>
      </c>
      <c r="MPH21" s="151" t="s">
        <v>770</v>
      </c>
      <c r="MPI21" s="151" t="s">
        <v>770</v>
      </c>
      <c r="MPJ21" s="151" t="s">
        <v>770</v>
      </c>
      <c r="MPK21" s="151" t="s">
        <v>770</v>
      </c>
      <c r="MPL21" s="151" t="s">
        <v>770</v>
      </c>
      <c r="MPM21" s="151" t="s">
        <v>770</v>
      </c>
      <c r="MPN21" s="151" t="s">
        <v>770</v>
      </c>
      <c r="MPO21" s="151" t="s">
        <v>770</v>
      </c>
      <c r="MPP21" s="151" t="s">
        <v>770</v>
      </c>
      <c r="MPQ21" s="151" t="s">
        <v>770</v>
      </c>
      <c r="MPR21" s="151" t="s">
        <v>770</v>
      </c>
      <c r="MPS21" s="151" t="s">
        <v>770</v>
      </c>
      <c r="MPT21" s="151" t="s">
        <v>770</v>
      </c>
      <c r="MPU21" s="151" t="s">
        <v>770</v>
      </c>
      <c r="MPV21" s="151" t="s">
        <v>770</v>
      </c>
      <c r="MPW21" s="151" t="s">
        <v>770</v>
      </c>
      <c r="MPX21" s="151" t="s">
        <v>770</v>
      </c>
      <c r="MPY21" s="151" t="s">
        <v>770</v>
      </c>
      <c r="MPZ21" s="151" t="s">
        <v>770</v>
      </c>
      <c r="MQA21" s="151" t="s">
        <v>770</v>
      </c>
      <c r="MQB21" s="151" t="s">
        <v>770</v>
      </c>
      <c r="MQC21" s="151" t="s">
        <v>770</v>
      </c>
      <c r="MQD21" s="151" t="s">
        <v>770</v>
      </c>
      <c r="MQE21" s="151" t="s">
        <v>770</v>
      </c>
      <c r="MQF21" s="151" t="s">
        <v>770</v>
      </c>
      <c r="MQG21" s="151" t="s">
        <v>770</v>
      </c>
      <c r="MQH21" s="151" t="s">
        <v>770</v>
      </c>
      <c r="MQI21" s="151" t="s">
        <v>770</v>
      </c>
      <c r="MQJ21" s="151" t="s">
        <v>770</v>
      </c>
      <c r="MQK21" s="151" t="s">
        <v>770</v>
      </c>
      <c r="MQL21" s="151" t="s">
        <v>770</v>
      </c>
      <c r="MQM21" s="151" t="s">
        <v>770</v>
      </c>
      <c r="MQN21" s="151" t="s">
        <v>770</v>
      </c>
      <c r="MQO21" s="151" t="s">
        <v>770</v>
      </c>
      <c r="MQP21" s="151" t="s">
        <v>770</v>
      </c>
      <c r="MQQ21" s="151" t="s">
        <v>770</v>
      </c>
      <c r="MQR21" s="151" t="s">
        <v>770</v>
      </c>
      <c r="MQS21" s="151" t="s">
        <v>770</v>
      </c>
      <c r="MQT21" s="151" t="s">
        <v>770</v>
      </c>
      <c r="MQU21" s="151" t="s">
        <v>770</v>
      </c>
      <c r="MQV21" s="151" t="s">
        <v>770</v>
      </c>
      <c r="MQW21" s="151" t="s">
        <v>770</v>
      </c>
      <c r="MQX21" s="151" t="s">
        <v>770</v>
      </c>
      <c r="MQY21" s="151" t="s">
        <v>770</v>
      </c>
      <c r="MQZ21" s="151" t="s">
        <v>770</v>
      </c>
      <c r="MRA21" s="151" t="s">
        <v>770</v>
      </c>
      <c r="MRB21" s="151" t="s">
        <v>770</v>
      </c>
      <c r="MRC21" s="151" t="s">
        <v>770</v>
      </c>
      <c r="MRD21" s="151" t="s">
        <v>770</v>
      </c>
      <c r="MRE21" s="151" t="s">
        <v>770</v>
      </c>
      <c r="MRF21" s="151" t="s">
        <v>770</v>
      </c>
      <c r="MRG21" s="151" t="s">
        <v>770</v>
      </c>
      <c r="MRH21" s="151" t="s">
        <v>770</v>
      </c>
      <c r="MRI21" s="151" t="s">
        <v>770</v>
      </c>
      <c r="MRJ21" s="151" t="s">
        <v>770</v>
      </c>
      <c r="MRK21" s="151" t="s">
        <v>770</v>
      </c>
      <c r="MRL21" s="151" t="s">
        <v>770</v>
      </c>
      <c r="MRM21" s="151" t="s">
        <v>770</v>
      </c>
      <c r="MRN21" s="151" t="s">
        <v>770</v>
      </c>
      <c r="MRO21" s="151" t="s">
        <v>770</v>
      </c>
      <c r="MRP21" s="151" t="s">
        <v>770</v>
      </c>
      <c r="MRQ21" s="151" t="s">
        <v>770</v>
      </c>
      <c r="MRR21" s="151" t="s">
        <v>770</v>
      </c>
      <c r="MRS21" s="151" t="s">
        <v>770</v>
      </c>
      <c r="MRT21" s="151" t="s">
        <v>770</v>
      </c>
      <c r="MRU21" s="151" t="s">
        <v>770</v>
      </c>
      <c r="MRV21" s="151" t="s">
        <v>770</v>
      </c>
      <c r="MRW21" s="151" t="s">
        <v>770</v>
      </c>
      <c r="MRX21" s="151" t="s">
        <v>770</v>
      </c>
      <c r="MRY21" s="151" t="s">
        <v>770</v>
      </c>
      <c r="MRZ21" s="151" t="s">
        <v>770</v>
      </c>
      <c r="MSA21" s="151" t="s">
        <v>770</v>
      </c>
      <c r="MSB21" s="151" t="s">
        <v>770</v>
      </c>
      <c r="MSC21" s="151" t="s">
        <v>770</v>
      </c>
      <c r="MSD21" s="151" t="s">
        <v>770</v>
      </c>
      <c r="MSE21" s="151" t="s">
        <v>770</v>
      </c>
      <c r="MSF21" s="151" t="s">
        <v>770</v>
      </c>
      <c r="MSG21" s="151" t="s">
        <v>770</v>
      </c>
      <c r="MSH21" s="151" t="s">
        <v>770</v>
      </c>
      <c r="MSI21" s="151" t="s">
        <v>770</v>
      </c>
      <c r="MSJ21" s="151" t="s">
        <v>770</v>
      </c>
      <c r="MSK21" s="151" t="s">
        <v>770</v>
      </c>
      <c r="MSL21" s="151" t="s">
        <v>770</v>
      </c>
      <c r="MSM21" s="151" t="s">
        <v>770</v>
      </c>
      <c r="MSN21" s="151" t="s">
        <v>770</v>
      </c>
      <c r="MSO21" s="151" t="s">
        <v>770</v>
      </c>
      <c r="MSP21" s="151" t="s">
        <v>770</v>
      </c>
      <c r="MSQ21" s="151" t="s">
        <v>770</v>
      </c>
      <c r="MSR21" s="151" t="s">
        <v>770</v>
      </c>
      <c r="MSS21" s="151" t="s">
        <v>770</v>
      </c>
      <c r="MST21" s="151" t="s">
        <v>770</v>
      </c>
      <c r="MSU21" s="151" t="s">
        <v>770</v>
      </c>
      <c r="MSV21" s="151" t="s">
        <v>770</v>
      </c>
      <c r="MSW21" s="151" t="s">
        <v>770</v>
      </c>
      <c r="MSX21" s="151" t="s">
        <v>770</v>
      </c>
      <c r="MSY21" s="151" t="s">
        <v>770</v>
      </c>
      <c r="MSZ21" s="151" t="s">
        <v>770</v>
      </c>
      <c r="MTA21" s="151" t="s">
        <v>770</v>
      </c>
      <c r="MTB21" s="151" t="s">
        <v>770</v>
      </c>
      <c r="MTC21" s="151" t="s">
        <v>770</v>
      </c>
      <c r="MTD21" s="151" t="s">
        <v>770</v>
      </c>
      <c r="MTE21" s="151" t="s">
        <v>770</v>
      </c>
      <c r="MTF21" s="151" t="s">
        <v>770</v>
      </c>
      <c r="MTG21" s="151" t="s">
        <v>770</v>
      </c>
      <c r="MTH21" s="151" t="s">
        <v>770</v>
      </c>
      <c r="MTI21" s="151" t="s">
        <v>770</v>
      </c>
      <c r="MTJ21" s="151" t="s">
        <v>770</v>
      </c>
      <c r="MTK21" s="151" t="s">
        <v>770</v>
      </c>
      <c r="MTL21" s="151" t="s">
        <v>770</v>
      </c>
      <c r="MTM21" s="151" t="s">
        <v>770</v>
      </c>
      <c r="MTN21" s="151" t="s">
        <v>770</v>
      </c>
      <c r="MTO21" s="151" t="s">
        <v>770</v>
      </c>
      <c r="MTP21" s="151" t="s">
        <v>770</v>
      </c>
      <c r="MTQ21" s="151" t="s">
        <v>770</v>
      </c>
      <c r="MTR21" s="151" t="s">
        <v>770</v>
      </c>
      <c r="MTS21" s="151" t="s">
        <v>770</v>
      </c>
      <c r="MTT21" s="151" t="s">
        <v>770</v>
      </c>
      <c r="MTU21" s="151" t="s">
        <v>770</v>
      </c>
      <c r="MTV21" s="151" t="s">
        <v>770</v>
      </c>
      <c r="MTW21" s="151" t="s">
        <v>770</v>
      </c>
      <c r="MTX21" s="151" t="s">
        <v>770</v>
      </c>
      <c r="MTY21" s="151" t="s">
        <v>770</v>
      </c>
      <c r="MTZ21" s="151" t="s">
        <v>770</v>
      </c>
      <c r="MUA21" s="151" t="s">
        <v>770</v>
      </c>
      <c r="MUB21" s="151" t="s">
        <v>770</v>
      </c>
      <c r="MUC21" s="151" t="s">
        <v>770</v>
      </c>
      <c r="MUD21" s="151" t="s">
        <v>770</v>
      </c>
      <c r="MUE21" s="151" t="s">
        <v>770</v>
      </c>
      <c r="MUF21" s="151" t="s">
        <v>770</v>
      </c>
      <c r="MUG21" s="151" t="s">
        <v>770</v>
      </c>
      <c r="MUH21" s="151" t="s">
        <v>770</v>
      </c>
      <c r="MUI21" s="151" t="s">
        <v>770</v>
      </c>
      <c r="MUJ21" s="151" t="s">
        <v>770</v>
      </c>
      <c r="MUK21" s="151" t="s">
        <v>770</v>
      </c>
      <c r="MUL21" s="151" t="s">
        <v>770</v>
      </c>
      <c r="MUM21" s="151" t="s">
        <v>770</v>
      </c>
      <c r="MUN21" s="151" t="s">
        <v>770</v>
      </c>
      <c r="MUO21" s="151" t="s">
        <v>770</v>
      </c>
      <c r="MUP21" s="151" t="s">
        <v>770</v>
      </c>
      <c r="MUQ21" s="151" t="s">
        <v>770</v>
      </c>
      <c r="MUR21" s="151" t="s">
        <v>770</v>
      </c>
      <c r="MUS21" s="151" t="s">
        <v>770</v>
      </c>
      <c r="MUT21" s="151" t="s">
        <v>770</v>
      </c>
      <c r="MUU21" s="151" t="s">
        <v>770</v>
      </c>
      <c r="MUV21" s="151" t="s">
        <v>770</v>
      </c>
      <c r="MUW21" s="151" t="s">
        <v>770</v>
      </c>
      <c r="MUX21" s="151" t="s">
        <v>770</v>
      </c>
      <c r="MUY21" s="151" t="s">
        <v>770</v>
      </c>
      <c r="MUZ21" s="151" t="s">
        <v>770</v>
      </c>
      <c r="MVA21" s="151" t="s">
        <v>770</v>
      </c>
      <c r="MVB21" s="151" t="s">
        <v>770</v>
      </c>
      <c r="MVC21" s="151" t="s">
        <v>770</v>
      </c>
      <c r="MVD21" s="151" t="s">
        <v>770</v>
      </c>
      <c r="MVE21" s="151" t="s">
        <v>770</v>
      </c>
      <c r="MVF21" s="151" t="s">
        <v>770</v>
      </c>
      <c r="MVG21" s="151" t="s">
        <v>770</v>
      </c>
      <c r="MVH21" s="151" t="s">
        <v>770</v>
      </c>
      <c r="MVI21" s="151" t="s">
        <v>770</v>
      </c>
      <c r="MVJ21" s="151" t="s">
        <v>770</v>
      </c>
      <c r="MVK21" s="151" t="s">
        <v>770</v>
      </c>
      <c r="MVL21" s="151" t="s">
        <v>770</v>
      </c>
      <c r="MVM21" s="151" t="s">
        <v>770</v>
      </c>
      <c r="MVN21" s="151" t="s">
        <v>770</v>
      </c>
      <c r="MVO21" s="151" t="s">
        <v>770</v>
      </c>
      <c r="MVP21" s="151" t="s">
        <v>770</v>
      </c>
      <c r="MVQ21" s="151" t="s">
        <v>770</v>
      </c>
      <c r="MVR21" s="151" t="s">
        <v>770</v>
      </c>
      <c r="MVS21" s="151" t="s">
        <v>770</v>
      </c>
      <c r="MVT21" s="151" t="s">
        <v>770</v>
      </c>
      <c r="MVU21" s="151" t="s">
        <v>770</v>
      </c>
      <c r="MVV21" s="151" t="s">
        <v>770</v>
      </c>
      <c r="MVW21" s="151" t="s">
        <v>770</v>
      </c>
      <c r="MVX21" s="151" t="s">
        <v>770</v>
      </c>
      <c r="MVY21" s="151" t="s">
        <v>770</v>
      </c>
      <c r="MVZ21" s="151" t="s">
        <v>770</v>
      </c>
      <c r="MWA21" s="151" t="s">
        <v>770</v>
      </c>
      <c r="MWB21" s="151" t="s">
        <v>770</v>
      </c>
      <c r="MWC21" s="151" t="s">
        <v>770</v>
      </c>
      <c r="MWD21" s="151" t="s">
        <v>770</v>
      </c>
      <c r="MWE21" s="151" t="s">
        <v>770</v>
      </c>
      <c r="MWF21" s="151" t="s">
        <v>770</v>
      </c>
      <c r="MWG21" s="151" t="s">
        <v>770</v>
      </c>
      <c r="MWH21" s="151" t="s">
        <v>770</v>
      </c>
      <c r="MWI21" s="151" t="s">
        <v>770</v>
      </c>
      <c r="MWJ21" s="151" t="s">
        <v>770</v>
      </c>
      <c r="MWK21" s="151" t="s">
        <v>770</v>
      </c>
      <c r="MWL21" s="151" t="s">
        <v>770</v>
      </c>
      <c r="MWM21" s="151" t="s">
        <v>770</v>
      </c>
      <c r="MWN21" s="151" t="s">
        <v>770</v>
      </c>
      <c r="MWO21" s="151" t="s">
        <v>770</v>
      </c>
      <c r="MWP21" s="151" t="s">
        <v>770</v>
      </c>
      <c r="MWQ21" s="151" t="s">
        <v>770</v>
      </c>
      <c r="MWR21" s="151" t="s">
        <v>770</v>
      </c>
      <c r="MWS21" s="151" t="s">
        <v>770</v>
      </c>
      <c r="MWT21" s="151" t="s">
        <v>770</v>
      </c>
      <c r="MWU21" s="151" t="s">
        <v>770</v>
      </c>
      <c r="MWV21" s="151" t="s">
        <v>770</v>
      </c>
      <c r="MWW21" s="151" t="s">
        <v>770</v>
      </c>
      <c r="MWX21" s="151" t="s">
        <v>770</v>
      </c>
      <c r="MWY21" s="151" t="s">
        <v>770</v>
      </c>
      <c r="MWZ21" s="151" t="s">
        <v>770</v>
      </c>
      <c r="MXA21" s="151" t="s">
        <v>770</v>
      </c>
      <c r="MXB21" s="151" t="s">
        <v>770</v>
      </c>
      <c r="MXC21" s="151" t="s">
        <v>770</v>
      </c>
      <c r="MXD21" s="151" t="s">
        <v>770</v>
      </c>
      <c r="MXE21" s="151" t="s">
        <v>770</v>
      </c>
      <c r="MXF21" s="151" t="s">
        <v>770</v>
      </c>
      <c r="MXG21" s="151" t="s">
        <v>770</v>
      </c>
      <c r="MXH21" s="151" t="s">
        <v>770</v>
      </c>
      <c r="MXI21" s="151" t="s">
        <v>770</v>
      </c>
      <c r="MXJ21" s="151" t="s">
        <v>770</v>
      </c>
      <c r="MXK21" s="151" t="s">
        <v>770</v>
      </c>
      <c r="MXL21" s="151" t="s">
        <v>770</v>
      </c>
      <c r="MXM21" s="151" t="s">
        <v>770</v>
      </c>
      <c r="MXN21" s="151" t="s">
        <v>770</v>
      </c>
      <c r="MXO21" s="151" t="s">
        <v>770</v>
      </c>
      <c r="MXP21" s="151" t="s">
        <v>770</v>
      </c>
      <c r="MXQ21" s="151" t="s">
        <v>770</v>
      </c>
      <c r="MXR21" s="151" t="s">
        <v>770</v>
      </c>
      <c r="MXS21" s="151" t="s">
        <v>770</v>
      </c>
      <c r="MXT21" s="151" t="s">
        <v>770</v>
      </c>
      <c r="MXU21" s="151" t="s">
        <v>770</v>
      </c>
      <c r="MXV21" s="151" t="s">
        <v>770</v>
      </c>
      <c r="MXW21" s="151" t="s">
        <v>770</v>
      </c>
      <c r="MXX21" s="151" t="s">
        <v>770</v>
      </c>
      <c r="MXY21" s="151" t="s">
        <v>770</v>
      </c>
      <c r="MXZ21" s="151" t="s">
        <v>770</v>
      </c>
      <c r="MYA21" s="151" t="s">
        <v>770</v>
      </c>
      <c r="MYB21" s="151" t="s">
        <v>770</v>
      </c>
      <c r="MYC21" s="151" t="s">
        <v>770</v>
      </c>
      <c r="MYD21" s="151" t="s">
        <v>770</v>
      </c>
      <c r="MYE21" s="151" t="s">
        <v>770</v>
      </c>
      <c r="MYF21" s="151" t="s">
        <v>770</v>
      </c>
      <c r="MYG21" s="151" t="s">
        <v>770</v>
      </c>
      <c r="MYH21" s="151" t="s">
        <v>770</v>
      </c>
      <c r="MYI21" s="151" t="s">
        <v>770</v>
      </c>
      <c r="MYJ21" s="151" t="s">
        <v>770</v>
      </c>
      <c r="MYK21" s="151" t="s">
        <v>770</v>
      </c>
      <c r="MYL21" s="151" t="s">
        <v>770</v>
      </c>
      <c r="MYM21" s="151" t="s">
        <v>770</v>
      </c>
      <c r="MYN21" s="151" t="s">
        <v>770</v>
      </c>
      <c r="MYO21" s="151" t="s">
        <v>770</v>
      </c>
      <c r="MYP21" s="151" t="s">
        <v>770</v>
      </c>
      <c r="MYQ21" s="151" t="s">
        <v>770</v>
      </c>
      <c r="MYR21" s="151" t="s">
        <v>770</v>
      </c>
      <c r="MYS21" s="151" t="s">
        <v>770</v>
      </c>
      <c r="MYT21" s="151" t="s">
        <v>770</v>
      </c>
      <c r="MYU21" s="151" t="s">
        <v>770</v>
      </c>
      <c r="MYV21" s="151" t="s">
        <v>770</v>
      </c>
      <c r="MYW21" s="151" t="s">
        <v>770</v>
      </c>
      <c r="MYX21" s="151" t="s">
        <v>770</v>
      </c>
      <c r="MYY21" s="151" t="s">
        <v>770</v>
      </c>
      <c r="MYZ21" s="151" t="s">
        <v>770</v>
      </c>
      <c r="MZA21" s="151" t="s">
        <v>770</v>
      </c>
      <c r="MZB21" s="151" t="s">
        <v>770</v>
      </c>
      <c r="MZC21" s="151" t="s">
        <v>770</v>
      </c>
      <c r="MZD21" s="151" t="s">
        <v>770</v>
      </c>
      <c r="MZE21" s="151" t="s">
        <v>770</v>
      </c>
      <c r="MZF21" s="151" t="s">
        <v>770</v>
      </c>
      <c r="MZG21" s="151" t="s">
        <v>770</v>
      </c>
      <c r="MZH21" s="151" t="s">
        <v>770</v>
      </c>
      <c r="MZI21" s="151" t="s">
        <v>770</v>
      </c>
      <c r="MZJ21" s="151" t="s">
        <v>770</v>
      </c>
      <c r="MZK21" s="151" t="s">
        <v>770</v>
      </c>
      <c r="MZL21" s="151" t="s">
        <v>770</v>
      </c>
      <c r="MZM21" s="151" t="s">
        <v>770</v>
      </c>
      <c r="MZN21" s="151" t="s">
        <v>770</v>
      </c>
      <c r="MZO21" s="151" t="s">
        <v>770</v>
      </c>
      <c r="MZP21" s="151" t="s">
        <v>770</v>
      </c>
      <c r="MZQ21" s="151" t="s">
        <v>770</v>
      </c>
      <c r="MZR21" s="151" t="s">
        <v>770</v>
      </c>
      <c r="MZS21" s="151" t="s">
        <v>770</v>
      </c>
      <c r="MZT21" s="151" t="s">
        <v>770</v>
      </c>
      <c r="MZU21" s="151" t="s">
        <v>770</v>
      </c>
      <c r="MZV21" s="151" t="s">
        <v>770</v>
      </c>
      <c r="MZW21" s="151" t="s">
        <v>770</v>
      </c>
      <c r="MZX21" s="151" t="s">
        <v>770</v>
      </c>
      <c r="MZY21" s="151" t="s">
        <v>770</v>
      </c>
      <c r="MZZ21" s="151" t="s">
        <v>770</v>
      </c>
      <c r="NAA21" s="151" t="s">
        <v>770</v>
      </c>
      <c r="NAB21" s="151" t="s">
        <v>770</v>
      </c>
      <c r="NAC21" s="151" t="s">
        <v>770</v>
      </c>
      <c r="NAD21" s="151" t="s">
        <v>770</v>
      </c>
      <c r="NAE21" s="151" t="s">
        <v>770</v>
      </c>
      <c r="NAF21" s="151" t="s">
        <v>770</v>
      </c>
      <c r="NAG21" s="151" t="s">
        <v>770</v>
      </c>
      <c r="NAH21" s="151" t="s">
        <v>770</v>
      </c>
      <c r="NAI21" s="151" t="s">
        <v>770</v>
      </c>
      <c r="NAJ21" s="151" t="s">
        <v>770</v>
      </c>
      <c r="NAK21" s="151" t="s">
        <v>770</v>
      </c>
      <c r="NAL21" s="151" t="s">
        <v>770</v>
      </c>
      <c r="NAM21" s="151" t="s">
        <v>770</v>
      </c>
      <c r="NAN21" s="151" t="s">
        <v>770</v>
      </c>
      <c r="NAO21" s="151" t="s">
        <v>770</v>
      </c>
      <c r="NAP21" s="151" t="s">
        <v>770</v>
      </c>
      <c r="NAQ21" s="151" t="s">
        <v>770</v>
      </c>
      <c r="NAR21" s="151" t="s">
        <v>770</v>
      </c>
      <c r="NAS21" s="151" t="s">
        <v>770</v>
      </c>
      <c r="NAT21" s="151" t="s">
        <v>770</v>
      </c>
      <c r="NAU21" s="151" t="s">
        <v>770</v>
      </c>
      <c r="NAV21" s="151" t="s">
        <v>770</v>
      </c>
      <c r="NAW21" s="151" t="s">
        <v>770</v>
      </c>
      <c r="NAX21" s="151" t="s">
        <v>770</v>
      </c>
      <c r="NAY21" s="151" t="s">
        <v>770</v>
      </c>
      <c r="NAZ21" s="151" t="s">
        <v>770</v>
      </c>
      <c r="NBA21" s="151" t="s">
        <v>770</v>
      </c>
      <c r="NBB21" s="151" t="s">
        <v>770</v>
      </c>
      <c r="NBC21" s="151" t="s">
        <v>770</v>
      </c>
      <c r="NBD21" s="151" t="s">
        <v>770</v>
      </c>
      <c r="NBE21" s="151" t="s">
        <v>770</v>
      </c>
      <c r="NBF21" s="151" t="s">
        <v>770</v>
      </c>
      <c r="NBG21" s="151" t="s">
        <v>770</v>
      </c>
      <c r="NBH21" s="151" t="s">
        <v>770</v>
      </c>
      <c r="NBI21" s="151" t="s">
        <v>770</v>
      </c>
      <c r="NBJ21" s="151" t="s">
        <v>770</v>
      </c>
      <c r="NBK21" s="151" t="s">
        <v>770</v>
      </c>
      <c r="NBL21" s="151" t="s">
        <v>770</v>
      </c>
      <c r="NBM21" s="151" t="s">
        <v>770</v>
      </c>
      <c r="NBN21" s="151" t="s">
        <v>770</v>
      </c>
      <c r="NBO21" s="151" t="s">
        <v>770</v>
      </c>
      <c r="NBP21" s="151" t="s">
        <v>770</v>
      </c>
      <c r="NBQ21" s="151" t="s">
        <v>770</v>
      </c>
      <c r="NBR21" s="151" t="s">
        <v>770</v>
      </c>
      <c r="NBS21" s="151" t="s">
        <v>770</v>
      </c>
      <c r="NBT21" s="151" t="s">
        <v>770</v>
      </c>
      <c r="NBU21" s="151" t="s">
        <v>770</v>
      </c>
      <c r="NBV21" s="151" t="s">
        <v>770</v>
      </c>
      <c r="NBW21" s="151" t="s">
        <v>770</v>
      </c>
      <c r="NBX21" s="151" t="s">
        <v>770</v>
      </c>
      <c r="NBY21" s="151" t="s">
        <v>770</v>
      </c>
      <c r="NBZ21" s="151" t="s">
        <v>770</v>
      </c>
      <c r="NCA21" s="151" t="s">
        <v>770</v>
      </c>
      <c r="NCB21" s="151" t="s">
        <v>770</v>
      </c>
      <c r="NCC21" s="151" t="s">
        <v>770</v>
      </c>
      <c r="NCD21" s="151" t="s">
        <v>770</v>
      </c>
      <c r="NCE21" s="151" t="s">
        <v>770</v>
      </c>
      <c r="NCF21" s="151" t="s">
        <v>770</v>
      </c>
      <c r="NCG21" s="151" t="s">
        <v>770</v>
      </c>
      <c r="NCH21" s="151" t="s">
        <v>770</v>
      </c>
      <c r="NCI21" s="151" t="s">
        <v>770</v>
      </c>
      <c r="NCJ21" s="151" t="s">
        <v>770</v>
      </c>
      <c r="NCK21" s="151" t="s">
        <v>770</v>
      </c>
      <c r="NCL21" s="151" t="s">
        <v>770</v>
      </c>
      <c r="NCM21" s="151" t="s">
        <v>770</v>
      </c>
      <c r="NCN21" s="151" t="s">
        <v>770</v>
      </c>
      <c r="NCO21" s="151" t="s">
        <v>770</v>
      </c>
      <c r="NCP21" s="151" t="s">
        <v>770</v>
      </c>
      <c r="NCQ21" s="151" t="s">
        <v>770</v>
      </c>
      <c r="NCR21" s="151" t="s">
        <v>770</v>
      </c>
      <c r="NCS21" s="151" t="s">
        <v>770</v>
      </c>
      <c r="NCT21" s="151" t="s">
        <v>770</v>
      </c>
      <c r="NCU21" s="151" t="s">
        <v>770</v>
      </c>
      <c r="NCV21" s="151" t="s">
        <v>770</v>
      </c>
      <c r="NCW21" s="151" t="s">
        <v>770</v>
      </c>
      <c r="NCX21" s="151" t="s">
        <v>770</v>
      </c>
      <c r="NCY21" s="151" t="s">
        <v>770</v>
      </c>
      <c r="NCZ21" s="151" t="s">
        <v>770</v>
      </c>
      <c r="NDA21" s="151" t="s">
        <v>770</v>
      </c>
      <c r="NDB21" s="151" t="s">
        <v>770</v>
      </c>
      <c r="NDC21" s="151" t="s">
        <v>770</v>
      </c>
      <c r="NDD21" s="151" t="s">
        <v>770</v>
      </c>
      <c r="NDE21" s="151" t="s">
        <v>770</v>
      </c>
      <c r="NDF21" s="151" t="s">
        <v>770</v>
      </c>
      <c r="NDG21" s="151" t="s">
        <v>770</v>
      </c>
      <c r="NDH21" s="151" t="s">
        <v>770</v>
      </c>
      <c r="NDI21" s="151" t="s">
        <v>770</v>
      </c>
      <c r="NDJ21" s="151" t="s">
        <v>770</v>
      </c>
      <c r="NDK21" s="151" t="s">
        <v>770</v>
      </c>
      <c r="NDL21" s="151" t="s">
        <v>770</v>
      </c>
      <c r="NDM21" s="151" t="s">
        <v>770</v>
      </c>
      <c r="NDN21" s="151" t="s">
        <v>770</v>
      </c>
      <c r="NDO21" s="151" t="s">
        <v>770</v>
      </c>
      <c r="NDP21" s="151" t="s">
        <v>770</v>
      </c>
      <c r="NDQ21" s="151" t="s">
        <v>770</v>
      </c>
      <c r="NDR21" s="151" t="s">
        <v>770</v>
      </c>
      <c r="NDS21" s="151" t="s">
        <v>770</v>
      </c>
      <c r="NDT21" s="151" t="s">
        <v>770</v>
      </c>
      <c r="NDU21" s="151" t="s">
        <v>770</v>
      </c>
      <c r="NDV21" s="151" t="s">
        <v>770</v>
      </c>
      <c r="NDW21" s="151" t="s">
        <v>770</v>
      </c>
      <c r="NDX21" s="151" t="s">
        <v>770</v>
      </c>
      <c r="NDY21" s="151" t="s">
        <v>770</v>
      </c>
      <c r="NDZ21" s="151" t="s">
        <v>770</v>
      </c>
      <c r="NEA21" s="151" t="s">
        <v>770</v>
      </c>
      <c r="NEB21" s="151" t="s">
        <v>770</v>
      </c>
      <c r="NEC21" s="151" t="s">
        <v>770</v>
      </c>
      <c r="NED21" s="151" t="s">
        <v>770</v>
      </c>
      <c r="NEE21" s="151" t="s">
        <v>770</v>
      </c>
      <c r="NEF21" s="151" t="s">
        <v>770</v>
      </c>
      <c r="NEG21" s="151" t="s">
        <v>770</v>
      </c>
      <c r="NEH21" s="151" t="s">
        <v>770</v>
      </c>
      <c r="NEI21" s="151" t="s">
        <v>770</v>
      </c>
      <c r="NEJ21" s="151" t="s">
        <v>770</v>
      </c>
      <c r="NEK21" s="151" t="s">
        <v>770</v>
      </c>
      <c r="NEL21" s="151" t="s">
        <v>770</v>
      </c>
      <c r="NEM21" s="151" t="s">
        <v>770</v>
      </c>
      <c r="NEN21" s="151" t="s">
        <v>770</v>
      </c>
      <c r="NEO21" s="151" t="s">
        <v>770</v>
      </c>
      <c r="NEP21" s="151" t="s">
        <v>770</v>
      </c>
      <c r="NEQ21" s="151" t="s">
        <v>770</v>
      </c>
      <c r="NER21" s="151" t="s">
        <v>770</v>
      </c>
      <c r="NES21" s="151" t="s">
        <v>770</v>
      </c>
      <c r="NET21" s="151" t="s">
        <v>770</v>
      </c>
      <c r="NEU21" s="151" t="s">
        <v>770</v>
      </c>
      <c r="NEV21" s="151" t="s">
        <v>770</v>
      </c>
      <c r="NEW21" s="151" t="s">
        <v>770</v>
      </c>
      <c r="NEX21" s="151" t="s">
        <v>770</v>
      </c>
      <c r="NEY21" s="151" t="s">
        <v>770</v>
      </c>
      <c r="NEZ21" s="151" t="s">
        <v>770</v>
      </c>
      <c r="NFA21" s="151" t="s">
        <v>770</v>
      </c>
      <c r="NFB21" s="151" t="s">
        <v>770</v>
      </c>
      <c r="NFC21" s="151" t="s">
        <v>770</v>
      </c>
      <c r="NFD21" s="151" t="s">
        <v>770</v>
      </c>
      <c r="NFE21" s="151" t="s">
        <v>770</v>
      </c>
      <c r="NFF21" s="151" t="s">
        <v>770</v>
      </c>
      <c r="NFG21" s="151" t="s">
        <v>770</v>
      </c>
      <c r="NFH21" s="151" t="s">
        <v>770</v>
      </c>
      <c r="NFI21" s="151" t="s">
        <v>770</v>
      </c>
      <c r="NFJ21" s="151" t="s">
        <v>770</v>
      </c>
      <c r="NFK21" s="151" t="s">
        <v>770</v>
      </c>
      <c r="NFL21" s="151" t="s">
        <v>770</v>
      </c>
      <c r="NFM21" s="151" t="s">
        <v>770</v>
      </c>
      <c r="NFN21" s="151" t="s">
        <v>770</v>
      </c>
      <c r="NFO21" s="151" t="s">
        <v>770</v>
      </c>
      <c r="NFP21" s="151" t="s">
        <v>770</v>
      </c>
      <c r="NFQ21" s="151" t="s">
        <v>770</v>
      </c>
      <c r="NFR21" s="151" t="s">
        <v>770</v>
      </c>
      <c r="NFS21" s="151" t="s">
        <v>770</v>
      </c>
      <c r="NFT21" s="151" t="s">
        <v>770</v>
      </c>
      <c r="NFU21" s="151" t="s">
        <v>770</v>
      </c>
      <c r="NFV21" s="151" t="s">
        <v>770</v>
      </c>
      <c r="NFW21" s="151" t="s">
        <v>770</v>
      </c>
      <c r="NFX21" s="151" t="s">
        <v>770</v>
      </c>
      <c r="NFY21" s="151" t="s">
        <v>770</v>
      </c>
      <c r="NFZ21" s="151" t="s">
        <v>770</v>
      </c>
      <c r="NGA21" s="151" t="s">
        <v>770</v>
      </c>
      <c r="NGB21" s="151" t="s">
        <v>770</v>
      </c>
      <c r="NGC21" s="151" t="s">
        <v>770</v>
      </c>
      <c r="NGD21" s="151" t="s">
        <v>770</v>
      </c>
      <c r="NGE21" s="151" t="s">
        <v>770</v>
      </c>
      <c r="NGF21" s="151" t="s">
        <v>770</v>
      </c>
      <c r="NGG21" s="151" t="s">
        <v>770</v>
      </c>
      <c r="NGH21" s="151" t="s">
        <v>770</v>
      </c>
      <c r="NGI21" s="151" t="s">
        <v>770</v>
      </c>
      <c r="NGJ21" s="151" t="s">
        <v>770</v>
      </c>
      <c r="NGK21" s="151" t="s">
        <v>770</v>
      </c>
      <c r="NGL21" s="151" t="s">
        <v>770</v>
      </c>
      <c r="NGM21" s="151" t="s">
        <v>770</v>
      </c>
      <c r="NGN21" s="151" t="s">
        <v>770</v>
      </c>
      <c r="NGO21" s="151" t="s">
        <v>770</v>
      </c>
      <c r="NGP21" s="151" t="s">
        <v>770</v>
      </c>
      <c r="NGQ21" s="151" t="s">
        <v>770</v>
      </c>
      <c r="NGR21" s="151" t="s">
        <v>770</v>
      </c>
      <c r="NGS21" s="151" t="s">
        <v>770</v>
      </c>
      <c r="NGT21" s="151" t="s">
        <v>770</v>
      </c>
      <c r="NGU21" s="151" t="s">
        <v>770</v>
      </c>
      <c r="NGV21" s="151" t="s">
        <v>770</v>
      </c>
      <c r="NGW21" s="151" t="s">
        <v>770</v>
      </c>
      <c r="NGX21" s="151" t="s">
        <v>770</v>
      </c>
      <c r="NGY21" s="151" t="s">
        <v>770</v>
      </c>
      <c r="NGZ21" s="151" t="s">
        <v>770</v>
      </c>
      <c r="NHA21" s="151" t="s">
        <v>770</v>
      </c>
      <c r="NHB21" s="151" t="s">
        <v>770</v>
      </c>
      <c r="NHC21" s="151" t="s">
        <v>770</v>
      </c>
      <c r="NHD21" s="151" t="s">
        <v>770</v>
      </c>
      <c r="NHE21" s="151" t="s">
        <v>770</v>
      </c>
      <c r="NHF21" s="151" t="s">
        <v>770</v>
      </c>
      <c r="NHG21" s="151" t="s">
        <v>770</v>
      </c>
      <c r="NHH21" s="151" t="s">
        <v>770</v>
      </c>
      <c r="NHI21" s="151" t="s">
        <v>770</v>
      </c>
      <c r="NHJ21" s="151" t="s">
        <v>770</v>
      </c>
      <c r="NHK21" s="151" t="s">
        <v>770</v>
      </c>
      <c r="NHL21" s="151" t="s">
        <v>770</v>
      </c>
      <c r="NHM21" s="151" t="s">
        <v>770</v>
      </c>
      <c r="NHN21" s="151" t="s">
        <v>770</v>
      </c>
      <c r="NHO21" s="151" t="s">
        <v>770</v>
      </c>
      <c r="NHP21" s="151" t="s">
        <v>770</v>
      </c>
      <c r="NHQ21" s="151" t="s">
        <v>770</v>
      </c>
      <c r="NHR21" s="151" t="s">
        <v>770</v>
      </c>
      <c r="NHS21" s="151" t="s">
        <v>770</v>
      </c>
      <c r="NHT21" s="151" t="s">
        <v>770</v>
      </c>
      <c r="NHU21" s="151" t="s">
        <v>770</v>
      </c>
      <c r="NHV21" s="151" t="s">
        <v>770</v>
      </c>
      <c r="NHW21" s="151" t="s">
        <v>770</v>
      </c>
      <c r="NHX21" s="151" t="s">
        <v>770</v>
      </c>
      <c r="NHY21" s="151" t="s">
        <v>770</v>
      </c>
      <c r="NHZ21" s="151" t="s">
        <v>770</v>
      </c>
      <c r="NIA21" s="151" t="s">
        <v>770</v>
      </c>
      <c r="NIB21" s="151" t="s">
        <v>770</v>
      </c>
      <c r="NIC21" s="151" t="s">
        <v>770</v>
      </c>
      <c r="NID21" s="151" t="s">
        <v>770</v>
      </c>
      <c r="NIE21" s="151" t="s">
        <v>770</v>
      </c>
      <c r="NIF21" s="151" t="s">
        <v>770</v>
      </c>
      <c r="NIG21" s="151" t="s">
        <v>770</v>
      </c>
      <c r="NIH21" s="151" t="s">
        <v>770</v>
      </c>
      <c r="NII21" s="151" t="s">
        <v>770</v>
      </c>
      <c r="NIJ21" s="151" t="s">
        <v>770</v>
      </c>
      <c r="NIK21" s="151" t="s">
        <v>770</v>
      </c>
      <c r="NIL21" s="151" t="s">
        <v>770</v>
      </c>
      <c r="NIM21" s="151" t="s">
        <v>770</v>
      </c>
      <c r="NIN21" s="151" t="s">
        <v>770</v>
      </c>
      <c r="NIO21" s="151" t="s">
        <v>770</v>
      </c>
      <c r="NIP21" s="151" t="s">
        <v>770</v>
      </c>
      <c r="NIQ21" s="151" t="s">
        <v>770</v>
      </c>
      <c r="NIR21" s="151" t="s">
        <v>770</v>
      </c>
      <c r="NIS21" s="151" t="s">
        <v>770</v>
      </c>
      <c r="NIT21" s="151" t="s">
        <v>770</v>
      </c>
      <c r="NIU21" s="151" t="s">
        <v>770</v>
      </c>
      <c r="NIV21" s="151" t="s">
        <v>770</v>
      </c>
      <c r="NIW21" s="151" t="s">
        <v>770</v>
      </c>
      <c r="NIX21" s="151" t="s">
        <v>770</v>
      </c>
      <c r="NIY21" s="151" t="s">
        <v>770</v>
      </c>
      <c r="NIZ21" s="151" t="s">
        <v>770</v>
      </c>
      <c r="NJA21" s="151" t="s">
        <v>770</v>
      </c>
      <c r="NJB21" s="151" t="s">
        <v>770</v>
      </c>
      <c r="NJC21" s="151" t="s">
        <v>770</v>
      </c>
      <c r="NJD21" s="151" t="s">
        <v>770</v>
      </c>
      <c r="NJE21" s="151" t="s">
        <v>770</v>
      </c>
      <c r="NJF21" s="151" t="s">
        <v>770</v>
      </c>
      <c r="NJG21" s="151" t="s">
        <v>770</v>
      </c>
      <c r="NJH21" s="151" t="s">
        <v>770</v>
      </c>
      <c r="NJI21" s="151" t="s">
        <v>770</v>
      </c>
      <c r="NJJ21" s="151" t="s">
        <v>770</v>
      </c>
      <c r="NJK21" s="151" t="s">
        <v>770</v>
      </c>
      <c r="NJL21" s="151" t="s">
        <v>770</v>
      </c>
      <c r="NJM21" s="151" t="s">
        <v>770</v>
      </c>
      <c r="NJN21" s="151" t="s">
        <v>770</v>
      </c>
      <c r="NJO21" s="151" t="s">
        <v>770</v>
      </c>
      <c r="NJP21" s="151" t="s">
        <v>770</v>
      </c>
      <c r="NJQ21" s="151" t="s">
        <v>770</v>
      </c>
      <c r="NJR21" s="151" t="s">
        <v>770</v>
      </c>
      <c r="NJS21" s="151" t="s">
        <v>770</v>
      </c>
      <c r="NJT21" s="151" t="s">
        <v>770</v>
      </c>
      <c r="NJU21" s="151" t="s">
        <v>770</v>
      </c>
      <c r="NJV21" s="151" t="s">
        <v>770</v>
      </c>
      <c r="NJW21" s="151" t="s">
        <v>770</v>
      </c>
      <c r="NJX21" s="151" t="s">
        <v>770</v>
      </c>
      <c r="NJY21" s="151" t="s">
        <v>770</v>
      </c>
      <c r="NJZ21" s="151" t="s">
        <v>770</v>
      </c>
      <c r="NKA21" s="151" t="s">
        <v>770</v>
      </c>
      <c r="NKB21" s="151" t="s">
        <v>770</v>
      </c>
      <c r="NKC21" s="151" t="s">
        <v>770</v>
      </c>
      <c r="NKD21" s="151" t="s">
        <v>770</v>
      </c>
      <c r="NKE21" s="151" t="s">
        <v>770</v>
      </c>
      <c r="NKF21" s="151" t="s">
        <v>770</v>
      </c>
      <c r="NKG21" s="151" t="s">
        <v>770</v>
      </c>
      <c r="NKH21" s="151" t="s">
        <v>770</v>
      </c>
      <c r="NKI21" s="151" t="s">
        <v>770</v>
      </c>
      <c r="NKJ21" s="151" t="s">
        <v>770</v>
      </c>
      <c r="NKK21" s="151" t="s">
        <v>770</v>
      </c>
      <c r="NKL21" s="151" t="s">
        <v>770</v>
      </c>
      <c r="NKM21" s="151" t="s">
        <v>770</v>
      </c>
      <c r="NKN21" s="151" t="s">
        <v>770</v>
      </c>
      <c r="NKO21" s="151" t="s">
        <v>770</v>
      </c>
      <c r="NKP21" s="151" t="s">
        <v>770</v>
      </c>
      <c r="NKQ21" s="151" t="s">
        <v>770</v>
      </c>
      <c r="NKR21" s="151" t="s">
        <v>770</v>
      </c>
      <c r="NKS21" s="151" t="s">
        <v>770</v>
      </c>
      <c r="NKT21" s="151" t="s">
        <v>770</v>
      </c>
      <c r="NKU21" s="151" t="s">
        <v>770</v>
      </c>
      <c r="NKV21" s="151" t="s">
        <v>770</v>
      </c>
      <c r="NKW21" s="151" t="s">
        <v>770</v>
      </c>
      <c r="NKX21" s="151" t="s">
        <v>770</v>
      </c>
      <c r="NKY21" s="151" t="s">
        <v>770</v>
      </c>
      <c r="NKZ21" s="151" t="s">
        <v>770</v>
      </c>
      <c r="NLA21" s="151" t="s">
        <v>770</v>
      </c>
      <c r="NLB21" s="151" t="s">
        <v>770</v>
      </c>
      <c r="NLC21" s="151" t="s">
        <v>770</v>
      </c>
      <c r="NLD21" s="151" t="s">
        <v>770</v>
      </c>
      <c r="NLE21" s="151" t="s">
        <v>770</v>
      </c>
      <c r="NLF21" s="151" t="s">
        <v>770</v>
      </c>
      <c r="NLG21" s="151" t="s">
        <v>770</v>
      </c>
      <c r="NLH21" s="151" t="s">
        <v>770</v>
      </c>
      <c r="NLI21" s="151" t="s">
        <v>770</v>
      </c>
      <c r="NLJ21" s="151" t="s">
        <v>770</v>
      </c>
      <c r="NLK21" s="151" t="s">
        <v>770</v>
      </c>
      <c r="NLL21" s="151" t="s">
        <v>770</v>
      </c>
      <c r="NLM21" s="151" t="s">
        <v>770</v>
      </c>
      <c r="NLN21" s="151" t="s">
        <v>770</v>
      </c>
      <c r="NLO21" s="151" t="s">
        <v>770</v>
      </c>
      <c r="NLP21" s="151" t="s">
        <v>770</v>
      </c>
      <c r="NLQ21" s="151" t="s">
        <v>770</v>
      </c>
      <c r="NLR21" s="151" t="s">
        <v>770</v>
      </c>
      <c r="NLS21" s="151" t="s">
        <v>770</v>
      </c>
      <c r="NLT21" s="151" t="s">
        <v>770</v>
      </c>
      <c r="NLU21" s="151" t="s">
        <v>770</v>
      </c>
      <c r="NLV21" s="151" t="s">
        <v>770</v>
      </c>
      <c r="NLW21" s="151" t="s">
        <v>770</v>
      </c>
      <c r="NLX21" s="151" t="s">
        <v>770</v>
      </c>
      <c r="NLY21" s="151" t="s">
        <v>770</v>
      </c>
      <c r="NLZ21" s="151" t="s">
        <v>770</v>
      </c>
      <c r="NMA21" s="151" t="s">
        <v>770</v>
      </c>
      <c r="NMB21" s="151" t="s">
        <v>770</v>
      </c>
      <c r="NMC21" s="151" t="s">
        <v>770</v>
      </c>
      <c r="NMD21" s="151" t="s">
        <v>770</v>
      </c>
      <c r="NME21" s="151" t="s">
        <v>770</v>
      </c>
      <c r="NMF21" s="151" t="s">
        <v>770</v>
      </c>
      <c r="NMG21" s="151" t="s">
        <v>770</v>
      </c>
      <c r="NMH21" s="151" t="s">
        <v>770</v>
      </c>
      <c r="NMI21" s="151" t="s">
        <v>770</v>
      </c>
      <c r="NMJ21" s="151" t="s">
        <v>770</v>
      </c>
      <c r="NMK21" s="151" t="s">
        <v>770</v>
      </c>
      <c r="NML21" s="151" t="s">
        <v>770</v>
      </c>
      <c r="NMM21" s="151" t="s">
        <v>770</v>
      </c>
      <c r="NMN21" s="151" t="s">
        <v>770</v>
      </c>
      <c r="NMO21" s="151" t="s">
        <v>770</v>
      </c>
      <c r="NMP21" s="151" t="s">
        <v>770</v>
      </c>
      <c r="NMQ21" s="151" t="s">
        <v>770</v>
      </c>
      <c r="NMR21" s="151" t="s">
        <v>770</v>
      </c>
      <c r="NMS21" s="151" t="s">
        <v>770</v>
      </c>
      <c r="NMT21" s="151" t="s">
        <v>770</v>
      </c>
      <c r="NMU21" s="151" t="s">
        <v>770</v>
      </c>
      <c r="NMV21" s="151" t="s">
        <v>770</v>
      </c>
      <c r="NMW21" s="151" t="s">
        <v>770</v>
      </c>
      <c r="NMX21" s="151" t="s">
        <v>770</v>
      </c>
      <c r="NMY21" s="151" t="s">
        <v>770</v>
      </c>
      <c r="NMZ21" s="151" t="s">
        <v>770</v>
      </c>
      <c r="NNA21" s="151" t="s">
        <v>770</v>
      </c>
      <c r="NNB21" s="151" t="s">
        <v>770</v>
      </c>
      <c r="NNC21" s="151" t="s">
        <v>770</v>
      </c>
      <c r="NND21" s="151" t="s">
        <v>770</v>
      </c>
      <c r="NNE21" s="151" t="s">
        <v>770</v>
      </c>
      <c r="NNF21" s="151" t="s">
        <v>770</v>
      </c>
      <c r="NNG21" s="151" t="s">
        <v>770</v>
      </c>
      <c r="NNH21" s="151" t="s">
        <v>770</v>
      </c>
      <c r="NNI21" s="151" t="s">
        <v>770</v>
      </c>
      <c r="NNJ21" s="151" t="s">
        <v>770</v>
      </c>
      <c r="NNK21" s="151" t="s">
        <v>770</v>
      </c>
      <c r="NNL21" s="151" t="s">
        <v>770</v>
      </c>
      <c r="NNM21" s="151" t="s">
        <v>770</v>
      </c>
      <c r="NNN21" s="151" t="s">
        <v>770</v>
      </c>
      <c r="NNO21" s="151" t="s">
        <v>770</v>
      </c>
      <c r="NNP21" s="151" t="s">
        <v>770</v>
      </c>
      <c r="NNQ21" s="151" t="s">
        <v>770</v>
      </c>
      <c r="NNR21" s="151" t="s">
        <v>770</v>
      </c>
      <c r="NNS21" s="151" t="s">
        <v>770</v>
      </c>
      <c r="NNT21" s="151" t="s">
        <v>770</v>
      </c>
      <c r="NNU21" s="151" t="s">
        <v>770</v>
      </c>
      <c r="NNV21" s="151" t="s">
        <v>770</v>
      </c>
      <c r="NNW21" s="151" t="s">
        <v>770</v>
      </c>
      <c r="NNX21" s="151" t="s">
        <v>770</v>
      </c>
      <c r="NNY21" s="151" t="s">
        <v>770</v>
      </c>
      <c r="NNZ21" s="151" t="s">
        <v>770</v>
      </c>
      <c r="NOA21" s="151" t="s">
        <v>770</v>
      </c>
      <c r="NOB21" s="151" t="s">
        <v>770</v>
      </c>
      <c r="NOC21" s="151" t="s">
        <v>770</v>
      </c>
      <c r="NOD21" s="151" t="s">
        <v>770</v>
      </c>
      <c r="NOE21" s="151" t="s">
        <v>770</v>
      </c>
      <c r="NOF21" s="151" t="s">
        <v>770</v>
      </c>
      <c r="NOG21" s="151" t="s">
        <v>770</v>
      </c>
      <c r="NOH21" s="151" t="s">
        <v>770</v>
      </c>
      <c r="NOI21" s="151" t="s">
        <v>770</v>
      </c>
      <c r="NOJ21" s="151" t="s">
        <v>770</v>
      </c>
      <c r="NOK21" s="151" t="s">
        <v>770</v>
      </c>
      <c r="NOL21" s="151" t="s">
        <v>770</v>
      </c>
      <c r="NOM21" s="151" t="s">
        <v>770</v>
      </c>
      <c r="NON21" s="151" t="s">
        <v>770</v>
      </c>
      <c r="NOO21" s="151" t="s">
        <v>770</v>
      </c>
      <c r="NOP21" s="151" t="s">
        <v>770</v>
      </c>
      <c r="NOQ21" s="151" t="s">
        <v>770</v>
      </c>
      <c r="NOR21" s="151" t="s">
        <v>770</v>
      </c>
      <c r="NOS21" s="151" t="s">
        <v>770</v>
      </c>
      <c r="NOT21" s="151" t="s">
        <v>770</v>
      </c>
      <c r="NOU21" s="151" t="s">
        <v>770</v>
      </c>
      <c r="NOV21" s="151" t="s">
        <v>770</v>
      </c>
      <c r="NOW21" s="151" t="s">
        <v>770</v>
      </c>
      <c r="NOX21" s="151" t="s">
        <v>770</v>
      </c>
      <c r="NOY21" s="151" t="s">
        <v>770</v>
      </c>
      <c r="NOZ21" s="151" t="s">
        <v>770</v>
      </c>
      <c r="NPA21" s="151" t="s">
        <v>770</v>
      </c>
      <c r="NPB21" s="151" t="s">
        <v>770</v>
      </c>
      <c r="NPC21" s="151" t="s">
        <v>770</v>
      </c>
      <c r="NPD21" s="151" t="s">
        <v>770</v>
      </c>
      <c r="NPE21" s="151" t="s">
        <v>770</v>
      </c>
      <c r="NPF21" s="151" t="s">
        <v>770</v>
      </c>
      <c r="NPG21" s="151" t="s">
        <v>770</v>
      </c>
      <c r="NPH21" s="151" t="s">
        <v>770</v>
      </c>
      <c r="NPI21" s="151" t="s">
        <v>770</v>
      </c>
      <c r="NPJ21" s="151" t="s">
        <v>770</v>
      </c>
      <c r="NPK21" s="151" t="s">
        <v>770</v>
      </c>
      <c r="NPL21" s="151" t="s">
        <v>770</v>
      </c>
      <c r="NPM21" s="151" t="s">
        <v>770</v>
      </c>
      <c r="NPN21" s="151" t="s">
        <v>770</v>
      </c>
      <c r="NPO21" s="151" t="s">
        <v>770</v>
      </c>
      <c r="NPP21" s="151" t="s">
        <v>770</v>
      </c>
      <c r="NPQ21" s="151" t="s">
        <v>770</v>
      </c>
      <c r="NPR21" s="151" t="s">
        <v>770</v>
      </c>
      <c r="NPS21" s="151" t="s">
        <v>770</v>
      </c>
      <c r="NPT21" s="151" t="s">
        <v>770</v>
      </c>
      <c r="NPU21" s="151" t="s">
        <v>770</v>
      </c>
      <c r="NPV21" s="151" t="s">
        <v>770</v>
      </c>
      <c r="NPW21" s="151" t="s">
        <v>770</v>
      </c>
      <c r="NPX21" s="151" t="s">
        <v>770</v>
      </c>
      <c r="NPY21" s="151" t="s">
        <v>770</v>
      </c>
      <c r="NPZ21" s="151" t="s">
        <v>770</v>
      </c>
      <c r="NQA21" s="151" t="s">
        <v>770</v>
      </c>
      <c r="NQB21" s="151" t="s">
        <v>770</v>
      </c>
      <c r="NQC21" s="151" t="s">
        <v>770</v>
      </c>
      <c r="NQD21" s="151" t="s">
        <v>770</v>
      </c>
      <c r="NQE21" s="151" t="s">
        <v>770</v>
      </c>
      <c r="NQF21" s="151" t="s">
        <v>770</v>
      </c>
      <c r="NQG21" s="151" t="s">
        <v>770</v>
      </c>
      <c r="NQH21" s="151" t="s">
        <v>770</v>
      </c>
      <c r="NQI21" s="151" t="s">
        <v>770</v>
      </c>
      <c r="NQJ21" s="151" t="s">
        <v>770</v>
      </c>
      <c r="NQK21" s="151" t="s">
        <v>770</v>
      </c>
      <c r="NQL21" s="151" t="s">
        <v>770</v>
      </c>
      <c r="NQM21" s="151" t="s">
        <v>770</v>
      </c>
      <c r="NQN21" s="151" t="s">
        <v>770</v>
      </c>
      <c r="NQO21" s="151" t="s">
        <v>770</v>
      </c>
      <c r="NQP21" s="151" t="s">
        <v>770</v>
      </c>
      <c r="NQQ21" s="151" t="s">
        <v>770</v>
      </c>
      <c r="NQR21" s="151" t="s">
        <v>770</v>
      </c>
      <c r="NQS21" s="151" t="s">
        <v>770</v>
      </c>
      <c r="NQT21" s="151" t="s">
        <v>770</v>
      </c>
      <c r="NQU21" s="151" t="s">
        <v>770</v>
      </c>
      <c r="NQV21" s="151" t="s">
        <v>770</v>
      </c>
      <c r="NQW21" s="151" t="s">
        <v>770</v>
      </c>
      <c r="NQX21" s="151" t="s">
        <v>770</v>
      </c>
      <c r="NQY21" s="151" t="s">
        <v>770</v>
      </c>
      <c r="NQZ21" s="151" t="s">
        <v>770</v>
      </c>
      <c r="NRA21" s="151" t="s">
        <v>770</v>
      </c>
      <c r="NRB21" s="151" t="s">
        <v>770</v>
      </c>
      <c r="NRC21" s="151" t="s">
        <v>770</v>
      </c>
      <c r="NRD21" s="151" t="s">
        <v>770</v>
      </c>
      <c r="NRE21" s="151" t="s">
        <v>770</v>
      </c>
      <c r="NRF21" s="151" t="s">
        <v>770</v>
      </c>
      <c r="NRG21" s="151" t="s">
        <v>770</v>
      </c>
      <c r="NRH21" s="151" t="s">
        <v>770</v>
      </c>
      <c r="NRI21" s="151" t="s">
        <v>770</v>
      </c>
      <c r="NRJ21" s="151" t="s">
        <v>770</v>
      </c>
      <c r="NRK21" s="151" t="s">
        <v>770</v>
      </c>
      <c r="NRL21" s="151" t="s">
        <v>770</v>
      </c>
      <c r="NRM21" s="151" t="s">
        <v>770</v>
      </c>
      <c r="NRN21" s="151" t="s">
        <v>770</v>
      </c>
      <c r="NRO21" s="151" t="s">
        <v>770</v>
      </c>
      <c r="NRP21" s="151" t="s">
        <v>770</v>
      </c>
      <c r="NRQ21" s="151" t="s">
        <v>770</v>
      </c>
      <c r="NRR21" s="151" t="s">
        <v>770</v>
      </c>
      <c r="NRS21" s="151" t="s">
        <v>770</v>
      </c>
      <c r="NRT21" s="151" t="s">
        <v>770</v>
      </c>
      <c r="NRU21" s="151" t="s">
        <v>770</v>
      </c>
      <c r="NRV21" s="151" t="s">
        <v>770</v>
      </c>
      <c r="NRW21" s="151" t="s">
        <v>770</v>
      </c>
      <c r="NRX21" s="151" t="s">
        <v>770</v>
      </c>
      <c r="NRY21" s="151" t="s">
        <v>770</v>
      </c>
      <c r="NRZ21" s="151" t="s">
        <v>770</v>
      </c>
      <c r="NSA21" s="151" t="s">
        <v>770</v>
      </c>
      <c r="NSB21" s="151" t="s">
        <v>770</v>
      </c>
      <c r="NSC21" s="151" t="s">
        <v>770</v>
      </c>
      <c r="NSD21" s="151" t="s">
        <v>770</v>
      </c>
      <c r="NSE21" s="151" t="s">
        <v>770</v>
      </c>
      <c r="NSF21" s="151" t="s">
        <v>770</v>
      </c>
      <c r="NSG21" s="151" t="s">
        <v>770</v>
      </c>
      <c r="NSH21" s="151" t="s">
        <v>770</v>
      </c>
      <c r="NSI21" s="151" t="s">
        <v>770</v>
      </c>
      <c r="NSJ21" s="151" t="s">
        <v>770</v>
      </c>
      <c r="NSK21" s="151" t="s">
        <v>770</v>
      </c>
      <c r="NSL21" s="151" t="s">
        <v>770</v>
      </c>
      <c r="NSM21" s="151" t="s">
        <v>770</v>
      </c>
      <c r="NSN21" s="151" t="s">
        <v>770</v>
      </c>
      <c r="NSO21" s="151" t="s">
        <v>770</v>
      </c>
      <c r="NSP21" s="151" t="s">
        <v>770</v>
      </c>
      <c r="NSQ21" s="151" t="s">
        <v>770</v>
      </c>
      <c r="NSR21" s="151" t="s">
        <v>770</v>
      </c>
      <c r="NSS21" s="151" t="s">
        <v>770</v>
      </c>
      <c r="NST21" s="151" t="s">
        <v>770</v>
      </c>
      <c r="NSU21" s="151" t="s">
        <v>770</v>
      </c>
      <c r="NSV21" s="151" t="s">
        <v>770</v>
      </c>
      <c r="NSW21" s="151" t="s">
        <v>770</v>
      </c>
      <c r="NSX21" s="151" t="s">
        <v>770</v>
      </c>
      <c r="NSY21" s="151" t="s">
        <v>770</v>
      </c>
      <c r="NSZ21" s="151" t="s">
        <v>770</v>
      </c>
      <c r="NTA21" s="151" t="s">
        <v>770</v>
      </c>
      <c r="NTB21" s="151" t="s">
        <v>770</v>
      </c>
      <c r="NTC21" s="151" t="s">
        <v>770</v>
      </c>
      <c r="NTD21" s="151" t="s">
        <v>770</v>
      </c>
      <c r="NTE21" s="151" t="s">
        <v>770</v>
      </c>
      <c r="NTF21" s="151" t="s">
        <v>770</v>
      </c>
      <c r="NTG21" s="151" t="s">
        <v>770</v>
      </c>
      <c r="NTH21" s="151" t="s">
        <v>770</v>
      </c>
      <c r="NTI21" s="151" t="s">
        <v>770</v>
      </c>
      <c r="NTJ21" s="151" t="s">
        <v>770</v>
      </c>
      <c r="NTK21" s="151" t="s">
        <v>770</v>
      </c>
      <c r="NTL21" s="151" t="s">
        <v>770</v>
      </c>
      <c r="NTM21" s="151" t="s">
        <v>770</v>
      </c>
      <c r="NTN21" s="151" t="s">
        <v>770</v>
      </c>
      <c r="NTO21" s="151" t="s">
        <v>770</v>
      </c>
      <c r="NTP21" s="151" t="s">
        <v>770</v>
      </c>
      <c r="NTQ21" s="151" t="s">
        <v>770</v>
      </c>
      <c r="NTR21" s="151" t="s">
        <v>770</v>
      </c>
      <c r="NTS21" s="151" t="s">
        <v>770</v>
      </c>
      <c r="NTT21" s="151" t="s">
        <v>770</v>
      </c>
      <c r="NTU21" s="151" t="s">
        <v>770</v>
      </c>
      <c r="NTV21" s="151" t="s">
        <v>770</v>
      </c>
      <c r="NTW21" s="151" t="s">
        <v>770</v>
      </c>
      <c r="NTX21" s="151" t="s">
        <v>770</v>
      </c>
      <c r="NTY21" s="151" t="s">
        <v>770</v>
      </c>
      <c r="NTZ21" s="151" t="s">
        <v>770</v>
      </c>
      <c r="NUA21" s="151" t="s">
        <v>770</v>
      </c>
      <c r="NUB21" s="151" t="s">
        <v>770</v>
      </c>
      <c r="NUC21" s="151" t="s">
        <v>770</v>
      </c>
      <c r="NUD21" s="151" t="s">
        <v>770</v>
      </c>
      <c r="NUE21" s="151" t="s">
        <v>770</v>
      </c>
      <c r="NUF21" s="151" t="s">
        <v>770</v>
      </c>
      <c r="NUG21" s="151" t="s">
        <v>770</v>
      </c>
      <c r="NUH21" s="151" t="s">
        <v>770</v>
      </c>
      <c r="NUI21" s="151" t="s">
        <v>770</v>
      </c>
      <c r="NUJ21" s="151" t="s">
        <v>770</v>
      </c>
      <c r="NUK21" s="151" t="s">
        <v>770</v>
      </c>
      <c r="NUL21" s="151" t="s">
        <v>770</v>
      </c>
      <c r="NUM21" s="151" t="s">
        <v>770</v>
      </c>
      <c r="NUN21" s="151" t="s">
        <v>770</v>
      </c>
      <c r="NUO21" s="151" t="s">
        <v>770</v>
      </c>
      <c r="NUP21" s="151" t="s">
        <v>770</v>
      </c>
      <c r="NUQ21" s="151" t="s">
        <v>770</v>
      </c>
      <c r="NUR21" s="151" t="s">
        <v>770</v>
      </c>
      <c r="NUS21" s="151" t="s">
        <v>770</v>
      </c>
      <c r="NUT21" s="151" t="s">
        <v>770</v>
      </c>
      <c r="NUU21" s="151" t="s">
        <v>770</v>
      </c>
      <c r="NUV21" s="151" t="s">
        <v>770</v>
      </c>
      <c r="NUW21" s="151" t="s">
        <v>770</v>
      </c>
      <c r="NUX21" s="151" t="s">
        <v>770</v>
      </c>
      <c r="NUY21" s="151" t="s">
        <v>770</v>
      </c>
      <c r="NUZ21" s="151" t="s">
        <v>770</v>
      </c>
      <c r="NVA21" s="151" t="s">
        <v>770</v>
      </c>
      <c r="NVB21" s="151" t="s">
        <v>770</v>
      </c>
      <c r="NVC21" s="151" t="s">
        <v>770</v>
      </c>
      <c r="NVD21" s="151" t="s">
        <v>770</v>
      </c>
      <c r="NVE21" s="151" t="s">
        <v>770</v>
      </c>
      <c r="NVF21" s="151" t="s">
        <v>770</v>
      </c>
      <c r="NVG21" s="151" t="s">
        <v>770</v>
      </c>
      <c r="NVH21" s="151" t="s">
        <v>770</v>
      </c>
      <c r="NVI21" s="151" t="s">
        <v>770</v>
      </c>
      <c r="NVJ21" s="151" t="s">
        <v>770</v>
      </c>
      <c r="NVK21" s="151" t="s">
        <v>770</v>
      </c>
      <c r="NVL21" s="151" t="s">
        <v>770</v>
      </c>
      <c r="NVM21" s="151" t="s">
        <v>770</v>
      </c>
      <c r="NVN21" s="151" t="s">
        <v>770</v>
      </c>
      <c r="NVO21" s="151" t="s">
        <v>770</v>
      </c>
      <c r="NVP21" s="151" t="s">
        <v>770</v>
      </c>
      <c r="NVQ21" s="151" t="s">
        <v>770</v>
      </c>
      <c r="NVR21" s="151" t="s">
        <v>770</v>
      </c>
      <c r="NVS21" s="151" t="s">
        <v>770</v>
      </c>
      <c r="NVT21" s="151" t="s">
        <v>770</v>
      </c>
      <c r="NVU21" s="151" t="s">
        <v>770</v>
      </c>
      <c r="NVV21" s="151" t="s">
        <v>770</v>
      </c>
      <c r="NVW21" s="151" t="s">
        <v>770</v>
      </c>
      <c r="NVX21" s="151" t="s">
        <v>770</v>
      </c>
      <c r="NVY21" s="151" t="s">
        <v>770</v>
      </c>
      <c r="NVZ21" s="151" t="s">
        <v>770</v>
      </c>
      <c r="NWA21" s="151" t="s">
        <v>770</v>
      </c>
      <c r="NWB21" s="151" t="s">
        <v>770</v>
      </c>
      <c r="NWC21" s="151" t="s">
        <v>770</v>
      </c>
      <c r="NWD21" s="151" t="s">
        <v>770</v>
      </c>
      <c r="NWE21" s="151" t="s">
        <v>770</v>
      </c>
      <c r="NWF21" s="151" t="s">
        <v>770</v>
      </c>
      <c r="NWG21" s="151" t="s">
        <v>770</v>
      </c>
      <c r="NWH21" s="151" t="s">
        <v>770</v>
      </c>
      <c r="NWI21" s="151" t="s">
        <v>770</v>
      </c>
      <c r="NWJ21" s="151" t="s">
        <v>770</v>
      </c>
      <c r="NWK21" s="151" t="s">
        <v>770</v>
      </c>
      <c r="NWL21" s="151" t="s">
        <v>770</v>
      </c>
      <c r="NWM21" s="151" t="s">
        <v>770</v>
      </c>
      <c r="NWN21" s="151" t="s">
        <v>770</v>
      </c>
      <c r="NWO21" s="151" t="s">
        <v>770</v>
      </c>
      <c r="NWP21" s="151" t="s">
        <v>770</v>
      </c>
      <c r="NWQ21" s="151" t="s">
        <v>770</v>
      </c>
      <c r="NWR21" s="151" t="s">
        <v>770</v>
      </c>
      <c r="NWS21" s="151" t="s">
        <v>770</v>
      </c>
      <c r="NWT21" s="151" t="s">
        <v>770</v>
      </c>
      <c r="NWU21" s="151" t="s">
        <v>770</v>
      </c>
      <c r="NWV21" s="151" t="s">
        <v>770</v>
      </c>
      <c r="NWW21" s="151" t="s">
        <v>770</v>
      </c>
      <c r="NWX21" s="151" t="s">
        <v>770</v>
      </c>
      <c r="NWY21" s="151" t="s">
        <v>770</v>
      </c>
      <c r="NWZ21" s="151" t="s">
        <v>770</v>
      </c>
      <c r="NXA21" s="151" t="s">
        <v>770</v>
      </c>
      <c r="NXB21" s="151" t="s">
        <v>770</v>
      </c>
      <c r="NXC21" s="151" t="s">
        <v>770</v>
      </c>
      <c r="NXD21" s="151" t="s">
        <v>770</v>
      </c>
      <c r="NXE21" s="151" t="s">
        <v>770</v>
      </c>
      <c r="NXF21" s="151" t="s">
        <v>770</v>
      </c>
      <c r="NXG21" s="151" t="s">
        <v>770</v>
      </c>
      <c r="NXH21" s="151" t="s">
        <v>770</v>
      </c>
      <c r="NXI21" s="151" t="s">
        <v>770</v>
      </c>
      <c r="NXJ21" s="151" t="s">
        <v>770</v>
      </c>
      <c r="NXK21" s="151" t="s">
        <v>770</v>
      </c>
      <c r="NXL21" s="151" t="s">
        <v>770</v>
      </c>
      <c r="NXM21" s="151" t="s">
        <v>770</v>
      </c>
      <c r="NXN21" s="151" t="s">
        <v>770</v>
      </c>
      <c r="NXO21" s="151" t="s">
        <v>770</v>
      </c>
      <c r="NXP21" s="151" t="s">
        <v>770</v>
      </c>
      <c r="NXQ21" s="151" t="s">
        <v>770</v>
      </c>
      <c r="NXR21" s="151" t="s">
        <v>770</v>
      </c>
      <c r="NXS21" s="151" t="s">
        <v>770</v>
      </c>
      <c r="NXT21" s="151" t="s">
        <v>770</v>
      </c>
      <c r="NXU21" s="151" t="s">
        <v>770</v>
      </c>
      <c r="NXV21" s="151" t="s">
        <v>770</v>
      </c>
      <c r="NXW21" s="151" t="s">
        <v>770</v>
      </c>
      <c r="NXX21" s="151" t="s">
        <v>770</v>
      </c>
      <c r="NXY21" s="151" t="s">
        <v>770</v>
      </c>
      <c r="NXZ21" s="151" t="s">
        <v>770</v>
      </c>
      <c r="NYA21" s="151" t="s">
        <v>770</v>
      </c>
      <c r="NYB21" s="151" t="s">
        <v>770</v>
      </c>
      <c r="NYC21" s="151" t="s">
        <v>770</v>
      </c>
      <c r="NYD21" s="151" t="s">
        <v>770</v>
      </c>
      <c r="NYE21" s="151" t="s">
        <v>770</v>
      </c>
      <c r="NYF21" s="151" t="s">
        <v>770</v>
      </c>
      <c r="NYG21" s="151" t="s">
        <v>770</v>
      </c>
      <c r="NYH21" s="151" t="s">
        <v>770</v>
      </c>
      <c r="NYI21" s="151" t="s">
        <v>770</v>
      </c>
      <c r="NYJ21" s="151" t="s">
        <v>770</v>
      </c>
      <c r="NYK21" s="151" t="s">
        <v>770</v>
      </c>
      <c r="NYL21" s="151" t="s">
        <v>770</v>
      </c>
      <c r="NYM21" s="151" t="s">
        <v>770</v>
      </c>
      <c r="NYN21" s="151" t="s">
        <v>770</v>
      </c>
      <c r="NYO21" s="151" t="s">
        <v>770</v>
      </c>
      <c r="NYP21" s="151" t="s">
        <v>770</v>
      </c>
      <c r="NYQ21" s="151" t="s">
        <v>770</v>
      </c>
      <c r="NYR21" s="151" t="s">
        <v>770</v>
      </c>
      <c r="NYS21" s="151" t="s">
        <v>770</v>
      </c>
      <c r="NYT21" s="151" t="s">
        <v>770</v>
      </c>
      <c r="NYU21" s="151" t="s">
        <v>770</v>
      </c>
      <c r="NYV21" s="151" t="s">
        <v>770</v>
      </c>
      <c r="NYW21" s="151" t="s">
        <v>770</v>
      </c>
      <c r="NYX21" s="151" t="s">
        <v>770</v>
      </c>
      <c r="NYY21" s="151" t="s">
        <v>770</v>
      </c>
      <c r="NYZ21" s="151" t="s">
        <v>770</v>
      </c>
      <c r="NZA21" s="151" t="s">
        <v>770</v>
      </c>
      <c r="NZB21" s="151" t="s">
        <v>770</v>
      </c>
      <c r="NZC21" s="151" t="s">
        <v>770</v>
      </c>
      <c r="NZD21" s="151" t="s">
        <v>770</v>
      </c>
      <c r="NZE21" s="151" t="s">
        <v>770</v>
      </c>
      <c r="NZF21" s="151" t="s">
        <v>770</v>
      </c>
      <c r="NZG21" s="151" t="s">
        <v>770</v>
      </c>
      <c r="NZH21" s="151" t="s">
        <v>770</v>
      </c>
      <c r="NZI21" s="151" t="s">
        <v>770</v>
      </c>
      <c r="NZJ21" s="151" t="s">
        <v>770</v>
      </c>
      <c r="NZK21" s="151" t="s">
        <v>770</v>
      </c>
      <c r="NZL21" s="151" t="s">
        <v>770</v>
      </c>
      <c r="NZM21" s="151" t="s">
        <v>770</v>
      </c>
      <c r="NZN21" s="151" t="s">
        <v>770</v>
      </c>
      <c r="NZO21" s="151" t="s">
        <v>770</v>
      </c>
      <c r="NZP21" s="151" t="s">
        <v>770</v>
      </c>
      <c r="NZQ21" s="151" t="s">
        <v>770</v>
      </c>
      <c r="NZR21" s="151" t="s">
        <v>770</v>
      </c>
      <c r="NZS21" s="151" t="s">
        <v>770</v>
      </c>
      <c r="NZT21" s="151" t="s">
        <v>770</v>
      </c>
      <c r="NZU21" s="151" t="s">
        <v>770</v>
      </c>
      <c r="NZV21" s="151" t="s">
        <v>770</v>
      </c>
      <c r="NZW21" s="151" t="s">
        <v>770</v>
      </c>
      <c r="NZX21" s="151" t="s">
        <v>770</v>
      </c>
      <c r="NZY21" s="151" t="s">
        <v>770</v>
      </c>
      <c r="NZZ21" s="151" t="s">
        <v>770</v>
      </c>
      <c r="OAA21" s="151" t="s">
        <v>770</v>
      </c>
      <c r="OAB21" s="151" t="s">
        <v>770</v>
      </c>
      <c r="OAC21" s="151" t="s">
        <v>770</v>
      </c>
      <c r="OAD21" s="151" t="s">
        <v>770</v>
      </c>
      <c r="OAE21" s="151" t="s">
        <v>770</v>
      </c>
      <c r="OAF21" s="151" t="s">
        <v>770</v>
      </c>
      <c r="OAG21" s="151" t="s">
        <v>770</v>
      </c>
      <c r="OAH21" s="151" t="s">
        <v>770</v>
      </c>
      <c r="OAI21" s="151" t="s">
        <v>770</v>
      </c>
      <c r="OAJ21" s="151" t="s">
        <v>770</v>
      </c>
      <c r="OAK21" s="151" t="s">
        <v>770</v>
      </c>
      <c r="OAL21" s="151" t="s">
        <v>770</v>
      </c>
      <c r="OAM21" s="151" t="s">
        <v>770</v>
      </c>
      <c r="OAN21" s="151" t="s">
        <v>770</v>
      </c>
      <c r="OAO21" s="151" t="s">
        <v>770</v>
      </c>
      <c r="OAP21" s="151" t="s">
        <v>770</v>
      </c>
      <c r="OAQ21" s="151" t="s">
        <v>770</v>
      </c>
      <c r="OAR21" s="151" t="s">
        <v>770</v>
      </c>
      <c r="OAS21" s="151" t="s">
        <v>770</v>
      </c>
      <c r="OAT21" s="151" t="s">
        <v>770</v>
      </c>
      <c r="OAU21" s="151" t="s">
        <v>770</v>
      </c>
      <c r="OAV21" s="151" t="s">
        <v>770</v>
      </c>
      <c r="OAW21" s="151" t="s">
        <v>770</v>
      </c>
      <c r="OAX21" s="151" t="s">
        <v>770</v>
      </c>
      <c r="OAY21" s="151" t="s">
        <v>770</v>
      </c>
      <c r="OAZ21" s="151" t="s">
        <v>770</v>
      </c>
      <c r="OBA21" s="151" t="s">
        <v>770</v>
      </c>
      <c r="OBB21" s="151" t="s">
        <v>770</v>
      </c>
      <c r="OBC21" s="151" t="s">
        <v>770</v>
      </c>
      <c r="OBD21" s="151" t="s">
        <v>770</v>
      </c>
      <c r="OBE21" s="151" t="s">
        <v>770</v>
      </c>
      <c r="OBF21" s="151" t="s">
        <v>770</v>
      </c>
      <c r="OBG21" s="151" t="s">
        <v>770</v>
      </c>
      <c r="OBH21" s="151" t="s">
        <v>770</v>
      </c>
      <c r="OBI21" s="151" t="s">
        <v>770</v>
      </c>
      <c r="OBJ21" s="151" t="s">
        <v>770</v>
      </c>
      <c r="OBK21" s="151" t="s">
        <v>770</v>
      </c>
      <c r="OBL21" s="151" t="s">
        <v>770</v>
      </c>
      <c r="OBM21" s="151" t="s">
        <v>770</v>
      </c>
      <c r="OBN21" s="151" t="s">
        <v>770</v>
      </c>
      <c r="OBO21" s="151" t="s">
        <v>770</v>
      </c>
      <c r="OBP21" s="151" t="s">
        <v>770</v>
      </c>
      <c r="OBQ21" s="151" t="s">
        <v>770</v>
      </c>
      <c r="OBR21" s="151" t="s">
        <v>770</v>
      </c>
      <c r="OBS21" s="151" t="s">
        <v>770</v>
      </c>
      <c r="OBT21" s="151" t="s">
        <v>770</v>
      </c>
      <c r="OBU21" s="151" t="s">
        <v>770</v>
      </c>
      <c r="OBV21" s="151" t="s">
        <v>770</v>
      </c>
      <c r="OBW21" s="151" t="s">
        <v>770</v>
      </c>
      <c r="OBX21" s="151" t="s">
        <v>770</v>
      </c>
      <c r="OBY21" s="151" t="s">
        <v>770</v>
      </c>
      <c r="OBZ21" s="151" t="s">
        <v>770</v>
      </c>
      <c r="OCA21" s="151" t="s">
        <v>770</v>
      </c>
      <c r="OCB21" s="151" t="s">
        <v>770</v>
      </c>
      <c r="OCC21" s="151" t="s">
        <v>770</v>
      </c>
      <c r="OCD21" s="151" t="s">
        <v>770</v>
      </c>
      <c r="OCE21" s="151" t="s">
        <v>770</v>
      </c>
      <c r="OCF21" s="151" t="s">
        <v>770</v>
      </c>
      <c r="OCG21" s="151" t="s">
        <v>770</v>
      </c>
      <c r="OCH21" s="151" t="s">
        <v>770</v>
      </c>
      <c r="OCI21" s="151" t="s">
        <v>770</v>
      </c>
      <c r="OCJ21" s="151" t="s">
        <v>770</v>
      </c>
      <c r="OCK21" s="151" t="s">
        <v>770</v>
      </c>
      <c r="OCL21" s="151" t="s">
        <v>770</v>
      </c>
      <c r="OCM21" s="151" t="s">
        <v>770</v>
      </c>
      <c r="OCN21" s="151" t="s">
        <v>770</v>
      </c>
      <c r="OCO21" s="151" t="s">
        <v>770</v>
      </c>
      <c r="OCP21" s="151" t="s">
        <v>770</v>
      </c>
      <c r="OCQ21" s="151" t="s">
        <v>770</v>
      </c>
      <c r="OCR21" s="151" t="s">
        <v>770</v>
      </c>
      <c r="OCS21" s="151" t="s">
        <v>770</v>
      </c>
      <c r="OCT21" s="151" t="s">
        <v>770</v>
      </c>
      <c r="OCU21" s="151" t="s">
        <v>770</v>
      </c>
      <c r="OCV21" s="151" t="s">
        <v>770</v>
      </c>
      <c r="OCW21" s="151" t="s">
        <v>770</v>
      </c>
      <c r="OCX21" s="151" t="s">
        <v>770</v>
      </c>
      <c r="OCY21" s="151" t="s">
        <v>770</v>
      </c>
      <c r="OCZ21" s="151" t="s">
        <v>770</v>
      </c>
      <c r="ODA21" s="151" t="s">
        <v>770</v>
      </c>
      <c r="ODB21" s="151" t="s">
        <v>770</v>
      </c>
      <c r="ODC21" s="151" t="s">
        <v>770</v>
      </c>
      <c r="ODD21" s="151" t="s">
        <v>770</v>
      </c>
      <c r="ODE21" s="151" t="s">
        <v>770</v>
      </c>
      <c r="ODF21" s="151" t="s">
        <v>770</v>
      </c>
      <c r="ODG21" s="151" t="s">
        <v>770</v>
      </c>
      <c r="ODH21" s="151" t="s">
        <v>770</v>
      </c>
      <c r="ODI21" s="151" t="s">
        <v>770</v>
      </c>
      <c r="ODJ21" s="151" t="s">
        <v>770</v>
      </c>
      <c r="ODK21" s="151" t="s">
        <v>770</v>
      </c>
      <c r="ODL21" s="151" t="s">
        <v>770</v>
      </c>
      <c r="ODM21" s="151" t="s">
        <v>770</v>
      </c>
      <c r="ODN21" s="151" t="s">
        <v>770</v>
      </c>
      <c r="ODO21" s="151" t="s">
        <v>770</v>
      </c>
      <c r="ODP21" s="151" t="s">
        <v>770</v>
      </c>
      <c r="ODQ21" s="151" t="s">
        <v>770</v>
      </c>
      <c r="ODR21" s="151" t="s">
        <v>770</v>
      </c>
      <c r="ODS21" s="151" t="s">
        <v>770</v>
      </c>
      <c r="ODT21" s="151" t="s">
        <v>770</v>
      </c>
      <c r="ODU21" s="151" t="s">
        <v>770</v>
      </c>
      <c r="ODV21" s="151" t="s">
        <v>770</v>
      </c>
      <c r="ODW21" s="151" t="s">
        <v>770</v>
      </c>
      <c r="ODX21" s="151" t="s">
        <v>770</v>
      </c>
      <c r="ODY21" s="151" t="s">
        <v>770</v>
      </c>
      <c r="ODZ21" s="151" t="s">
        <v>770</v>
      </c>
      <c r="OEA21" s="151" t="s">
        <v>770</v>
      </c>
      <c r="OEB21" s="151" t="s">
        <v>770</v>
      </c>
      <c r="OEC21" s="151" t="s">
        <v>770</v>
      </c>
      <c r="OED21" s="151" t="s">
        <v>770</v>
      </c>
      <c r="OEE21" s="151" t="s">
        <v>770</v>
      </c>
      <c r="OEF21" s="151" t="s">
        <v>770</v>
      </c>
      <c r="OEG21" s="151" t="s">
        <v>770</v>
      </c>
      <c r="OEH21" s="151" t="s">
        <v>770</v>
      </c>
      <c r="OEI21" s="151" t="s">
        <v>770</v>
      </c>
      <c r="OEJ21" s="151" t="s">
        <v>770</v>
      </c>
      <c r="OEK21" s="151" t="s">
        <v>770</v>
      </c>
      <c r="OEL21" s="151" t="s">
        <v>770</v>
      </c>
      <c r="OEM21" s="151" t="s">
        <v>770</v>
      </c>
      <c r="OEN21" s="151" t="s">
        <v>770</v>
      </c>
      <c r="OEO21" s="151" t="s">
        <v>770</v>
      </c>
      <c r="OEP21" s="151" t="s">
        <v>770</v>
      </c>
      <c r="OEQ21" s="151" t="s">
        <v>770</v>
      </c>
      <c r="OER21" s="151" t="s">
        <v>770</v>
      </c>
      <c r="OES21" s="151" t="s">
        <v>770</v>
      </c>
      <c r="OET21" s="151" t="s">
        <v>770</v>
      </c>
      <c r="OEU21" s="151" t="s">
        <v>770</v>
      </c>
      <c r="OEV21" s="151" t="s">
        <v>770</v>
      </c>
      <c r="OEW21" s="151" t="s">
        <v>770</v>
      </c>
      <c r="OEX21" s="151" t="s">
        <v>770</v>
      </c>
      <c r="OEY21" s="151" t="s">
        <v>770</v>
      </c>
      <c r="OEZ21" s="151" t="s">
        <v>770</v>
      </c>
      <c r="OFA21" s="151" t="s">
        <v>770</v>
      </c>
      <c r="OFB21" s="151" t="s">
        <v>770</v>
      </c>
      <c r="OFC21" s="151" t="s">
        <v>770</v>
      </c>
      <c r="OFD21" s="151" t="s">
        <v>770</v>
      </c>
      <c r="OFE21" s="151" t="s">
        <v>770</v>
      </c>
      <c r="OFF21" s="151" t="s">
        <v>770</v>
      </c>
      <c r="OFG21" s="151" t="s">
        <v>770</v>
      </c>
      <c r="OFH21" s="151" t="s">
        <v>770</v>
      </c>
      <c r="OFI21" s="151" t="s">
        <v>770</v>
      </c>
      <c r="OFJ21" s="151" t="s">
        <v>770</v>
      </c>
      <c r="OFK21" s="151" t="s">
        <v>770</v>
      </c>
      <c r="OFL21" s="151" t="s">
        <v>770</v>
      </c>
      <c r="OFM21" s="151" t="s">
        <v>770</v>
      </c>
      <c r="OFN21" s="151" t="s">
        <v>770</v>
      </c>
      <c r="OFO21" s="151" t="s">
        <v>770</v>
      </c>
      <c r="OFP21" s="151" t="s">
        <v>770</v>
      </c>
      <c r="OFQ21" s="151" t="s">
        <v>770</v>
      </c>
      <c r="OFR21" s="151" t="s">
        <v>770</v>
      </c>
      <c r="OFS21" s="151" t="s">
        <v>770</v>
      </c>
      <c r="OFT21" s="151" t="s">
        <v>770</v>
      </c>
      <c r="OFU21" s="151" t="s">
        <v>770</v>
      </c>
      <c r="OFV21" s="151" t="s">
        <v>770</v>
      </c>
      <c r="OFW21" s="151" t="s">
        <v>770</v>
      </c>
      <c r="OFX21" s="151" t="s">
        <v>770</v>
      </c>
      <c r="OFY21" s="151" t="s">
        <v>770</v>
      </c>
      <c r="OFZ21" s="151" t="s">
        <v>770</v>
      </c>
      <c r="OGA21" s="151" t="s">
        <v>770</v>
      </c>
      <c r="OGB21" s="151" t="s">
        <v>770</v>
      </c>
      <c r="OGC21" s="151" t="s">
        <v>770</v>
      </c>
      <c r="OGD21" s="151" t="s">
        <v>770</v>
      </c>
      <c r="OGE21" s="151" t="s">
        <v>770</v>
      </c>
      <c r="OGF21" s="151" t="s">
        <v>770</v>
      </c>
      <c r="OGG21" s="151" t="s">
        <v>770</v>
      </c>
      <c r="OGH21" s="151" t="s">
        <v>770</v>
      </c>
      <c r="OGI21" s="151" t="s">
        <v>770</v>
      </c>
      <c r="OGJ21" s="151" t="s">
        <v>770</v>
      </c>
      <c r="OGK21" s="151" t="s">
        <v>770</v>
      </c>
      <c r="OGL21" s="151" t="s">
        <v>770</v>
      </c>
      <c r="OGM21" s="151" t="s">
        <v>770</v>
      </c>
      <c r="OGN21" s="151" t="s">
        <v>770</v>
      </c>
      <c r="OGO21" s="151" t="s">
        <v>770</v>
      </c>
      <c r="OGP21" s="151" t="s">
        <v>770</v>
      </c>
      <c r="OGQ21" s="151" t="s">
        <v>770</v>
      </c>
      <c r="OGR21" s="151" t="s">
        <v>770</v>
      </c>
      <c r="OGS21" s="151" t="s">
        <v>770</v>
      </c>
      <c r="OGT21" s="151" t="s">
        <v>770</v>
      </c>
      <c r="OGU21" s="151" t="s">
        <v>770</v>
      </c>
      <c r="OGV21" s="151" t="s">
        <v>770</v>
      </c>
      <c r="OGW21" s="151" t="s">
        <v>770</v>
      </c>
      <c r="OGX21" s="151" t="s">
        <v>770</v>
      </c>
      <c r="OGY21" s="151" t="s">
        <v>770</v>
      </c>
      <c r="OGZ21" s="151" t="s">
        <v>770</v>
      </c>
      <c r="OHA21" s="151" t="s">
        <v>770</v>
      </c>
      <c r="OHB21" s="151" t="s">
        <v>770</v>
      </c>
      <c r="OHC21" s="151" t="s">
        <v>770</v>
      </c>
      <c r="OHD21" s="151" t="s">
        <v>770</v>
      </c>
      <c r="OHE21" s="151" t="s">
        <v>770</v>
      </c>
      <c r="OHF21" s="151" t="s">
        <v>770</v>
      </c>
      <c r="OHG21" s="151" t="s">
        <v>770</v>
      </c>
      <c r="OHH21" s="151" t="s">
        <v>770</v>
      </c>
      <c r="OHI21" s="151" t="s">
        <v>770</v>
      </c>
      <c r="OHJ21" s="151" t="s">
        <v>770</v>
      </c>
      <c r="OHK21" s="151" t="s">
        <v>770</v>
      </c>
      <c r="OHL21" s="151" t="s">
        <v>770</v>
      </c>
      <c r="OHM21" s="151" t="s">
        <v>770</v>
      </c>
      <c r="OHN21" s="151" t="s">
        <v>770</v>
      </c>
      <c r="OHO21" s="151" t="s">
        <v>770</v>
      </c>
      <c r="OHP21" s="151" t="s">
        <v>770</v>
      </c>
      <c r="OHQ21" s="151" t="s">
        <v>770</v>
      </c>
      <c r="OHR21" s="151" t="s">
        <v>770</v>
      </c>
      <c r="OHS21" s="151" t="s">
        <v>770</v>
      </c>
      <c r="OHT21" s="151" t="s">
        <v>770</v>
      </c>
      <c r="OHU21" s="151" t="s">
        <v>770</v>
      </c>
      <c r="OHV21" s="151" t="s">
        <v>770</v>
      </c>
      <c r="OHW21" s="151" t="s">
        <v>770</v>
      </c>
      <c r="OHX21" s="151" t="s">
        <v>770</v>
      </c>
      <c r="OHY21" s="151" t="s">
        <v>770</v>
      </c>
      <c r="OHZ21" s="151" t="s">
        <v>770</v>
      </c>
      <c r="OIA21" s="151" t="s">
        <v>770</v>
      </c>
      <c r="OIB21" s="151" t="s">
        <v>770</v>
      </c>
      <c r="OIC21" s="151" t="s">
        <v>770</v>
      </c>
      <c r="OID21" s="151" t="s">
        <v>770</v>
      </c>
      <c r="OIE21" s="151" t="s">
        <v>770</v>
      </c>
      <c r="OIF21" s="151" t="s">
        <v>770</v>
      </c>
      <c r="OIG21" s="151" t="s">
        <v>770</v>
      </c>
      <c r="OIH21" s="151" t="s">
        <v>770</v>
      </c>
      <c r="OII21" s="151" t="s">
        <v>770</v>
      </c>
      <c r="OIJ21" s="151" t="s">
        <v>770</v>
      </c>
      <c r="OIK21" s="151" t="s">
        <v>770</v>
      </c>
      <c r="OIL21" s="151" t="s">
        <v>770</v>
      </c>
      <c r="OIM21" s="151" t="s">
        <v>770</v>
      </c>
      <c r="OIN21" s="151" t="s">
        <v>770</v>
      </c>
      <c r="OIO21" s="151" t="s">
        <v>770</v>
      </c>
      <c r="OIP21" s="151" t="s">
        <v>770</v>
      </c>
      <c r="OIQ21" s="151" t="s">
        <v>770</v>
      </c>
      <c r="OIR21" s="151" t="s">
        <v>770</v>
      </c>
      <c r="OIS21" s="151" t="s">
        <v>770</v>
      </c>
      <c r="OIT21" s="151" t="s">
        <v>770</v>
      </c>
      <c r="OIU21" s="151" t="s">
        <v>770</v>
      </c>
      <c r="OIV21" s="151" t="s">
        <v>770</v>
      </c>
      <c r="OIW21" s="151" t="s">
        <v>770</v>
      </c>
      <c r="OIX21" s="151" t="s">
        <v>770</v>
      </c>
      <c r="OIY21" s="151" t="s">
        <v>770</v>
      </c>
      <c r="OIZ21" s="151" t="s">
        <v>770</v>
      </c>
      <c r="OJA21" s="151" t="s">
        <v>770</v>
      </c>
      <c r="OJB21" s="151" t="s">
        <v>770</v>
      </c>
      <c r="OJC21" s="151" t="s">
        <v>770</v>
      </c>
      <c r="OJD21" s="151" t="s">
        <v>770</v>
      </c>
      <c r="OJE21" s="151" t="s">
        <v>770</v>
      </c>
      <c r="OJF21" s="151" t="s">
        <v>770</v>
      </c>
      <c r="OJG21" s="151" t="s">
        <v>770</v>
      </c>
      <c r="OJH21" s="151" t="s">
        <v>770</v>
      </c>
      <c r="OJI21" s="151" t="s">
        <v>770</v>
      </c>
      <c r="OJJ21" s="151" t="s">
        <v>770</v>
      </c>
      <c r="OJK21" s="151" t="s">
        <v>770</v>
      </c>
      <c r="OJL21" s="151" t="s">
        <v>770</v>
      </c>
      <c r="OJM21" s="151" t="s">
        <v>770</v>
      </c>
      <c r="OJN21" s="151" t="s">
        <v>770</v>
      </c>
      <c r="OJO21" s="151" t="s">
        <v>770</v>
      </c>
      <c r="OJP21" s="151" t="s">
        <v>770</v>
      </c>
      <c r="OJQ21" s="151" t="s">
        <v>770</v>
      </c>
      <c r="OJR21" s="151" t="s">
        <v>770</v>
      </c>
      <c r="OJS21" s="151" t="s">
        <v>770</v>
      </c>
      <c r="OJT21" s="151" t="s">
        <v>770</v>
      </c>
      <c r="OJU21" s="151" t="s">
        <v>770</v>
      </c>
      <c r="OJV21" s="151" t="s">
        <v>770</v>
      </c>
      <c r="OJW21" s="151" t="s">
        <v>770</v>
      </c>
      <c r="OJX21" s="151" t="s">
        <v>770</v>
      </c>
      <c r="OJY21" s="151" t="s">
        <v>770</v>
      </c>
      <c r="OJZ21" s="151" t="s">
        <v>770</v>
      </c>
      <c r="OKA21" s="151" t="s">
        <v>770</v>
      </c>
      <c r="OKB21" s="151" t="s">
        <v>770</v>
      </c>
      <c r="OKC21" s="151" t="s">
        <v>770</v>
      </c>
      <c r="OKD21" s="151" t="s">
        <v>770</v>
      </c>
      <c r="OKE21" s="151" t="s">
        <v>770</v>
      </c>
      <c r="OKF21" s="151" t="s">
        <v>770</v>
      </c>
      <c r="OKG21" s="151" t="s">
        <v>770</v>
      </c>
      <c r="OKH21" s="151" t="s">
        <v>770</v>
      </c>
      <c r="OKI21" s="151" t="s">
        <v>770</v>
      </c>
      <c r="OKJ21" s="151" t="s">
        <v>770</v>
      </c>
      <c r="OKK21" s="151" t="s">
        <v>770</v>
      </c>
      <c r="OKL21" s="151" t="s">
        <v>770</v>
      </c>
      <c r="OKM21" s="151" t="s">
        <v>770</v>
      </c>
      <c r="OKN21" s="151" t="s">
        <v>770</v>
      </c>
      <c r="OKO21" s="151" t="s">
        <v>770</v>
      </c>
      <c r="OKP21" s="151" t="s">
        <v>770</v>
      </c>
      <c r="OKQ21" s="151" t="s">
        <v>770</v>
      </c>
      <c r="OKR21" s="151" t="s">
        <v>770</v>
      </c>
      <c r="OKS21" s="151" t="s">
        <v>770</v>
      </c>
      <c r="OKT21" s="151" t="s">
        <v>770</v>
      </c>
      <c r="OKU21" s="151" t="s">
        <v>770</v>
      </c>
      <c r="OKV21" s="151" t="s">
        <v>770</v>
      </c>
      <c r="OKW21" s="151" t="s">
        <v>770</v>
      </c>
      <c r="OKX21" s="151" t="s">
        <v>770</v>
      </c>
      <c r="OKY21" s="151" t="s">
        <v>770</v>
      </c>
      <c r="OKZ21" s="151" t="s">
        <v>770</v>
      </c>
      <c r="OLA21" s="151" t="s">
        <v>770</v>
      </c>
      <c r="OLB21" s="151" t="s">
        <v>770</v>
      </c>
      <c r="OLC21" s="151" t="s">
        <v>770</v>
      </c>
      <c r="OLD21" s="151" t="s">
        <v>770</v>
      </c>
      <c r="OLE21" s="151" t="s">
        <v>770</v>
      </c>
      <c r="OLF21" s="151" t="s">
        <v>770</v>
      </c>
      <c r="OLG21" s="151" t="s">
        <v>770</v>
      </c>
      <c r="OLH21" s="151" t="s">
        <v>770</v>
      </c>
      <c r="OLI21" s="151" t="s">
        <v>770</v>
      </c>
      <c r="OLJ21" s="151" t="s">
        <v>770</v>
      </c>
      <c r="OLK21" s="151" t="s">
        <v>770</v>
      </c>
      <c r="OLL21" s="151" t="s">
        <v>770</v>
      </c>
      <c r="OLM21" s="151" t="s">
        <v>770</v>
      </c>
      <c r="OLN21" s="151" t="s">
        <v>770</v>
      </c>
      <c r="OLO21" s="151" t="s">
        <v>770</v>
      </c>
      <c r="OLP21" s="151" t="s">
        <v>770</v>
      </c>
      <c r="OLQ21" s="151" t="s">
        <v>770</v>
      </c>
      <c r="OLR21" s="151" t="s">
        <v>770</v>
      </c>
      <c r="OLS21" s="151" t="s">
        <v>770</v>
      </c>
      <c r="OLT21" s="151" t="s">
        <v>770</v>
      </c>
      <c r="OLU21" s="151" t="s">
        <v>770</v>
      </c>
      <c r="OLV21" s="151" t="s">
        <v>770</v>
      </c>
      <c r="OLW21" s="151" t="s">
        <v>770</v>
      </c>
      <c r="OLX21" s="151" t="s">
        <v>770</v>
      </c>
      <c r="OLY21" s="151" t="s">
        <v>770</v>
      </c>
      <c r="OLZ21" s="151" t="s">
        <v>770</v>
      </c>
      <c r="OMA21" s="151" t="s">
        <v>770</v>
      </c>
      <c r="OMB21" s="151" t="s">
        <v>770</v>
      </c>
      <c r="OMC21" s="151" t="s">
        <v>770</v>
      </c>
      <c r="OMD21" s="151" t="s">
        <v>770</v>
      </c>
      <c r="OME21" s="151" t="s">
        <v>770</v>
      </c>
      <c r="OMF21" s="151" t="s">
        <v>770</v>
      </c>
      <c r="OMG21" s="151" t="s">
        <v>770</v>
      </c>
      <c r="OMH21" s="151" t="s">
        <v>770</v>
      </c>
      <c r="OMI21" s="151" t="s">
        <v>770</v>
      </c>
      <c r="OMJ21" s="151" t="s">
        <v>770</v>
      </c>
      <c r="OMK21" s="151" t="s">
        <v>770</v>
      </c>
      <c r="OML21" s="151" t="s">
        <v>770</v>
      </c>
      <c r="OMM21" s="151" t="s">
        <v>770</v>
      </c>
      <c r="OMN21" s="151" t="s">
        <v>770</v>
      </c>
      <c r="OMO21" s="151" t="s">
        <v>770</v>
      </c>
      <c r="OMP21" s="151" t="s">
        <v>770</v>
      </c>
      <c r="OMQ21" s="151" t="s">
        <v>770</v>
      </c>
      <c r="OMR21" s="151" t="s">
        <v>770</v>
      </c>
      <c r="OMS21" s="151" t="s">
        <v>770</v>
      </c>
      <c r="OMT21" s="151" t="s">
        <v>770</v>
      </c>
      <c r="OMU21" s="151" t="s">
        <v>770</v>
      </c>
      <c r="OMV21" s="151" t="s">
        <v>770</v>
      </c>
      <c r="OMW21" s="151" t="s">
        <v>770</v>
      </c>
      <c r="OMX21" s="151" t="s">
        <v>770</v>
      </c>
      <c r="OMY21" s="151" t="s">
        <v>770</v>
      </c>
      <c r="OMZ21" s="151" t="s">
        <v>770</v>
      </c>
      <c r="ONA21" s="151" t="s">
        <v>770</v>
      </c>
      <c r="ONB21" s="151" t="s">
        <v>770</v>
      </c>
      <c r="ONC21" s="151" t="s">
        <v>770</v>
      </c>
      <c r="OND21" s="151" t="s">
        <v>770</v>
      </c>
      <c r="ONE21" s="151" t="s">
        <v>770</v>
      </c>
      <c r="ONF21" s="151" t="s">
        <v>770</v>
      </c>
      <c r="ONG21" s="151" t="s">
        <v>770</v>
      </c>
      <c r="ONH21" s="151" t="s">
        <v>770</v>
      </c>
      <c r="ONI21" s="151" t="s">
        <v>770</v>
      </c>
      <c r="ONJ21" s="151" t="s">
        <v>770</v>
      </c>
      <c r="ONK21" s="151" t="s">
        <v>770</v>
      </c>
      <c r="ONL21" s="151" t="s">
        <v>770</v>
      </c>
      <c r="ONM21" s="151" t="s">
        <v>770</v>
      </c>
      <c r="ONN21" s="151" t="s">
        <v>770</v>
      </c>
      <c r="ONO21" s="151" t="s">
        <v>770</v>
      </c>
      <c r="ONP21" s="151" t="s">
        <v>770</v>
      </c>
      <c r="ONQ21" s="151" t="s">
        <v>770</v>
      </c>
      <c r="ONR21" s="151" t="s">
        <v>770</v>
      </c>
      <c r="ONS21" s="151" t="s">
        <v>770</v>
      </c>
      <c r="ONT21" s="151" t="s">
        <v>770</v>
      </c>
      <c r="ONU21" s="151" t="s">
        <v>770</v>
      </c>
      <c r="ONV21" s="151" t="s">
        <v>770</v>
      </c>
      <c r="ONW21" s="151" t="s">
        <v>770</v>
      </c>
      <c r="ONX21" s="151" t="s">
        <v>770</v>
      </c>
      <c r="ONY21" s="151" t="s">
        <v>770</v>
      </c>
      <c r="ONZ21" s="151" t="s">
        <v>770</v>
      </c>
      <c r="OOA21" s="151" t="s">
        <v>770</v>
      </c>
      <c r="OOB21" s="151" t="s">
        <v>770</v>
      </c>
      <c r="OOC21" s="151" t="s">
        <v>770</v>
      </c>
      <c r="OOD21" s="151" t="s">
        <v>770</v>
      </c>
      <c r="OOE21" s="151" t="s">
        <v>770</v>
      </c>
      <c r="OOF21" s="151" t="s">
        <v>770</v>
      </c>
      <c r="OOG21" s="151" t="s">
        <v>770</v>
      </c>
      <c r="OOH21" s="151" t="s">
        <v>770</v>
      </c>
      <c r="OOI21" s="151" t="s">
        <v>770</v>
      </c>
      <c r="OOJ21" s="151" t="s">
        <v>770</v>
      </c>
      <c r="OOK21" s="151" t="s">
        <v>770</v>
      </c>
      <c r="OOL21" s="151" t="s">
        <v>770</v>
      </c>
      <c r="OOM21" s="151" t="s">
        <v>770</v>
      </c>
      <c r="OON21" s="151" t="s">
        <v>770</v>
      </c>
      <c r="OOO21" s="151" t="s">
        <v>770</v>
      </c>
      <c r="OOP21" s="151" t="s">
        <v>770</v>
      </c>
      <c r="OOQ21" s="151" t="s">
        <v>770</v>
      </c>
      <c r="OOR21" s="151" t="s">
        <v>770</v>
      </c>
      <c r="OOS21" s="151" t="s">
        <v>770</v>
      </c>
      <c r="OOT21" s="151" t="s">
        <v>770</v>
      </c>
      <c r="OOU21" s="151" t="s">
        <v>770</v>
      </c>
      <c r="OOV21" s="151" t="s">
        <v>770</v>
      </c>
      <c r="OOW21" s="151" t="s">
        <v>770</v>
      </c>
      <c r="OOX21" s="151" t="s">
        <v>770</v>
      </c>
      <c r="OOY21" s="151" t="s">
        <v>770</v>
      </c>
      <c r="OOZ21" s="151" t="s">
        <v>770</v>
      </c>
      <c r="OPA21" s="151" t="s">
        <v>770</v>
      </c>
      <c r="OPB21" s="151" t="s">
        <v>770</v>
      </c>
      <c r="OPC21" s="151" t="s">
        <v>770</v>
      </c>
      <c r="OPD21" s="151" t="s">
        <v>770</v>
      </c>
      <c r="OPE21" s="151" t="s">
        <v>770</v>
      </c>
      <c r="OPF21" s="151" t="s">
        <v>770</v>
      </c>
      <c r="OPG21" s="151" t="s">
        <v>770</v>
      </c>
      <c r="OPH21" s="151" t="s">
        <v>770</v>
      </c>
      <c r="OPI21" s="151" t="s">
        <v>770</v>
      </c>
      <c r="OPJ21" s="151" t="s">
        <v>770</v>
      </c>
      <c r="OPK21" s="151" t="s">
        <v>770</v>
      </c>
      <c r="OPL21" s="151" t="s">
        <v>770</v>
      </c>
      <c r="OPM21" s="151" t="s">
        <v>770</v>
      </c>
      <c r="OPN21" s="151" t="s">
        <v>770</v>
      </c>
      <c r="OPO21" s="151" t="s">
        <v>770</v>
      </c>
      <c r="OPP21" s="151" t="s">
        <v>770</v>
      </c>
      <c r="OPQ21" s="151" t="s">
        <v>770</v>
      </c>
      <c r="OPR21" s="151" t="s">
        <v>770</v>
      </c>
      <c r="OPS21" s="151" t="s">
        <v>770</v>
      </c>
      <c r="OPT21" s="151" t="s">
        <v>770</v>
      </c>
      <c r="OPU21" s="151" t="s">
        <v>770</v>
      </c>
      <c r="OPV21" s="151" t="s">
        <v>770</v>
      </c>
      <c r="OPW21" s="151" t="s">
        <v>770</v>
      </c>
      <c r="OPX21" s="151" t="s">
        <v>770</v>
      </c>
      <c r="OPY21" s="151" t="s">
        <v>770</v>
      </c>
      <c r="OPZ21" s="151" t="s">
        <v>770</v>
      </c>
      <c r="OQA21" s="151" t="s">
        <v>770</v>
      </c>
      <c r="OQB21" s="151" t="s">
        <v>770</v>
      </c>
      <c r="OQC21" s="151" t="s">
        <v>770</v>
      </c>
      <c r="OQD21" s="151" t="s">
        <v>770</v>
      </c>
      <c r="OQE21" s="151" t="s">
        <v>770</v>
      </c>
      <c r="OQF21" s="151" t="s">
        <v>770</v>
      </c>
      <c r="OQG21" s="151" t="s">
        <v>770</v>
      </c>
      <c r="OQH21" s="151" t="s">
        <v>770</v>
      </c>
      <c r="OQI21" s="151" t="s">
        <v>770</v>
      </c>
      <c r="OQJ21" s="151" t="s">
        <v>770</v>
      </c>
      <c r="OQK21" s="151" t="s">
        <v>770</v>
      </c>
      <c r="OQL21" s="151" t="s">
        <v>770</v>
      </c>
      <c r="OQM21" s="151" t="s">
        <v>770</v>
      </c>
      <c r="OQN21" s="151" t="s">
        <v>770</v>
      </c>
      <c r="OQO21" s="151" t="s">
        <v>770</v>
      </c>
      <c r="OQP21" s="151" t="s">
        <v>770</v>
      </c>
      <c r="OQQ21" s="151" t="s">
        <v>770</v>
      </c>
      <c r="OQR21" s="151" t="s">
        <v>770</v>
      </c>
      <c r="OQS21" s="151" t="s">
        <v>770</v>
      </c>
      <c r="OQT21" s="151" t="s">
        <v>770</v>
      </c>
      <c r="OQU21" s="151" t="s">
        <v>770</v>
      </c>
      <c r="OQV21" s="151" t="s">
        <v>770</v>
      </c>
      <c r="OQW21" s="151" t="s">
        <v>770</v>
      </c>
      <c r="OQX21" s="151" t="s">
        <v>770</v>
      </c>
      <c r="OQY21" s="151" t="s">
        <v>770</v>
      </c>
      <c r="OQZ21" s="151" t="s">
        <v>770</v>
      </c>
      <c r="ORA21" s="151" t="s">
        <v>770</v>
      </c>
      <c r="ORB21" s="151" t="s">
        <v>770</v>
      </c>
      <c r="ORC21" s="151" t="s">
        <v>770</v>
      </c>
      <c r="ORD21" s="151" t="s">
        <v>770</v>
      </c>
      <c r="ORE21" s="151" t="s">
        <v>770</v>
      </c>
      <c r="ORF21" s="151" t="s">
        <v>770</v>
      </c>
      <c r="ORG21" s="151" t="s">
        <v>770</v>
      </c>
      <c r="ORH21" s="151" t="s">
        <v>770</v>
      </c>
      <c r="ORI21" s="151" t="s">
        <v>770</v>
      </c>
      <c r="ORJ21" s="151" t="s">
        <v>770</v>
      </c>
      <c r="ORK21" s="151" t="s">
        <v>770</v>
      </c>
      <c r="ORL21" s="151" t="s">
        <v>770</v>
      </c>
      <c r="ORM21" s="151" t="s">
        <v>770</v>
      </c>
      <c r="ORN21" s="151" t="s">
        <v>770</v>
      </c>
      <c r="ORO21" s="151" t="s">
        <v>770</v>
      </c>
      <c r="ORP21" s="151" t="s">
        <v>770</v>
      </c>
      <c r="ORQ21" s="151" t="s">
        <v>770</v>
      </c>
      <c r="ORR21" s="151" t="s">
        <v>770</v>
      </c>
      <c r="ORS21" s="151" t="s">
        <v>770</v>
      </c>
      <c r="ORT21" s="151" t="s">
        <v>770</v>
      </c>
      <c r="ORU21" s="151" t="s">
        <v>770</v>
      </c>
      <c r="ORV21" s="151" t="s">
        <v>770</v>
      </c>
      <c r="ORW21" s="151" t="s">
        <v>770</v>
      </c>
      <c r="ORX21" s="151" t="s">
        <v>770</v>
      </c>
      <c r="ORY21" s="151" t="s">
        <v>770</v>
      </c>
      <c r="ORZ21" s="151" t="s">
        <v>770</v>
      </c>
      <c r="OSA21" s="151" t="s">
        <v>770</v>
      </c>
      <c r="OSB21" s="151" t="s">
        <v>770</v>
      </c>
      <c r="OSC21" s="151" t="s">
        <v>770</v>
      </c>
      <c r="OSD21" s="151" t="s">
        <v>770</v>
      </c>
      <c r="OSE21" s="151" t="s">
        <v>770</v>
      </c>
      <c r="OSF21" s="151" t="s">
        <v>770</v>
      </c>
      <c r="OSG21" s="151" t="s">
        <v>770</v>
      </c>
      <c r="OSH21" s="151" t="s">
        <v>770</v>
      </c>
      <c r="OSI21" s="151" t="s">
        <v>770</v>
      </c>
      <c r="OSJ21" s="151" t="s">
        <v>770</v>
      </c>
      <c r="OSK21" s="151" t="s">
        <v>770</v>
      </c>
      <c r="OSL21" s="151" t="s">
        <v>770</v>
      </c>
      <c r="OSM21" s="151" t="s">
        <v>770</v>
      </c>
      <c r="OSN21" s="151" t="s">
        <v>770</v>
      </c>
      <c r="OSO21" s="151" t="s">
        <v>770</v>
      </c>
      <c r="OSP21" s="151" t="s">
        <v>770</v>
      </c>
      <c r="OSQ21" s="151" t="s">
        <v>770</v>
      </c>
      <c r="OSR21" s="151" t="s">
        <v>770</v>
      </c>
      <c r="OSS21" s="151" t="s">
        <v>770</v>
      </c>
      <c r="OST21" s="151" t="s">
        <v>770</v>
      </c>
      <c r="OSU21" s="151" t="s">
        <v>770</v>
      </c>
      <c r="OSV21" s="151" t="s">
        <v>770</v>
      </c>
      <c r="OSW21" s="151" t="s">
        <v>770</v>
      </c>
      <c r="OSX21" s="151" t="s">
        <v>770</v>
      </c>
      <c r="OSY21" s="151" t="s">
        <v>770</v>
      </c>
      <c r="OSZ21" s="151" t="s">
        <v>770</v>
      </c>
      <c r="OTA21" s="151" t="s">
        <v>770</v>
      </c>
      <c r="OTB21" s="151" t="s">
        <v>770</v>
      </c>
      <c r="OTC21" s="151" t="s">
        <v>770</v>
      </c>
      <c r="OTD21" s="151" t="s">
        <v>770</v>
      </c>
      <c r="OTE21" s="151" t="s">
        <v>770</v>
      </c>
      <c r="OTF21" s="151" t="s">
        <v>770</v>
      </c>
      <c r="OTG21" s="151" t="s">
        <v>770</v>
      </c>
      <c r="OTH21" s="151" t="s">
        <v>770</v>
      </c>
      <c r="OTI21" s="151" t="s">
        <v>770</v>
      </c>
      <c r="OTJ21" s="151" t="s">
        <v>770</v>
      </c>
      <c r="OTK21" s="151" t="s">
        <v>770</v>
      </c>
      <c r="OTL21" s="151" t="s">
        <v>770</v>
      </c>
      <c r="OTM21" s="151" t="s">
        <v>770</v>
      </c>
      <c r="OTN21" s="151" t="s">
        <v>770</v>
      </c>
      <c r="OTO21" s="151" t="s">
        <v>770</v>
      </c>
      <c r="OTP21" s="151" t="s">
        <v>770</v>
      </c>
      <c r="OTQ21" s="151" t="s">
        <v>770</v>
      </c>
      <c r="OTR21" s="151" t="s">
        <v>770</v>
      </c>
      <c r="OTS21" s="151" t="s">
        <v>770</v>
      </c>
      <c r="OTT21" s="151" t="s">
        <v>770</v>
      </c>
      <c r="OTU21" s="151" t="s">
        <v>770</v>
      </c>
      <c r="OTV21" s="151" t="s">
        <v>770</v>
      </c>
      <c r="OTW21" s="151" t="s">
        <v>770</v>
      </c>
      <c r="OTX21" s="151" t="s">
        <v>770</v>
      </c>
      <c r="OTY21" s="151" t="s">
        <v>770</v>
      </c>
      <c r="OTZ21" s="151" t="s">
        <v>770</v>
      </c>
      <c r="OUA21" s="151" t="s">
        <v>770</v>
      </c>
      <c r="OUB21" s="151" t="s">
        <v>770</v>
      </c>
      <c r="OUC21" s="151" t="s">
        <v>770</v>
      </c>
      <c r="OUD21" s="151" t="s">
        <v>770</v>
      </c>
      <c r="OUE21" s="151" t="s">
        <v>770</v>
      </c>
      <c r="OUF21" s="151" t="s">
        <v>770</v>
      </c>
      <c r="OUG21" s="151" t="s">
        <v>770</v>
      </c>
      <c r="OUH21" s="151" t="s">
        <v>770</v>
      </c>
      <c r="OUI21" s="151" t="s">
        <v>770</v>
      </c>
      <c r="OUJ21" s="151" t="s">
        <v>770</v>
      </c>
      <c r="OUK21" s="151" t="s">
        <v>770</v>
      </c>
      <c r="OUL21" s="151" t="s">
        <v>770</v>
      </c>
      <c r="OUM21" s="151" t="s">
        <v>770</v>
      </c>
      <c r="OUN21" s="151" t="s">
        <v>770</v>
      </c>
      <c r="OUO21" s="151" t="s">
        <v>770</v>
      </c>
      <c r="OUP21" s="151" t="s">
        <v>770</v>
      </c>
      <c r="OUQ21" s="151" t="s">
        <v>770</v>
      </c>
      <c r="OUR21" s="151" t="s">
        <v>770</v>
      </c>
      <c r="OUS21" s="151" t="s">
        <v>770</v>
      </c>
      <c r="OUT21" s="151" t="s">
        <v>770</v>
      </c>
      <c r="OUU21" s="151" t="s">
        <v>770</v>
      </c>
      <c r="OUV21" s="151" t="s">
        <v>770</v>
      </c>
      <c r="OUW21" s="151" t="s">
        <v>770</v>
      </c>
      <c r="OUX21" s="151" t="s">
        <v>770</v>
      </c>
      <c r="OUY21" s="151" t="s">
        <v>770</v>
      </c>
      <c r="OUZ21" s="151" t="s">
        <v>770</v>
      </c>
      <c r="OVA21" s="151" t="s">
        <v>770</v>
      </c>
      <c r="OVB21" s="151" t="s">
        <v>770</v>
      </c>
      <c r="OVC21" s="151" t="s">
        <v>770</v>
      </c>
      <c r="OVD21" s="151" t="s">
        <v>770</v>
      </c>
      <c r="OVE21" s="151" t="s">
        <v>770</v>
      </c>
      <c r="OVF21" s="151" t="s">
        <v>770</v>
      </c>
      <c r="OVG21" s="151" t="s">
        <v>770</v>
      </c>
      <c r="OVH21" s="151" t="s">
        <v>770</v>
      </c>
      <c r="OVI21" s="151" t="s">
        <v>770</v>
      </c>
      <c r="OVJ21" s="151" t="s">
        <v>770</v>
      </c>
      <c r="OVK21" s="151" t="s">
        <v>770</v>
      </c>
      <c r="OVL21" s="151" t="s">
        <v>770</v>
      </c>
      <c r="OVM21" s="151" t="s">
        <v>770</v>
      </c>
      <c r="OVN21" s="151" t="s">
        <v>770</v>
      </c>
      <c r="OVO21" s="151" t="s">
        <v>770</v>
      </c>
      <c r="OVP21" s="151" t="s">
        <v>770</v>
      </c>
      <c r="OVQ21" s="151" t="s">
        <v>770</v>
      </c>
      <c r="OVR21" s="151" t="s">
        <v>770</v>
      </c>
      <c r="OVS21" s="151" t="s">
        <v>770</v>
      </c>
      <c r="OVT21" s="151" t="s">
        <v>770</v>
      </c>
      <c r="OVU21" s="151" t="s">
        <v>770</v>
      </c>
      <c r="OVV21" s="151" t="s">
        <v>770</v>
      </c>
      <c r="OVW21" s="151" t="s">
        <v>770</v>
      </c>
      <c r="OVX21" s="151" t="s">
        <v>770</v>
      </c>
      <c r="OVY21" s="151" t="s">
        <v>770</v>
      </c>
      <c r="OVZ21" s="151" t="s">
        <v>770</v>
      </c>
      <c r="OWA21" s="151" t="s">
        <v>770</v>
      </c>
      <c r="OWB21" s="151" t="s">
        <v>770</v>
      </c>
      <c r="OWC21" s="151" t="s">
        <v>770</v>
      </c>
      <c r="OWD21" s="151" t="s">
        <v>770</v>
      </c>
      <c r="OWE21" s="151" t="s">
        <v>770</v>
      </c>
      <c r="OWF21" s="151" t="s">
        <v>770</v>
      </c>
      <c r="OWG21" s="151" t="s">
        <v>770</v>
      </c>
      <c r="OWH21" s="151" t="s">
        <v>770</v>
      </c>
      <c r="OWI21" s="151" t="s">
        <v>770</v>
      </c>
      <c r="OWJ21" s="151" t="s">
        <v>770</v>
      </c>
      <c r="OWK21" s="151" t="s">
        <v>770</v>
      </c>
      <c r="OWL21" s="151" t="s">
        <v>770</v>
      </c>
      <c r="OWM21" s="151" t="s">
        <v>770</v>
      </c>
      <c r="OWN21" s="151" t="s">
        <v>770</v>
      </c>
      <c r="OWO21" s="151" t="s">
        <v>770</v>
      </c>
      <c r="OWP21" s="151" t="s">
        <v>770</v>
      </c>
      <c r="OWQ21" s="151" t="s">
        <v>770</v>
      </c>
      <c r="OWR21" s="151" t="s">
        <v>770</v>
      </c>
      <c r="OWS21" s="151" t="s">
        <v>770</v>
      </c>
      <c r="OWT21" s="151" t="s">
        <v>770</v>
      </c>
      <c r="OWU21" s="151" t="s">
        <v>770</v>
      </c>
      <c r="OWV21" s="151" t="s">
        <v>770</v>
      </c>
      <c r="OWW21" s="151" t="s">
        <v>770</v>
      </c>
      <c r="OWX21" s="151" t="s">
        <v>770</v>
      </c>
      <c r="OWY21" s="151" t="s">
        <v>770</v>
      </c>
      <c r="OWZ21" s="151" t="s">
        <v>770</v>
      </c>
      <c r="OXA21" s="151" t="s">
        <v>770</v>
      </c>
      <c r="OXB21" s="151" t="s">
        <v>770</v>
      </c>
      <c r="OXC21" s="151" t="s">
        <v>770</v>
      </c>
      <c r="OXD21" s="151" t="s">
        <v>770</v>
      </c>
      <c r="OXE21" s="151" t="s">
        <v>770</v>
      </c>
      <c r="OXF21" s="151" t="s">
        <v>770</v>
      </c>
      <c r="OXG21" s="151" t="s">
        <v>770</v>
      </c>
      <c r="OXH21" s="151" t="s">
        <v>770</v>
      </c>
      <c r="OXI21" s="151" t="s">
        <v>770</v>
      </c>
      <c r="OXJ21" s="151" t="s">
        <v>770</v>
      </c>
      <c r="OXK21" s="151" t="s">
        <v>770</v>
      </c>
      <c r="OXL21" s="151" t="s">
        <v>770</v>
      </c>
      <c r="OXM21" s="151" t="s">
        <v>770</v>
      </c>
      <c r="OXN21" s="151" t="s">
        <v>770</v>
      </c>
      <c r="OXO21" s="151" t="s">
        <v>770</v>
      </c>
      <c r="OXP21" s="151" t="s">
        <v>770</v>
      </c>
      <c r="OXQ21" s="151" t="s">
        <v>770</v>
      </c>
      <c r="OXR21" s="151" t="s">
        <v>770</v>
      </c>
      <c r="OXS21" s="151" t="s">
        <v>770</v>
      </c>
      <c r="OXT21" s="151" t="s">
        <v>770</v>
      </c>
      <c r="OXU21" s="151" t="s">
        <v>770</v>
      </c>
      <c r="OXV21" s="151" t="s">
        <v>770</v>
      </c>
      <c r="OXW21" s="151" t="s">
        <v>770</v>
      </c>
      <c r="OXX21" s="151" t="s">
        <v>770</v>
      </c>
      <c r="OXY21" s="151" t="s">
        <v>770</v>
      </c>
      <c r="OXZ21" s="151" t="s">
        <v>770</v>
      </c>
      <c r="OYA21" s="151" t="s">
        <v>770</v>
      </c>
      <c r="OYB21" s="151" t="s">
        <v>770</v>
      </c>
      <c r="OYC21" s="151" t="s">
        <v>770</v>
      </c>
      <c r="OYD21" s="151" t="s">
        <v>770</v>
      </c>
      <c r="OYE21" s="151" t="s">
        <v>770</v>
      </c>
      <c r="OYF21" s="151" t="s">
        <v>770</v>
      </c>
      <c r="OYG21" s="151" t="s">
        <v>770</v>
      </c>
      <c r="OYH21" s="151" t="s">
        <v>770</v>
      </c>
      <c r="OYI21" s="151" t="s">
        <v>770</v>
      </c>
      <c r="OYJ21" s="151" t="s">
        <v>770</v>
      </c>
      <c r="OYK21" s="151" t="s">
        <v>770</v>
      </c>
      <c r="OYL21" s="151" t="s">
        <v>770</v>
      </c>
      <c r="OYM21" s="151" t="s">
        <v>770</v>
      </c>
      <c r="OYN21" s="151" t="s">
        <v>770</v>
      </c>
      <c r="OYO21" s="151" t="s">
        <v>770</v>
      </c>
      <c r="OYP21" s="151" t="s">
        <v>770</v>
      </c>
      <c r="OYQ21" s="151" t="s">
        <v>770</v>
      </c>
      <c r="OYR21" s="151" t="s">
        <v>770</v>
      </c>
      <c r="OYS21" s="151" t="s">
        <v>770</v>
      </c>
      <c r="OYT21" s="151" t="s">
        <v>770</v>
      </c>
      <c r="OYU21" s="151" t="s">
        <v>770</v>
      </c>
      <c r="OYV21" s="151" t="s">
        <v>770</v>
      </c>
      <c r="OYW21" s="151" t="s">
        <v>770</v>
      </c>
      <c r="OYX21" s="151" t="s">
        <v>770</v>
      </c>
      <c r="OYY21" s="151" t="s">
        <v>770</v>
      </c>
      <c r="OYZ21" s="151" t="s">
        <v>770</v>
      </c>
      <c r="OZA21" s="151" t="s">
        <v>770</v>
      </c>
      <c r="OZB21" s="151" t="s">
        <v>770</v>
      </c>
      <c r="OZC21" s="151" t="s">
        <v>770</v>
      </c>
      <c r="OZD21" s="151" t="s">
        <v>770</v>
      </c>
      <c r="OZE21" s="151" t="s">
        <v>770</v>
      </c>
      <c r="OZF21" s="151" t="s">
        <v>770</v>
      </c>
      <c r="OZG21" s="151" t="s">
        <v>770</v>
      </c>
      <c r="OZH21" s="151" t="s">
        <v>770</v>
      </c>
      <c r="OZI21" s="151" t="s">
        <v>770</v>
      </c>
      <c r="OZJ21" s="151" t="s">
        <v>770</v>
      </c>
      <c r="OZK21" s="151" t="s">
        <v>770</v>
      </c>
      <c r="OZL21" s="151" t="s">
        <v>770</v>
      </c>
      <c r="OZM21" s="151" t="s">
        <v>770</v>
      </c>
      <c r="OZN21" s="151" t="s">
        <v>770</v>
      </c>
      <c r="OZO21" s="151" t="s">
        <v>770</v>
      </c>
      <c r="OZP21" s="151" t="s">
        <v>770</v>
      </c>
      <c r="OZQ21" s="151" t="s">
        <v>770</v>
      </c>
      <c r="OZR21" s="151" t="s">
        <v>770</v>
      </c>
      <c r="OZS21" s="151" t="s">
        <v>770</v>
      </c>
      <c r="OZT21" s="151" t="s">
        <v>770</v>
      </c>
      <c r="OZU21" s="151" t="s">
        <v>770</v>
      </c>
      <c r="OZV21" s="151" t="s">
        <v>770</v>
      </c>
      <c r="OZW21" s="151" t="s">
        <v>770</v>
      </c>
      <c r="OZX21" s="151" t="s">
        <v>770</v>
      </c>
      <c r="OZY21" s="151" t="s">
        <v>770</v>
      </c>
      <c r="OZZ21" s="151" t="s">
        <v>770</v>
      </c>
      <c r="PAA21" s="151" t="s">
        <v>770</v>
      </c>
      <c r="PAB21" s="151" t="s">
        <v>770</v>
      </c>
      <c r="PAC21" s="151" t="s">
        <v>770</v>
      </c>
      <c r="PAD21" s="151" t="s">
        <v>770</v>
      </c>
      <c r="PAE21" s="151" t="s">
        <v>770</v>
      </c>
      <c r="PAF21" s="151" t="s">
        <v>770</v>
      </c>
      <c r="PAG21" s="151" t="s">
        <v>770</v>
      </c>
      <c r="PAH21" s="151" t="s">
        <v>770</v>
      </c>
      <c r="PAI21" s="151" t="s">
        <v>770</v>
      </c>
      <c r="PAJ21" s="151" t="s">
        <v>770</v>
      </c>
      <c r="PAK21" s="151" t="s">
        <v>770</v>
      </c>
      <c r="PAL21" s="151" t="s">
        <v>770</v>
      </c>
      <c r="PAM21" s="151" t="s">
        <v>770</v>
      </c>
      <c r="PAN21" s="151" t="s">
        <v>770</v>
      </c>
      <c r="PAO21" s="151" t="s">
        <v>770</v>
      </c>
      <c r="PAP21" s="151" t="s">
        <v>770</v>
      </c>
      <c r="PAQ21" s="151" t="s">
        <v>770</v>
      </c>
      <c r="PAR21" s="151" t="s">
        <v>770</v>
      </c>
      <c r="PAS21" s="151" t="s">
        <v>770</v>
      </c>
      <c r="PAT21" s="151" t="s">
        <v>770</v>
      </c>
      <c r="PAU21" s="151" t="s">
        <v>770</v>
      </c>
      <c r="PAV21" s="151" t="s">
        <v>770</v>
      </c>
      <c r="PAW21" s="151" t="s">
        <v>770</v>
      </c>
      <c r="PAX21" s="151" t="s">
        <v>770</v>
      </c>
      <c r="PAY21" s="151" t="s">
        <v>770</v>
      </c>
      <c r="PAZ21" s="151" t="s">
        <v>770</v>
      </c>
      <c r="PBA21" s="151" t="s">
        <v>770</v>
      </c>
      <c r="PBB21" s="151" t="s">
        <v>770</v>
      </c>
      <c r="PBC21" s="151" t="s">
        <v>770</v>
      </c>
      <c r="PBD21" s="151" t="s">
        <v>770</v>
      </c>
      <c r="PBE21" s="151" t="s">
        <v>770</v>
      </c>
      <c r="PBF21" s="151" t="s">
        <v>770</v>
      </c>
      <c r="PBG21" s="151" t="s">
        <v>770</v>
      </c>
      <c r="PBH21" s="151" t="s">
        <v>770</v>
      </c>
      <c r="PBI21" s="151" t="s">
        <v>770</v>
      </c>
      <c r="PBJ21" s="151" t="s">
        <v>770</v>
      </c>
      <c r="PBK21" s="151" t="s">
        <v>770</v>
      </c>
      <c r="PBL21" s="151" t="s">
        <v>770</v>
      </c>
      <c r="PBM21" s="151" t="s">
        <v>770</v>
      </c>
      <c r="PBN21" s="151" t="s">
        <v>770</v>
      </c>
      <c r="PBO21" s="151" t="s">
        <v>770</v>
      </c>
      <c r="PBP21" s="151" t="s">
        <v>770</v>
      </c>
      <c r="PBQ21" s="151" t="s">
        <v>770</v>
      </c>
      <c r="PBR21" s="151" t="s">
        <v>770</v>
      </c>
      <c r="PBS21" s="151" t="s">
        <v>770</v>
      </c>
      <c r="PBT21" s="151" t="s">
        <v>770</v>
      </c>
      <c r="PBU21" s="151" t="s">
        <v>770</v>
      </c>
      <c r="PBV21" s="151" t="s">
        <v>770</v>
      </c>
      <c r="PBW21" s="151" t="s">
        <v>770</v>
      </c>
      <c r="PBX21" s="151" t="s">
        <v>770</v>
      </c>
      <c r="PBY21" s="151" t="s">
        <v>770</v>
      </c>
      <c r="PBZ21" s="151" t="s">
        <v>770</v>
      </c>
      <c r="PCA21" s="151" t="s">
        <v>770</v>
      </c>
      <c r="PCB21" s="151" t="s">
        <v>770</v>
      </c>
      <c r="PCC21" s="151" t="s">
        <v>770</v>
      </c>
      <c r="PCD21" s="151" t="s">
        <v>770</v>
      </c>
      <c r="PCE21" s="151" t="s">
        <v>770</v>
      </c>
      <c r="PCF21" s="151" t="s">
        <v>770</v>
      </c>
      <c r="PCG21" s="151" t="s">
        <v>770</v>
      </c>
      <c r="PCH21" s="151" t="s">
        <v>770</v>
      </c>
      <c r="PCI21" s="151" t="s">
        <v>770</v>
      </c>
      <c r="PCJ21" s="151" t="s">
        <v>770</v>
      </c>
      <c r="PCK21" s="151" t="s">
        <v>770</v>
      </c>
      <c r="PCL21" s="151" t="s">
        <v>770</v>
      </c>
      <c r="PCM21" s="151" t="s">
        <v>770</v>
      </c>
      <c r="PCN21" s="151" t="s">
        <v>770</v>
      </c>
      <c r="PCO21" s="151" t="s">
        <v>770</v>
      </c>
      <c r="PCP21" s="151" t="s">
        <v>770</v>
      </c>
      <c r="PCQ21" s="151" t="s">
        <v>770</v>
      </c>
      <c r="PCR21" s="151" t="s">
        <v>770</v>
      </c>
      <c r="PCS21" s="151" t="s">
        <v>770</v>
      </c>
      <c r="PCT21" s="151" t="s">
        <v>770</v>
      </c>
      <c r="PCU21" s="151" t="s">
        <v>770</v>
      </c>
      <c r="PCV21" s="151" t="s">
        <v>770</v>
      </c>
      <c r="PCW21" s="151" t="s">
        <v>770</v>
      </c>
      <c r="PCX21" s="151" t="s">
        <v>770</v>
      </c>
      <c r="PCY21" s="151" t="s">
        <v>770</v>
      </c>
      <c r="PCZ21" s="151" t="s">
        <v>770</v>
      </c>
      <c r="PDA21" s="151" t="s">
        <v>770</v>
      </c>
      <c r="PDB21" s="151" t="s">
        <v>770</v>
      </c>
      <c r="PDC21" s="151" t="s">
        <v>770</v>
      </c>
      <c r="PDD21" s="151" t="s">
        <v>770</v>
      </c>
      <c r="PDE21" s="151" t="s">
        <v>770</v>
      </c>
      <c r="PDF21" s="151" t="s">
        <v>770</v>
      </c>
      <c r="PDG21" s="151" t="s">
        <v>770</v>
      </c>
      <c r="PDH21" s="151" t="s">
        <v>770</v>
      </c>
      <c r="PDI21" s="151" t="s">
        <v>770</v>
      </c>
      <c r="PDJ21" s="151" t="s">
        <v>770</v>
      </c>
      <c r="PDK21" s="151" t="s">
        <v>770</v>
      </c>
      <c r="PDL21" s="151" t="s">
        <v>770</v>
      </c>
      <c r="PDM21" s="151" t="s">
        <v>770</v>
      </c>
      <c r="PDN21" s="151" t="s">
        <v>770</v>
      </c>
      <c r="PDO21" s="151" t="s">
        <v>770</v>
      </c>
      <c r="PDP21" s="151" t="s">
        <v>770</v>
      </c>
      <c r="PDQ21" s="151" t="s">
        <v>770</v>
      </c>
      <c r="PDR21" s="151" t="s">
        <v>770</v>
      </c>
      <c r="PDS21" s="151" t="s">
        <v>770</v>
      </c>
      <c r="PDT21" s="151" t="s">
        <v>770</v>
      </c>
      <c r="PDU21" s="151" t="s">
        <v>770</v>
      </c>
      <c r="PDV21" s="151" t="s">
        <v>770</v>
      </c>
      <c r="PDW21" s="151" t="s">
        <v>770</v>
      </c>
      <c r="PDX21" s="151" t="s">
        <v>770</v>
      </c>
      <c r="PDY21" s="151" t="s">
        <v>770</v>
      </c>
      <c r="PDZ21" s="151" t="s">
        <v>770</v>
      </c>
      <c r="PEA21" s="151" t="s">
        <v>770</v>
      </c>
      <c r="PEB21" s="151" t="s">
        <v>770</v>
      </c>
      <c r="PEC21" s="151" t="s">
        <v>770</v>
      </c>
      <c r="PED21" s="151" t="s">
        <v>770</v>
      </c>
      <c r="PEE21" s="151" t="s">
        <v>770</v>
      </c>
      <c r="PEF21" s="151" t="s">
        <v>770</v>
      </c>
      <c r="PEG21" s="151" t="s">
        <v>770</v>
      </c>
      <c r="PEH21" s="151" t="s">
        <v>770</v>
      </c>
      <c r="PEI21" s="151" t="s">
        <v>770</v>
      </c>
      <c r="PEJ21" s="151" t="s">
        <v>770</v>
      </c>
      <c r="PEK21" s="151" t="s">
        <v>770</v>
      </c>
      <c r="PEL21" s="151" t="s">
        <v>770</v>
      </c>
      <c r="PEM21" s="151" t="s">
        <v>770</v>
      </c>
      <c r="PEN21" s="151" t="s">
        <v>770</v>
      </c>
      <c r="PEO21" s="151" t="s">
        <v>770</v>
      </c>
      <c r="PEP21" s="151" t="s">
        <v>770</v>
      </c>
      <c r="PEQ21" s="151" t="s">
        <v>770</v>
      </c>
      <c r="PER21" s="151" t="s">
        <v>770</v>
      </c>
      <c r="PES21" s="151" t="s">
        <v>770</v>
      </c>
      <c r="PET21" s="151" t="s">
        <v>770</v>
      </c>
      <c r="PEU21" s="151" t="s">
        <v>770</v>
      </c>
      <c r="PEV21" s="151" t="s">
        <v>770</v>
      </c>
      <c r="PEW21" s="151" t="s">
        <v>770</v>
      </c>
      <c r="PEX21" s="151" t="s">
        <v>770</v>
      </c>
      <c r="PEY21" s="151" t="s">
        <v>770</v>
      </c>
      <c r="PEZ21" s="151" t="s">
        <v>770</v>
      </c>
      <c r="PFA21" s="151" t="s">
        <v>770</v>
      </c>
      <c r="PFB21" s="151" t="s">
        <v>770</v>
      </c>
      <c r="PFC21" s="151" t="s">
        <v>770</v>
      </c>
      <c r="PFD21" s="151" t="s">
        <v>770</v>
      </c>
      <c r="PFE21" s="151" t="s">
        <v>770</v>
      </c>
      <c r="PFF21" s="151" t="s">
        <v>770</v>
      </c>
      <c r="PFG21" s="151" t="s">
        <v>770</v>
      </c>
      <c r="PFH21" s="151" t="s">
        <v>770</v>
      </c>
      <c r="PFI21" s="151" t="s">
        <v>770</v>
      </c>
      <c r="PFJ21" s="151" t="s">
        <v>770</v>
      </c>
      <c r="PFK21" s="151" t="s">
        <v>770</v>
      </c>
      <c r="PFL21" s="151" t="s">
        <v>770</v>
      </c>
      <c r="PFM21" s="151" t="s">
        <v>770</v>
      </c>
      <c r="PFN21" s="151" t="s">
        <v>770</v>
      </c>
      <c r="PFO21" s="151" t="s">
        <v>770</v>
      </c>
      <c r="PFP21" s="151" t="s">
        <v>770</v>
      </c>
      <c r="PFQ21" s="151" t="s">
        <v>770</v>
      </c>
      <c r="PFR21" s="151" t="s">
        <v>770</v>
      </c>
      <c r="PFS21" s="151" t="s">
        <v>770</v>
      </c>
      <c r="PFT21" s="151" t="s">
        <v>770</v>
      </c>
      <c r="PFU21" s="151" t="s">
        <v>770</v>
      </c>
      <c r="PFV21" s="151" t="s">
        <v>770</v>
      </c>
      <c r="PFW21" s="151" t="s">
        <v>770</v>
      </c>
      <c r="PFX21" s="151" t="s">
        <v>770</v>
      </c>
      <c r="PFY21" s="151" t="s">
        <v>770</v>
      </c>
      <c r="PFZ21" s="151" t="s">
        <v>770</v>
      </c>
      <c r="PGA21" s="151" t="s">
        <v>770</v>
      </c>
      <c r="PGB21" s="151" t="s">
        <v>770</v>
      </c>
      <c r="PGC21" s="151" t="s">
        <v>770</v>
      </c>
      <c r="PGD21" s="151" t="s">
        <v>770</v>
      </c>
      <c r="PGE21" s="151" t="s">
        <v>770</v>
      </c>
      <c r="PGF21" s="151" t="s">
        <v>770</v>
      </c>
      <c r="PGG21" s="151" t="s">
        <v>770</v>
      </c>
      <c r="PGH21" s="151" t="s">
        <v>770</v>
      </c>
      <c r="PGI21" s="151" t="s">
        <v>770</v>
      </c>
      <c r="PGJ21" s="151" t="s">
        <v>770</v>
      </c>
      <c r="PGK21" s="151" t="s">
        <v>770</v>
      </c>
      <c r="PGL21" s="151" t="s">
        <v>770</v>
      </c>
      <c r="PGM21" s="151" t="s">
        <v>770</v>
      </c>
      <c r="PGN21" s="151" t="s">
        <v>770</v>
      </c>
      <c r="PGO21" s="151" t="s">
        <v>770</v>
      </c>
      <c r="PGP21" s="151" t="s">
        <v>770</v>
      </c>
      <c r="PGQ21" s="151" t="s">
        <v>770</v>
      </c>
      <c r="PGR21" s="151" t="s">
        <v>770</v>
      </c>
      <c r="PGS21" s="151" t="s">
        <v>770</v>
      </c>
      <c r="PGT21" s="151" t="s">
        <v>770</v>
      </c>
      <c r="PGU21" s="151" t="s">
        <v>770</v>
      </c>
      <c r="PGV21" s="151" t="s">
        <v>770</v>
      </c>
      <c r="PGW21" s="151" t="s">
        <v>770</v>
      </c>
      <c r="PGX21" s="151" t="s">
        <v>770</v>
      </c>
      <c r="PGY21" s="151" t="s">
        <v>770</v>
      </c>
      <c r="PGZ21" s="151" t="s">
        <v>770</v>
      </c>
      <c r="PHA21" s="151" t="s">
        <v>770</v>
      </c>
      <c r="PHB21" s="151" t="s">
        <v>770</v>
      </c>
      <c r="PHC21" s="151" t="s">
        <v>770</v>
      </c>
      <c r="PHD21" s="151" t="s">
        <v>770</v>
      </c>
      <c r="PHE21" s="151" t="s">
        <v>770</v>
      </c>
      <c r="PHF21" s="151" t="s">
        <v>770</v>
      </c>
      <c r="PHG21" s="151" t="s">
        <v>770</v>
      </c>
      <c r="PHH21" s="151" t="s">
        <v>770</v>
      </c>
      <c r="PHI21" s="151" t="s">
        <v>770</v>
      </c>
      <c r="PHJ21" s="151" t="s">
        <v>770</v>
      </c>
      <c r="PHK21" s="151" t="s">
        <v>770</v>
      </c>
      <c r="PHL21" s="151" t="s">
        <v>770</v>
      </c>
      <c r="PHM21" s="151" t="s">
        <v>770</v>
      </c>
      <c r="PHN21" s="151" t="s">
        <v>770</v>
      </c>
      <c r="PHO21" s="151" t="s">
        <v>770</v>
      </c>
      <c r="PHP21" s="151" t="s">
        <v>770</v>
      </c>
      <c r="PHQ21" s="151" t="s">
        <v>770</v>
      </c>
      <c r="PHR21" s="151" t="s">
        <v>770</v>
      </c>
      <c r="PHS21" s="151" t="s">
        <v>770</v>
      </c>
      <c r="PHT21" s="151" t="s">
        <v>770</v>
      </c>
      <c r="PHU21" s="151" t="s">
        <v>770</v>
      </c>
      <c r="PHV21" s="151" t="s">
        <v>770</v>
      </c>
      <c r="PHW21" s="151" t="s">
        <v>770</v>
      </c>
      <c r="PHX21" s="151" t="s">
        <v>770</v>
      </c>
      <c r="PHY21" s="151" t="s">
        <v>770</v>
      </c>
      <c r="PHZ21" s="151" t="s">
        <v>770</v>
      </c>
      <c r="PIA21" s="151" t="s">
        <v>770</v>
      </c>
      <c r="PIB21" s="151" t="s">
        <v>770</v>
      </c>
      <c r="PIC21" s="151" t="s">
        <v>770</v>
      </c>
      <c r="PID21" s="151" t="s">
        <v>770</v>
      </c>
      <c r="PIE21" s="151" t="s">
        <v>770</v>
      </c>
      <c r="PIF21" s="151" t="s">
        <v>770</v>
      </c>
      <c r="PIG21" s="151" t="s">
        <v>770</v>
      </c>
      <c r="PIH21" s="151" t="s">
        <v>770</v>
      </c>
      <c r="PII21" s="151" t="s">
        <v>770</v>
      </c>
      <c r="PIJ21" s="151" t="s">
        <v>770</v>
      </c>
      <c r="PIK21" s="151" t="s">
        <v>770</v>
      </c>
      <c r="PIL21" s="151" t="s">
        <v>770</v>
      </c>
      <c r="PIM21" s="151" t="s">
        <v>770</v>
      </c>
      <c r="PIN21" s="151" t="s">
        <v>770</v>
      </c>
      <c r="PIO21" s="151" t="s">
        <v>770</v>
      </c>
      <c r="PIP21" s="151" t="s">
        <v>770</v>
      </c>
      <c r="PIQ21" s="151" t="s">
        <v>770</v>
      </c>
      <c r="PIR21" s="151" t="s">
        <v>770</v>
      </c>
      <c r="PIS21" s="151" t="s">
        <v>770</v>
      </c>
      <c r="PIT21" s="151" t="s">
        <v>770</v>
      </c>
      <c r="PIU21" s="151" t="s">
        <v>770</v>
      </c>
      <c r="PIV21" s="151" t="s">
        <v>770</v>
      </c>
      <c r="PIW21" s="151" t="s">
        <v>770</v>
      </c>
      <c r="PIX21" s="151" t="s">
        <v>770</v>
      </c>
      <c r="PIY21" s="151" t="s">
        <v>770</v>
      </c>
      <c r="PIZ21" s="151" t="s">
        <v>770</v>
      </c>
      <c r="PJA21" s="151" t="s">
        <v>770</v>
      </c>
      <c r="PJB21" s="151" t="s">
        <v>770</v>
      </c>
      <c r="PJC21" s="151" t="s">
        <v>770</v>
      </c>
      <c r="PJD21" s="151" t="s">
        <v>770</v>
      </c>
      <c r="PJE21" s="151" t="s">
        <v>770</v>
      </c>
      <c r="PJF21" s="151" t="s">
        <v>770</v>
      </c>
      <c r="PJG21" s="151" t="s">
        <v>770</v>
      </c>
      <c r="PJH21" s="151" t="s">
        <v>770</v>
      </c>
      <c r="PJI21" s="151" t="s">
        <v>770</v>
      </c>
      <c r="PJJ21" s="151" t="s">
        <v>770</v>
      </c>
      <c r="PJK21" s="151" t="s">
        <v>770</v>
      </c>
      <c r="PJL21" s="151" t="s">
        <v>770</v>
      </c>
      <c r="PJM21" s="151" t="s">
        <v>770</v>
      </c>
      <c r="PJN21" s="151" t="s">
        <v>770</v>
      </c>
      <c r="PJO21" s="151" t="s">
        <v>770</v>
      </c>
      <c r="PJP21" s="151" t="s">
        <v>770</v>
      </c>
      <c r="PJQ21" s="151" t="s">
        <v>770</v>
      </c>
      <c r="PJR21" s="151" t="s">
        <v>770</v>
      </c>
      <c r="PJS21" s="151" t="s">
        <v>770</v>
      </c>
      <c r="PJT21" s="151" t="s">
        <v>770</v>
      </c>
      <c r="PJU21" s="151" t="s">
        <v>770</v>
      </c>
      <c r="PJV21" s="151" t="s">
        <v>770</v>
      </c>
      <c r="PJW21" s="151" t="s">
        <v>770</v>
      </c>
      <c r="PJX21" s="151" t="s">
        <v>770</v>
      </c>
      <c r="PJY21" s="151" t="s">
        <v>770</v>
      </c>
      <c r="PJZ21" s="151" t="s">
        <v>770</v>
      </c>
      <c r="PKA21" s="151" t="s">
        <v>770</v>
      </c>
      <c r="PKB21" s="151" t="s">
        <v>770</v>
      </c>
      <c r="PKC21" s="151" t="s">
        <v>770</v>
      </c>
      <c r="PKD21" s="151" t="s">
        <v>770</v>
      </c>
      <c r="PKE21" s="151" t="s">
        <v>770</v>
      </c>
      <c r="PKF21" s="151" t="s">
        <v>770</v>
      </c>
      <c r="PKG21" s="151" t="s">
        <v>770</v>
      </c>
      <c r="PKH21" s="151" t="s">
        <v>770</v>
      </c>
      <c r="PKI21" s="151" t="s">
        <v>770</v>
      </c>
      <c r="PKJ21" s="151" t="s">
        <v>770</v>
      </c>
      <c r="PKK21" s="151" t="s">
        <v>770</v>
      </c>
      <c r="PKL21" s="151" t="s">
        <v>770</v>
      </c>
      <c r="PKM21" s="151" t="s">
        <v>770</v>
      </c>
      <c r="PKN21" s="151" t="s">
        <v>770</v>
      </c>
      <c r="PKO21" s="151" t="s">
        <v>770</v>
      </c>
      <c r="PKP21" s="151" t="s">
        <v>770</v>
      </c>
      <c r="PKQ21" s="151" t="s">
        <v>770</v>
      </c>
      <c r="PKR21" s="151" t="s">
        <v>770</v>
      </c>
      <c r="PKS21" s="151" t="s">
        <v>770</v>
      </c>
      <c r="PKT21" s="151" t="s">
        <v>770</v>
      </c>
      <c r="PKU21" s="151" t="s">
        <v>770</v>
      </c>
      <c r="PKV21" s="151" t="s">
        <v>770</v>
      </c>
      <c r="PKW21" s="151" t="s">
        <v>770</v>
      </c>
      <c r="PKX21" s="151" t="s">
        <v>770</v>
      </c>
      <c r="PKY21" s="151" t="s">
        <v>770</v>
      </c>
      <c r="PKZ21" s="151" t="s">
        <v>770</v>
      </c>
      <c r="PLA21" s="151" t="s">
        <v>770</v>
      </c>
      <c r="PLB21" s="151" t="s">
        <v>770</v>
      </c>
      <c r="PLC21" s="151" t="s">
        <v>770</v>
      </c>
      <c r="PLD21" s="151" t="s">
        <v>770</v>
      </c>
      <c r="PLE21" s="151" t="s">
        <v>770</v>
      </c>
      <c r="PLF21" s="151" t="s">
        <v>770</v>
      </c>
      <c r="PLG21" s="151" t="s">
        <v>770</v>
      </c>
      <c r="PLH21" s="151" t="s">
        <v>770</v>
      </c>
      <c r="PLI21" s="151" t="s">
        <v>770</v>
      </c>
      <c r="PLJ21" s="151" t="s">
        <v>770</v>
      </c>
      <c r="PLK21" s="151" t="s">
        <v>770</v>
      </c>
      <c r="PLL21" s="151" t="s">
        <v>770</v>
      </c>
      <c r="PLM21" s="151" t="s">
        <v>770</v>
      </c>
      <c r="PLN21" s="151" t="s">
        <v>770</v>
      </c>
      <c r="PLO21" s="151" t="s">
        <v>770</v>
      </c>
      <c r="PLP21" s="151" t="s">
        <v>770</v>
      </c>
      <c r="PLQ21" s="151" t="s">
        <v>770</v>
      </c>
      <c r="PLR21" s="151" t="s">
        <v>770</v>
      </c>
      <c r="PLS21" s="151" t="s">
        <v>770</v>
      </c>
      <c r="PLT21" s="151" t="s">
        <v>770</v>
      </c>
      <c r="PLU21" s="151" t="s">
        <v>770</v>
      </c>
      <c r="PLV21" s="151" t="s">
        <v>770</v>
      </c>
      <c r="PLW21" s="151" t="s">
        <v>770</v>
      </c>
      <c r="PLX21" s="151" t="s">
        <v>770</v>
      </c>
      <c r="PLY21" s="151" t="s">
        <v>770</v>
      </c>
      <c r="PLZ21" s="151" t="s">
        <v>770</v>
      </c>
      <c r="PMA21" s="151" t="s">
        <v>770</v>
      </c>
      <c r="PMB21" s="151" t="s">
        <v>770</v>
      </c>
      <c r="PMC21" s="151" t="s">
        <v>770</v>
      </c>
      <c r="PMD21" s="151" t="s">
        <v>770</v>
      </c>
      <c r="PME21" s="151" t="s">
        <v>770</v>
      </c>
      <c r="PMF21" s="151" t="s">
        <v>770</v>
      </c>
      <c r="PMG21" s="151" t="s">
        <v>770</v>
      </c>
      <c r="PMH21" s="151" t="s">
        <v>770</v>
      </c>
      <c r="PMI21" s="151" t="s">
        <v>770</v>
      </c>
      <c r="PMJ21" s="151" t="s">
        <v>770</v>
      </c>
      <c r="PMK21" s="151" t="s">
        <v>770</v>
      </c>
      <c r="PML21" s="151" t="s">
        <v>770</v>
      </c>
      <c r="PMM21" s="151" t="s">
        <v>770</v>
      </c>
      <c r="PMN21" s="151" t="s">
        <v>770</v>
      </c>
      <c r="PMO21" s="151" t="s">
        <v>770</v>
      </c>
      <c r="PMP21" s="151" t="s">
        <v>770</v>
      </c>
      <c r="PMQ21" s="151" t="s">
        <v>770</v>
      </c>
      <c r="PMR21" s="151" t="s">
        <v>770</v>
      </c>
      <c r="PMS21" s="151" t="s">
        <v>770</v>
      </c>
      <c r="PMT21" s="151" t="s">
        <v>770</v>
      </c>
      <c r="PMU21" s="151" t="s">
        <v>770</v>
      </c>
      <c r="PMV21" s="151" t="s">
        <v>770</v>
      </c>
      <c r="PMW21" s="151" t="s">
        <v>770</v>
      </c>
      <c r="PMX21" s="151" t="s">
        <v>770</v>
      </c>
      <c r="PMY21" s="151" t="s">
        <v>770</v>
      </c>
      <c r="PMZ21" s="151" t="s">
        <v>770</v>
      </c>
      <c r="PNA21" s="151" t="s">
        <v>770</v>
      </c>
      <c r="PNB21" s="151" t="s">
        <v>770</v>
      </c>
      <c r="PNC21" s="151" t="s">
        <v>770</v>
      </c>
      <c r="PND21" s="151" t="s">
        <v>770</v>
      </c>
      <c r="PNE21" s="151" t="s">
        <v>770</v>
      </c>
      <c r="PNF21" s="151" t="s">
        <v>770</v>
      </c>
      <c r="PNG21" s="151" t="s">
        <v>770</v>
      </c>
      <c r="PNH21" s="151" t="s">
        <v>770</v>
      </c>
      <c r="PNI21" s="151" t="s">
        <v>770</v>
      </c>
      <c r="PNJ21" s="151" t="s">
        <v>770</v>
      </c>
      <c r="PNK21" s="151" t="s">
        <v>770</v>
      </c>
      <c r="PNL21" s="151" t="s">
        <v>770</v>
      </c>
      <c r="PNM21" s="151" t="s">
        <v>770</v>
      </c>
      <c r="PNN21" s="151" t="s">
        <v>770</v>
      </c>
      <c r="PNO21" s="151" t="s">
        <v>770</v>
      </c>
      <c r="PNP21" s="151" t="s">
        <v>770</v>
      </c>
      <c r="PNQ21" s="151" t="s">
        <v>770</v>
      </c>
      <c r="PNR21" s="151" t="s">
        <v>770</v>
      </c>
      <c r="PNS21" s="151" t="s">
        <v>770</v>
      </c>
      <c r="PNT21" s="151" t="s">
        <v>770</v>
      </c>
      <c r="PNU21" s="151" t="s">
        <v>770</v>
      </c>
      <c r="PNV21" s="151" t="s">
        <v>770</v>
      </c>
      <c r="PNW21" s="151" t="s">
        <v>770</v>
      </c>
      <c r="PNX21" s="151" t="s">
        <v>770</v>
      </c>
      <c r="PNY21" s="151" t="s">
        <v>770</v>
      </c>
      <c r="PNZ21" s="151" t="s">
        <v>770</v>
      </c>
      <c r="POA21" s="151" t="s">
        <v>770</v>
      </c>
      <c r="POB21" s="151" t="s">
        <v>770</v>
      </c>
      <c r="POC21" s="151" t="s">
        <v>770</v>
      </c>
      <c r="POD21" s="151" t="s">
        <v>770</v>
      </c>
      <c r="POE21" s="151" t="s">
        <v>770</v>
      </c>
      <c r="POF21" s="151" t="s">
        <v>770</v>
      </c>
      <c r="POG21" s="151" t="s">
        <v>770</v>
      </c>
      <c r="POH21" s="151" t="s">
        <v>770</v>
      </c>
      <c r="POI21" s="151" t="s">
        <v>770</v>
      </c>
      <c r="POJ21" s="151" t="s">
        <v>770</v>
      </c>
      <c r="POK21" s="151" t="s">
        <v>770</v>
      </c>
      <c r="POL21" s="151" t="s">
        <v>770</v>
      </c>
      <c r="POM21" s="151" t="s">
        <v>770</v>
      </c>
      <c r="PON21" s="151" t="s">
        <v>770</v>
      </c>
      <c r="POO21" s="151" t="s">
        <v>770</v>
      </c>
      <c r="POP21" s="151" t="s">
        <v>770</v>
      </c>
      <c r="POQ21" s="151" t="s">
        <v>770</v>
      </c>
      <c r="POR21" s="151" t="s">
        <v>770</v>
      </c>
      <c r="POS21" s="151" t="s">
        <v>770</v>
      </c>
      <c r="POT21" s="151" t="s">
        <v>770</v>
      </c>
      <c r="POU21" s="151" t="s">
        <v>770</v>
      </c>
      <c r="POV21" s="151" t="s">
        <v>770</v>
      </c>
      <c r="POW21" s="151" t="s">
        <v>770</v>
      </c>
      <c r="POX21" s="151" t="s">
        <v>770</v>
      </c>
      <c r="POY21" s="151" t="s">
        <v>770</v>
      </c>
      <c r="POZ21" s="151" t="s">
        <v>770</v>
      </c>
      <c r="PPA21" s="151" t="s">
        <v>770</v>
      </c>
      <c r="PPB21" s="151" t="s">
        <v>770</v>
      </c>
      <c r="PPC21" s="151" t="s">
        <v>770</v>
      </c>
      <c r="PPD21" s="151" t="s">
        <v>770</v>
      </c>
      <c r="PPE21" s="151" t="s">
        <v>770</v>
      </c>
      <c r="PPF21" s="151" t="s">
        <v>770</v>
      </c>
      <c r="PPG21" s="151" t="s">
        <v>770</v>
      </c>
      <c r="PPH21" s="151" t="s">
        <v>770</v>
      </c>
      <c r="PPI21" s="151" t="s">
        <v>770</v>
      </c>
      <c r="PPJ21" s="151" t="s">
        <v>770</v>
      </c>
      <c r="PPK21" s="151" t="s">
        <v>770</v>
      </c>
      <c r="PPL21" s="151" t="s">
        <v>770</v>
      </c>
      <c r="PPM21" s="151" t="s">
        <v>770</v>
      </c>
      <c r="PPN21" s="151" t="s">
        <v>770</v>
      </c>
      <c r="PPO21" s="151" t="s">
        <v>770</v>
      </c>
      <c r="PPP21" s="151" t="s">
        <v>770</v>
      </c>
      <c r="PPQ21" s="151" t="s">
        <v>770</v>
      </c>
      <c r="PPR21" s="151" t="s">
        <v>770</v>
      </c>
      <c r="PPS21" s="151" t="s">
        <v>770</v>
      </c>
      <c r="PPT21" s="151" t="s">
        <v>770</v>
      </c>
      <c r="PPU21" s="151" t="s">
        <v>770</v>
      </c>
      <c r="PPV21" s="151" t="s">
        <v>770</v>
      </c>
      <c r="PPW21" s="151" t="s">
        <v>770</v>
      </c>
      <c r="PPX21" s="151" t="s">
        <v>770</v>
      </c>
      <c r="PPY21" s="151" t="s">
        <v>770</v>
      </c>
      <c r="PPZ21" s="151" t="s">
        <v>770</v>
      </c>
      <c r="PQA21" s="151" t="s">
        <v>770</v>
      </c>
      <c r="PQB21" s="151" t="s">
        <v>770</v>
      </c>
      <c r="PQC21" s="151" t="s">
        <v>770</v>
      </c>
      <c r="PQD21" s="151" t="s">
        <v>770</v>
      </c>
      <c r="PQE21" s="151" t="s">
        <v>770</v>
      </c>
      <c r="PQF21" s="151" t="s">
        <v>770</v>
      </c>
      <c r="PQG21" s="151" t="s">
        <v>770</v>
      </c>
      <c r="PQH21" s="151" t="s">
        <v>770</v>
      </c>
      <c r="PQI21" s="151" t="s">
        <v>770</v>
      </c>
      <c r="PQJ21" s="151" t="s">
        <v>770</v>
      </c>
      <c r="PQK21" s="151" t="s">
        <v>770</v>
      </c>
      <c r="PQL21" s="151" t="s">
        <v>770</v>
      </c>
      <c r="PQM21" s="151" t="s">
        <v>770</v>
      </c>
      <c r="PQN21" s="151" t="s">
        <v>770</v>
      </c>
      <c r="PQO21" s="151" t="s">
        <v>770</v>
      </c>
      <c r="PQP21" s="151" t="s">
        <v>770</v>
      </c>
      <c r="PQQ21" s="151" t="s">
        <v>770</v>
      </c>
      <c r="PQR21" s="151" t="s">
        <v>770</v>
      </c>
      <c r="PQS21" s="151" t="s">
        <v>770</v>
      </c>
      <c r="PQT21" s="151" t="s">
        <v>770</v>
      </c>
      <c r="PQU21" s="151" t="s">
        <v>770</v>
      </c>
      <c r="PQV21" s="151" t="s">
        <v>770</v>
      </c>
      <c r="PQW21" s="151" t="s">
        <v>770</v>
      </c>
      <c r="PQX21" s="151" t="s">
        <v>770</v>
      </c>
      <c r="PQY21" s="151" t="s">
        <v>770</v>
      </c>
      <c r="PQZ21" s="151" t="s">
        <v>770</v>
      </c>
      <c r="PRA21" s="151" t="s">
        <v>770</v>
      </c>
      <c r="PRB21" s="151" t="s">
        <v>770</v>
      </c>
      <c r="PRC21" s="151" t="s">
        <v>770</v>
      </c>
      <c r="PRD21" s="151" t="s">
        <v>770</v>
      </c>
      <c r="PRE21" s="151" t="s">
        <v>770</v>
      </c>
      <c r="PRF21" s="151" t="s">
        <v>770</v>
      </c>
      <c r="PRG21" s="151" t="s">
        <v>770</v>
      </c>
      <c r="PRH21" s="151" t="s">
        <v>770</v>
      </c>
      <c r="PRI21" s="151" t="s">
        <v>770</v>
      </c>
      <c r="PRJ21" s="151" t="s">
        <v>770</v>
      </c>
      <c r="PRK21" s="151" t="s">
        <v>770</v>
      </c>
      <c r="PRL21" s="151" t="s">
        <v>770</v>
      </c>
      <c r="PRM21" s="151" t="s">
        <v>770</v>
      </c>
      <c r="PRN21" s="151" t="s">
        <v>770</v>
      </c>
      <c r="PRO21" s="151" t="s">
        <v>770</v>
      </c>
      <c r="PRP21" s="151" t="s">
        <v>770</v>
      </c>
      <c r="PRQ21" s="151" t="s">
        <v>770</v>
      </c>
      <c r="PRR21" s="151" t="s">
        <v>770</v>
      </c>
      <c r="PRS21" s="151" t="s">
        <v>770</v>
      </c>
      <c r="PRT21" s="151" t="s">
        <v>770</v>
      </c>
      <c r="PRU21" s="151" t="s">
        <v>770</v>
      </c>
      <c r="PRV21" s="151" t="s">
        <v>770</v>
      </c>
      <c r="PRW21" s="151" t="s">
        <v>770</v>
      </c>
      <c r="PRX21" s="151" t="s">
        <v>770</v>
      </c>
      <c r="PRY21" s="151" t="s">
        <v>770</v>
      </c>
      <c r="PRZ21" s="151" t="s">
        <v>770</v>
      </c>
      <c r="PSA21" s="151" t="s">
        <v>770</v>
      </c>
      <c r="PSB21" s="151" t="s">
        <v>770</v>
      </c>
      <c r="PSC21" s="151" t="s">
        <v>770</v>
      </c>
      <c r="PSD21" s="151" t="s">
        <v>770</v>
      </c>
      <c r="PSE21" s="151" t="s">
        <v>770</v>
      </c>
      <c r="PSF21" s="151" t="s">
        <v>770</v>
      </c>
      <c r="PSG21" s="151" t="s">
        <v>770</v>
      </c>
      <c r="PSH21" s="151" t="s">
        <v>770</v>
      </c>
      <c r="PSI21" s="151" t="s">
        <v>770</v>
      </c>
      <c r="PSJ21" s="151" t="s">
        <v>770</v>
      </c>
      <c r="PSK21" s="151" t="s">
        <v>770</v>
      </c>
      <c r="PSL21" s="151" t="s">
        <v>770</v>
      </c>
      <c r="PSM21" s="151" t="s">
        <v>770</v>
      </c>
      <c r="PSN21" s="151" t="s">
        <v>770</v>
      </c>
      <c r="PSO21" s="151" t="s">
        <v>770</v>
      </c>
      <c r="PSP21" s="151" t="s">
        <v>770</v>
      </c>
      <c r="PSQ21" s="151" t="s">
        <v>770</v>
      </c>
      <c r="PSR21" s="151" t="s">
        <v>770</v>
      </c>
      <c r="PSS21" s="151" t="s">
        <v>770</v>
      </c>
      <c r="PST21" s="151" t="s">
        <v>770</v>
      </c>
      <c r="PSU21" s="151" t="s">
        <v>770</v>
      </c>
      <c r="PSV21" s="151" t="s">
        <v>770</v>
      </c>
      <c r="PSW21" s="151" t="s">
        <v>770</v>
      </c>
      <c r="PSX21" s="151" t="s">
        <v>770</v>
      </c>
      <c r="PSY21" s="151" t="s">
        <v>770</v>
      </c>
      <c r="PSZ21" s="151" t="s">
        <v>770</v>
      </c>
      <c r="PTA21" s="151" t="s">
        <v>770</v>
      </c>
      <c r="PTB21" s="151" t="s">
        <v>770</v>
      </c>
      <c r="PTC21" s="151" t="s">
        <v>770</v>
      </c>
      <c r="PTD21" s="151" t="s">
        <v>770</v>
      </c>
      <c r="PTE21" s="151" t="s">
        <v>770</v>
      </c>
      <c r="PTF21" s="151" t="s">
        <v>770</v>
      </c>
      <c r="PTG21" s="151" t="s">
        <v>770</v>
      </c>
      <c r="PTH21" s="151" t="s">
        <v>770</v>
      </c>
      <c r="PTI21" s="151" t="s">
        <v>770</v>
      </c>
      <c r="PTJ21" s="151" t="s">
        <v>770</v>
      </c>
      <c r="PTK21" s="151" t="s">
        <v>770</v>
      </c>
      <c r="PTL21" s="151" t="s">
        <v>770</v>
      </c>
      <c r="PTM21" s="151" t="s">
        <v>770</v>
      </c>
      <c r="PTN21" s="151" t="s">
        <v>770</v>
      </c>
      <c r="PTO21" s="151" t="s">
        <v>770</v>
      </c>
      <c r="PTP21" s="151" t="s">
        <v>770</v>
      </c>
      <c r="PTQ21" s="151" t="s">
        <v>770</v>
      </c>
      <c r="PTR21" s="151" t="s">
        <v>770</v>
      </c>
      <c r="PTS21" s="151" t="s">
        <v>770</v>
      </c>
      <c r="PTT21" s="151" t="s">
        <v>770</v>
      </c>
      <c r="PTU21" s="151" t="s">
        <v>770</v>
      </c>
      <c r="PTV21" s="151" t="s">
        <v>770</v>
      </c>
      <c r="PTW21" s="151" t="s">
        <v>770</v>
      </c>
      <c r="PTX21" s="151" t="s">
        <v>770</v>
      </c>
      <c r="PTY21" s="151" t="s">
        <v>770</v>
      </c>
      <c r="PTZ21" s="151" t="s">
        <v>770</v>
      </c>
      <c r="PUA21" s="151" t="s">
        <v>770</v>
      </c>
      <c r="PUB21" s="151" t="s">
        <v>770</v>
      </c>
      <c r="PUC21" s="151" t="s">
        <v>770</v>
      </c>
      <c r="PUD21" s="151" t="s">
        <v>770</v>
      </c>
      <c r="PUE21" s="151" t="s">
        <v>770</v>
      </c>
      <c r="PUF21" s="151" t="s">
        <v>770</v>
      </c>
      <c r="PUG21" s="151" t="s">
        <v>770</v>
      </c>
      <c r="PUH21" s="151" t="s">
        <v>770</v>
      </c>
      <c r="PUI21" s="151" t="s">
        <v>770</v>
      </c>
      <c r="PUJ21" s="151" t="s">
        <v>770</v>
      </c>
      <c r="PUK21" s="151" t="s">
        <v>770</v>
      </c>
      <c r="PUL21" s="151" t="s">
        <v>770</v>
      </c>
      <c r="PUM21" s="151" t="s">
        <v>770</v>
      </c>
      <c r="PUN21" s="151" t="s">
        <v>770</v>
      </c>
      <c r="PUO21" s="151" t="s">
        <v>770</v>
      </c>
      <c r="PUP21" s="151" t="s">
        <v>770</v>
      </c>
      <c r="PUQ21" s="151" t="s">
        <v>770</v>
      </c>
      <c r="PUR21" s="151" t="s">
        <v>770</v>
      </c>
      <c r="PUS21" s="151" t="s">
        <v>770</v>
      </c>
      <c r="PUT21" s="151" t="s">
        <v>770</v>
      </c>
      <c r="PUU21" s="151" t="s">
        <v>770</v>
      </c>
      <c r="PUV21" s="151" t="s">
        <v>770</v>
      </c>
      <c r="PUW21" s="151" t="s">
        <v>770</v>
      </c>
      <c r="PUX21" s="151" t="s">
        <v>770</v>
      </c>
      <c r="PUY21" s="151" t="s">
        <v>770</v>
      </c>
      <c r="PUZ21" s="151" t="s">
        <v>770</v>
      </c>
      <c r="PVA21" s="151" t="s">
        <v>770</v>
      </c>
      <c r="PVB21" s="151" t="s">
        <v>770</v>
      </c>
      <c r="PVC21" s="151" t="s">
        <v>770</v>
      </c>
      <c r="PVD21" s="151" t="s">
        <v>770</v>
      </c>
      <c r="PVE21" s="151" t="s">
        <v>770</v>
      </c>
      <c r="PVF21" s="151" t="s">
        <v>770</v>
      </c>
      <c r="PVG21" s="151" t="s">
        <v>770</v>
      </c>
      <c r="PVH21" s="151" t="s">
        <v>770</v>
      </c>
      <c r="PVI21" s="151" t="s">
        <v>770</v>
      </c>
      <c r="PVJ21" s="151" t="s">
        <v>770</v>
      </c>
      <c r="PVK21" s="151" t="s">
        <v>770</v>
      </c>
      <c r="PVL21" s="151" t="s">
        <v>770</v>
      </c>
      <c r="PVM21" s="151" t="s">
        <v>770</v>
      </c>
      <c r="PVN21" s="151" t="s">
        <v>770</v>
      </c>
      <c r="PVO21" s="151" t="s">
        <v>770</v>
      </c>
      <c r="PVP21" s="151" t="s">
        <v>770</v>
      </c>
      <c r="PVQ21" s="151" t="s">
        <v>770</v>
      </c>
      <c r="PVR21" s="151" t="s">
        <v>770</v>
      </c>
      <c r="PVS21" s="151" t="s">
        <v>770</v>
      </c>
      <c r="PVT21" s="151" t="s">
        <v>770</v>
      </c>
      <c r="PVU21" s="151" t="s">
        <v>770</v>
      </c>
      <c r="PVV21" s="151" t="s">
        <v>770</v>
      </c>
      <c r="PVW21" s="151" t="s">
        <v>770</v>
      </c>
      <c r="PVX21" s="151" t="s">
        <v>770</v>
      </c>
      <c r="PVY21" s="151" t="s">
        <v>770</v>
      </c>
      <c r="PVZ21" s="151" t="s">
        <v>770</v>
      </c>
      <c r="PWA21" s="151" t="s">
        <v>770</v>
      </c>
      <c r="PWB21" s="151" t="s">
        <v>770</v>
      </c>
      <c r="PWC21" s="151" t="s">
        <v>770</v>
      </c>
      <c r="PWD21" s="151" t="s">
        <v>770</v>
      </c>
      <c r="PWE21" s="151" t="s">
        <v>770</v>
      </c>
      <c r="PWF21" s="151" t="s">
        <v>770</v>
      </c>
      <c r="PWG21" s="151" t="s">
        <v>770</v>
      </c>
      <c r="PWH21" s="151" t="s">
        <v>770</v>
      </c>
      <c r="PWI21" s="151" t="s">
        <v>770</v>
      </c>
      <c r="PWJ21" s="151" t="s">
        <v>770</v>
      </c>
      <c r="PWK21" s="151" t="s">
        <v>770</v>
      </c>
      <c r="PWL21" s="151" t="s">
        <v>770</v>
      </c>
      <c r="PWM21" s="151" t="s">
        <v>770</v>
      </c>
      <c r="PWN21" s="151" t="s">
        <v>770</v>
      </c>
      <c r="PWO21" s="151" t="s">
        <v>770</v>
      </c>
      <c r="PWP21" s="151" t="s">
        <v>770</v>
      </c>
      <c r="PWQ21" s="151" t="s">
        <v>770</v>
      </c>
      <c r="PWR21" s="151" t="s">
        <v>770</v>
      </c>
      <c r="PWS21" s="151" t="s">
        <v>770</v>
      </c>
      <c r="PWT21" s="151" t="s">
        <v>770</v>
      </c>
      <c r="PWU21" s="151" t="s">
        <v>770</v>
      </c>
      <c r="PWV21" s="151" t="s">
        <v>770</v>
      </c>
      <c r="PWW21" s="151" t="s">
        <v>770</v>
      </c>
      <c r="PWX21" s="151" t="s">
        <v>770</v>
      </c>
      <c r="PWY21" s="151" t="s">
        <v>770</v>
      </c>
      <c r="PWZ21" s="151" t="s">
        <v>770</v>
      </c>
      <c r="PXA21" s="151" t="s">
        <v>770</v>
      </c>
      <c r="PXB21" s="151" t="s">
        <v>770</v>
      </c>
      <c r="PXC21" s="151" t="s">
        <v>770</v>
      </c>
      <c r="PXD21" s="151" t="s">
        <v>770</v>
      </c>
      <c r="PXE21" s="151" t="s">
        <v>770</v>
      </c>
      <c r="PXF21" s="151" t="s">
        <v>770</v>
      </c>
      <c r="PXG21" s="151" t="s">
        <v>770</v>
      </c>
      <c r="PXH21" s="151" t="s">
        <v>770</v>
      </c>
      <c r="PXI21" s="151" t="s">
        <v>770</v>
      </c>
      <c r="PXJ21" s="151" t="s">
        <v>770</v>
      </c>
      <c r="PXK21" s="151" t="s">
        <v>770</v>
      </c>
      <c r="PXL21" s="151" t="s">
        <v>770</v>
      </c>
      <c r="PXM21" s="151" t="s">
        <v>770</v>
      </c>
      <c r="PXN21" s="151" t="s">
        <v>770</v>
      </c>
      <c r="PXO21" s="151" t="s">
        <v>770</v>
      </c>
      <c r="PXP21" s="151" t="s">
        <v>770</v>
      </c>
      <c r="PXQ21" s="151" t="s">
        <v>770</v>
      </c>
      <c r="PXR21" s="151" t="s">
        <v>770</v>
      </c>
      <c r="PXS21" s="151" t="s">
        <v>770</v>
      </c>
      <c r="PXT21" s="151" t="s">
        <v>770</v>
      </c>
      <c r="PXU21" s="151" t="s">
        <v>770</v>
      </c>
      <c r="PXV21" s="151" t="s">
        <v>770</v>
      </c>
      <c r="PXW21" s="151" t="s">
        <v>770</v>
      </c>
      <c r="PXX21" s="151" t="s">
        <v>770</v>
      </c>
      <c r="PXY21" s="151" t="s">
        <v>770</v>
      </c>
      <c r="PXZ21" s="151" t="s">
        <v>770</v>
      </c>
      <c r="PYA21" s="151" t="s">
        <v>770</v>
      </c>
      <c r="PYB21" s="151" t="s">
        <v>770</v>
      </c>
      <c r="PYC21" s="151" t="s">
        <v>770</v>
      </c>
      <c r="PYD21" s="151" t="s">
        <v>770</v>
      </c>
      <c r="PYE21" s="151" t="s">
        <v>770</v>
      </c>
      <c r="PYF21" s="151" t="s">
        <v>770</v>
      </c>
      <c r="PYG21" s="151" t="s">
        <v>770</v>
      </c>
      <c r="PYH21" s="151" t="s">
        <v>770</v>
      </c>
      <c r="PYI21" s="151" t="s">
        <v>770</v>
      </c>
      <c r="PYJ21" s="151" t="s">
        <v>770</v>
      </c>
      <c r="PYK21" s="151" t="s">
        <v>770</v>
      </c>
      <c r="PYL21" s="151" t="s">
        <v>770</v>
      </c>
      <c r="PYM21" s="151" t="s">
        <v>770</v>
      </c>
      <c r="PYN21" s="151" t="s">
        <v>770</v>
      </c>
      <c r="PYO21" s="151" t="s">
        <v>770</v>
      </c>
      <c r="PYP21" s="151" t="s">
        <v>770</v>
      </c>
      <c r="PYQ21" s="151" t="s">
        <v>770</v>
      </c>
      <c r="PYR21" s="151" t="s">
        <v>770</v>
      </c>
      <c r="PYS21" s="151" t="s">
        <v>770</v>
      </c>
      <c r="PYT21" s="151" t="s">
        <v>770</v>
      </c>
      <c r="PYU21" s="151" t="s">
        <v>770</v>
      </c>
      <c r="PYV21" s="151" t="s">
        <v>770</v>
      </c>
      <c r="PYW21" s="151" t="s">
        <v>770</v>
      </c>
      <c r="PYX21" s="151" t="s">
        <v>770</v>
      </c>
      <c r="PYY21" s="151" t="s">
        <v>770</v>
      </c>
      <c r="PYZ21" s="151" t="s">
        <v>770</v>
      </c>
      <c r="PZA21" s="151" t="s">
        <v>770</v>
      </c>
      <c r="PZB21" s="151" t="s">
        <v>770</v>
      </c>
      <c r="PZC21" s="151" t="s">
        <v>770</v>
      </c>
      <c r="PZD21" s="151" t="s">
        <v>770</v>
      </c>
      <c r="PZE21" s="151" t="s">
        <v>770</v>
      </c>
      <c r="PZF21" s="151" t="s">
        <v>770</v>
      </c>
      <c r="PZG21" s="151" t="s">
        <v>770</v>
      </c>
      <c r="PZH21" s="151" t="s">
        <v>770</v>
      </c>
      <c r="PZI21" s="151" t="s">
        <v>770</v>
      </c>
      <c r="PZJ21" s="151" t="s">
        <v>770</v>
      </c>
      <c r="PZK21" s="151" t="s">
        <v>770</v>
      </c>
      <c r="PZL21" s="151" t="s">
        <v>770</v>
      </c>
      <c r="PZM21" s="151" t="s">
        <v>770</v>
      </c>
      <c r="PZN21" s="151" t="s">
        <v>770</v>
      </c>
      <c r="PZO21" s="151" t="s">
        <v>770</v>
      </c>
      <c r="PZP21" s="151" t="s">
        <v>770</v>
      </c>
      <c r="PZQ21" s="151" t="s">
        <v>770</v>
      </c>
      <c r="PZR21" s="151" t="s">
        <v>770</v>
      </c>
      <c r="PZS21" s="151" t="s">
        <v>770</v>
      </c>
      <c r="PZT21" s="151" t="s">
        <v>770</v>
      </c>
      <c r="PZU21" s="151" t="s">
        <v>770</v>
      </c>
      <c r="PZV21" s="151" t="s">
        <v>770</v>
      </c>
      <c r="PZW21" s="151" t="s">
        <v>770</v>
      </c>
      <c r="PZX21" s="151" t="s">
        <v>770</v>
      </c>
      <c r="PZY21" s="151" t="s">
        <v>770</v>
      </c>
      <c r="PZZ21" s="151" t="s">
        <v>770</v>
      </c>
      <c r="QAA21" s="151" t="s">
        <v>770</v>
      </c>
      <c r="QAB21" s="151" t="s">
        <v>770</v>
      </c>
      <c r="QAC21" s="151" t="s">
        <v>770</v>
      </c>
      <c r="QAD21" s="151" t="s">
        <v>770</v>
      </c>
      <c r="QAE21" s="151" t="s">
        <v>770</v>
      </c>
      <c r="QAF21" s="151" t="s">
        <v>770</v>
      </c>
      <c r="QAG21" s="151" t="s">
        <v>770</v>
      </c>
      <c r="QAH21" s="151" t="s">
        <v>770</v>
      </c>
      <c r="QAI21" s="151" t="s">
        <v>770</v>
      </c>
      <c r="QAJ21" s="151" t="s">
        <v>770</v>
      </c>
      <c r="QAK21" s="151" t="s">
        <v>770</v>
      </c>
      <c r="QAL21" s="151" t="s">
        <v>770</v>
      </c>
      <c r="QAM21" s="151" t="s">
        <v>770</v>
      </c>
      <c r="QAN21" s="151" t="s">
        <v>770</v>
      </c>
      <c r="QAO21" s="151" t="s">
        <v>770</v>
      </c>
      <c r="QAP21" s="151" t="s">
        <v>770</v>
      </c>
      <c r="QAQ21" s="151" t="s">
        <v>770</v>
      </c>
      <c r="QAR21" s="151" t="s">
        <v>770</v>
      </c>
      <c r="QAS21" s="151" t="s">
        <v>770</v>
      </c>
      <c r="QAT21" s="151" t="s">
        <v>770</v>
      </c>
      <c r="QAU21" s="151" t="s">
        <v>770</v>
      </c>
      <c r="QAV21" s="151" t="s">
        <v>770</v>
      </c>
      <c r="QAW21" s="151" t="s">
        <v>770</v>
      </c>
      <c r="QAX21" s="151" t="s">
        <v>770</v>
      </c>
      <c r="QAY21" s="151" t="s">
        <v>770</v>
      </c>
      <c r="QAZ21" s="151" t="s">
        <v>770</v>
      </c>
      <c r="QBA21" s="151" t="s">
        <v>770</v>
      </c>
      <c r="QBB21" s="151" t="s">
        <v>770</v>
      </c>
      <c r="QBC21" s="151" t="s">
        <v>770</v>
      </c>
      <c r="QBD21" s="151" t="s">
        <v>770</v>
      </c>
      <c r="QBE21" s="151" t="s">
        <v>770</v>
      </c>
      <c r="QBF21" s="151" t="s">
        <v>770</v>
      </c>
      <c r="QBG21" s="151" t="s">
        <v>770</v>
      </c>
      <c r="QBH21" s="151" t="s">
        <v>770</v>
      </c>
      <c r="QBI21" s="151" t="s">
        <v>770</v>
      </c>
      <c r="QBJ21" s="151" t="s">
        <v>770</v>
      </c>
      <c r="QBK21" s="151" t="s">
        <v>770</v>
      </c>
      <c r="QBL21" s="151" t="s">
        <v>770</v>
      </c>
      <c r="QBM21" s="151" t="s">
        <v>770</v>
      </c>
      <c r="QBN21" s="151" t="s">
        <v>770</v>
      </c>
      <c r="QBO21" s="151" t="s">
        <v>770</v>
      </c>
      <c r="QBP21" s="151" t="s">
        <v>770</v>
      </c>
      <c r="QBQ21" s="151" t="s">
        <v>770</v>
      </c>
      <c r="QBR21" s="151" t="s">
        <v>770</v>
      </c>
      <c r="QBS21" s="151" t="s">
        <v>770</v>
      </c>
      <c r="QBT21" s="151" t="s">
        <v>770</v>
      </c>
      <c r="QBU21" s="151" t="s">
        <v>770</v>
      </c>
      <c r="QBV21" s="151" t="s">
        <v>770</v>
      </c>
      <c r="QBW21" s="151" t="s">
        <v>770</v>
      </c>
      <c r="QBX21" s="151" t="s">
        <v>770</v>
      </c>
      <c r="QBY21" s="151" t="s">
        <v>770</v>
      </c>
      <c r="QBZ21" s="151" t="s">
        <v>770</v>
      </c>
      <c r="QCA21" s="151" t="s">
        <v>770</v>
      </c>
      <c r="QCB21" s="151" t="s">
        <v>770</v>
      </c>
      <c r="QCC21" s="151" t="s">
        <v>770</v>
      </c>
      <c r="QCD21" s="151" t="s">
        <v>770</v>
      </c>
      <c r="QCE21" s="151" t="s">
        <v>770</v>
      </c>
      <c r="QCF21" s="151" t="s">
        <v>770</v>
      </c>
      <c r="QCG21" s="151" t="s">
        <v>770</v>
      </c>
      <c r="QCH21" s="151" t="s">
        <v>770</v>
      </c>
      <c r="QCI21" s="151" t="s">
        <v>770</v>
      </c>
      <c r="QCJ21" s="151" t="s">
        <v>770</v>
      </c>
      <c r="QCK21" s="151" t="s">
        <v>770</v>
      </c>
      <c r="QCL21" s="151" t="s">
        <v>770</v>
      </c>
      <c r="QCM21" s="151" t="s">
        <v>770</v>
      </c>
      <c r="QCN21" s="151" t="s">
        <v>770</v>
      </c>
      <c r="QCO21" s="151" t="s">
        <v>770</v>
      </c>
      <c r="QCP21" s="151" t="s">
        <v>770</v>
      </c>
      <c r="QCQ21" s="151" t="s">
        <v>770</v>
      </c>
      <c r="QCR21" s="151" t="s">
        <v>770</v>
      </c>
      <c r="QCS21" s="151" t="s">
        <v>770</v>
      </c>
      <c r="QCT21" s="151" t="s">
        <v>770</v>
      </c>
      <c r="QCU21" s="151" t="s">
        <v>770</v>
      </c>
      <c r="QCV21" s="151" t="s">
        <v>770</v>
      </c>
      <c r="QCW21" s="151" t="s">
        <v>770</v>
      </c>
      <c r="QCX21" s="151" t="s">
        <v>770</v>
      </c>
      <c r="QCY21" s="151" t="s">
        <v>770</v>
      </c>
      <c r="QCZ21" s="151" t="s">
        <v>770</v>
      </c>
      <c r="QDA21" s="151" t="s">
        <v>770</v>
      </c>
      <c r="QDB21" s="151" t="s">
        <v>770</v>
      </c>
      <c r="QDC21" s="151" t="s">
        <v>770</v>
      </c>
      <c r="QDD21" s="151" t="s">
        <v>770</v>
      </c>
      <c r="QDE21" s="151" t="s">
        <v>770</v>
      </c>
      <c r="QDF21" s="151" t="s">
        <v>770</v>
      </c>
      <c r="QDG21" s="151" t="s">
        <v>770</v>
      </c>
      <c r="QDH21" s="151" t="s">
        <v>770</v>
      </c>
      <c r="QDI21" s="151" t="s">
        <v>770</v>
      </c>
      <c r="QDJ21" s="151" t="s">
        <v>770</v>
      </c>
      <c r="QDK21" s="151" t="s">
        <v>770</v>
      </c>
      <c r="QDL21" s="151" t="s">
        <v>770</v>
      </c>
      <c r="QDM21" s="151" t="s">
        <v>770</v>
      </c>
      <c r="QDN21" s="151" t="s">
        <v>770</v>
      </c>
      <c r="QDO21" s="151" t="s">
        <v>770</v>
      </c>
      <c r="QDP21" s="151" t="s">
        <v>770</v>
      </c>
      <c r="QDQ21" s="151" t="s">
        <v>770</v>
      </c>
      <c r="QDR21" s="151" t="s">
        <v>770</v>
      </c>
      <c r="QDS21" s="151" t="s">
        <v>770</v>
      </c>
      <c r="QDT21" s="151" t="s">
        <v>770</v>
      </c>
      <c r="QDU21" s="151" t="s">
        <v>770</v>
      </c>
      <c r="QDV21" s="151" t="s">
        <v>770</v>
      </c>
      <c r="QDW21" s="151" t="s">
        <v>770</v>
      </c>
      <c r="QDX21" s="151" t="s">
        <v>770</v>
      </c>
      <c r="QDY21" s="151" t="s">
        <v>770</v>
      </c>
      <c r="QDZ21" s="151" t="s">
        <v>770</v>
      </c>
      <c r="QEA21" s="151" t="s">
        <v>770</v>
      </c>
      <c r="QEB21" s="151" t="s">
        <v>770</v>
      </c>
      <c r="QEC21" s="151" t="s">
        <v>770</v>
      </c>
      <c r="QED21" s="151" t="s">
        <v>770</v>
      </c>
      <c r="QEE21" s="151" t="s">
        <v>770</v>
      </c>
      <c r="QEF21" s="151" t="s">
        <v>770</v>
      </c>
      <c r="QEG21" s="151" t="s">
        <v>770</v>
      </c>
      <c r="QEH21" s="151" t="s">
        <v>770</v>
      </c>
      <c r="QEI21" s="151" t="s">
        <v>770</v>
      </c>
      <c r="QEJ21" s="151" t="s">
        <v>770</v>
      </c>
      <c r="QEK21" s="151" t="s">
        <v>770</v>
      </c>
      <c r="QEL21" s="151" t="s">
        <v>770</v>
      </c>
      <c r="QEM21" s="151" t="s">
        <v>770</v>
      </c>
      <c r="QEN21" s="151" t="s">
        <v>770</v>
      </c>
      <c r="QEO21" s="151" t="s">
        <v>770</v>
      </c>
      <c r="QEP21" s="151" t="s">
        <v>770</v>
      </c>
      <c r="QEQ21" s="151" t="s">
        <v>770</v>
      </c>
      <c r="QER21" s="151" t="s">
        <v>770</v>
      </c>
      <c r="QES21" s="151" t="s">
        <v>770</v>
      </c>
      <c r="QET21" s="151" t="s">
        <v>770</v>
      </c>
      <c r="QEU21" s="151" t="s">
        <v>770</v>
      </c>
      <c r="QEV21" s="151" t="s">
        <v>770</v>
      </c>
      <c r="QEW21" s="151" t="s">
        <v>770</v>
      </c>
      <c r="QEX21" s="151" t="s">
        <v>770</v>
      </c>
      <c r="QEY21" s="151" t="s">
        <v>770</v>
      </c>
      <c r="QEZ21" s="151" t="s">
        <v>770</v>
      </c>
      <c r="QFA21" s="151" t="s">
        <v>770</v>
      </c>
      <c r="QFB21" s="151" t="s">
        <v>770</v>
      </c>
      <c r="QFC21" s="151" t="s">
        <v>770</v>
      </c>
      <c r="QFD21" s="151" t="s">
        <v>770</v>
      </c>
      <c r="QFE21" s="151" t="s">
        <v>770</v>
      </c>
      <c r="QFF21" s="151" t="s">
        <v>770</v>
      </c>
      <c r="QFG21" s="151" t="s">
        <v>770</v>
      </c>
      <c r="QFH21" s="151" t="s">
        <v>770</v>
      </c>
      <c r="QFI21" s="151" t="s">
        <v>770</v>
      </c>
      <c r="QFJ21" s="151" t="s">
        <v>770</v>
      </c>
      <c r="QFK21" s="151" t="s">
        <v>770</v>
      </c>
      <c r="QFL21" s="151" t="s">
        <v>770</v>
      </c>
      <c r="QFM21" s="151" t="s">
        <v>770</v>
      </c>
      <c r="QFN21" s="151" t="s">
        <v>770</v>
      </c>
      <c r="QFO21" s="151" t="s">
        <v>770</v>
      </c>
      <c r="QFP21" s="151" t="s">
        <v>770</v>
      </c>
      <c r="QFQ21" s="151" t="s">
        <v>770</v>
      </c>
      <c r="QFR21" s="151" t="s">
        <v>770</v>
      </c>
      <c r="QFS21" s="151" t="s">
        <v>770</v>
      </c>
      <c r="QFT21" s="151" t="s">
        <v>770</v>
      </c>
      <c r="QFU21" s="151" t="s">
        <v>770</v>
      </c>
      <c r="QFV21" s="151" t="s">
        <v>770</v>
      </c>
      <c r="QFW21" s="151" t="s">
        <v>770</v>
      </c>
      <c r="QFX21" s="151" t="s">
        <v>770</v>
      </c>
      <c r="QFY21" s="151" t="s">
        <v>770</v>
      </c>
      <c r="QFZ21" s="151" t="s">
        <v>770</v>
      </c>
      <c r="QGA21" s="151" t="s">
        <v>770</v>
      </c>
      <c r="QGB21" s="151" t="s">
        <v>770</v>
      </c>
      <c r="QGC21" s="151" t="s">
        <v>770</v>
      </c>
      <c r="QGD21" s="151" t="s">
        <v>770</v>
      </c>
      <c r="QGE21" s="151" t="s">
        <v>770</v>
      </c>
      <c r="QGF21" s="151" t="s">
        <v>770</v>
      </c>
      <c r="QGG21" s="151" t="s">
        <v>770</v>
      </c>
      <c r="QGH21" s="151" t="s">
        <v>770</v>
      </c>
      <c r="QGI21" s="151" t="s">
        <v>770</v>
      </c>
      <c r="QGJ21" s="151" t="s">
        <v>770</v>
      </c>
      <c r="QGK21" s="151" t="s">
        <v>770</v>
      </c>
      <c r="QGL21" s="151" t="s">
        <v>770</v>
      </c>
      <c r="QGM21" s="151" t="s">
        <v>770</v>
      </c>
      <c r="QGN21" s="151" t="s">
        <v>770</v>
      </c>
      <c r="QGO21" s="151" t="s">
        <v>770</v>
      </c>
      <c r="QGP21" s="151" t="s">
        <v>770</v>
      </c>
      <c r="QGQ21" s="151" t="s">
        <v>770</v>
      </c>
      <c r="QGR21" s="151" t="s">
        <v>770</v>
      </c>
      <c r="QGS21" s="151" t="s">
        <v>770</v>
      </c>
      <c r="QGT21" s="151" t="s">
        <v>770</v>
      </c>
      <c r="QGU21" s="151" t="s">
        <v>770</v>
      </c>
      <c r="QGV21" s="151" t="s">
        <v>770</v>
      </c>
      <c r="QGW21" s="151" t="s">
        <v>770</v>
      </c>
      <c r="QGX21" s="151" t="s">
        <v>770</v>
      </c>
      <c r="QGY21" s="151" t="s">
        <v>770</v>
      </c>
      <c r="QGZ21" s="151" t="s">
        <v>770</v>
      </c>
      <c r="QHA21" s="151" t="s">
        <v>770</v>
      </c>
      <c r="QHB21" s="151" t="s">
        <v>770</v>
      </c>
      <c r="QHC21" s="151" t="s">
        <v>770</v>
      </c>
      <c r="QHD21" s="151" t="s">
        <v>770</v>
      </c>
      <c r="QHE21" s="151" t="s">
        <v>770</v>
      </c>
      <c r="QHF21" s="151" t="s">
        <v>770</v>
      </c>
      <c r="QHG21" s="151" t="s">
        <v>770</v>
      </c>
      <c r="QHH21" s="151" t="s">
        <v>770</v>
      </c>
      <c r="QHI21" s="151" t="s">
        <v>770</v>
      </c>
      <c r="QHJ21" s="151" t="s">
        <v>770</v>
      </c>
      <c r="QHK21" s="151" t="s">
        <v>770</v>
      </c>
      <c r="QHL21" s="151" t="s">
        <v>770</v>
      </c>
      <c r="QHM21" s="151" t="s">
        <v>770</v>
      </c>
      <c r="QHN21" s="151" t="s">
        <v>770</v>
      </c>
      <c r="QHO21" s="151" t="s">
        <v>770</v>
      </c>
      <c r="QHP21" s="151" t="s">
        <v>770</v>
      </c>
      <c r="QHQ21" s="151" t="s">
        <v>770</v>
      </c>
      <c r="QHR21" s="151" t="s">
        <v>770</v>
      </c>
      <c r="QHS21" s="151" t="s">
        <v>770</v>
      </c>
      <c r="QHT21" s="151" t="s">
        <v>770</v>
      </c>
      <c r="QHU21" s="151" t="s">
        <v>770</v>
      </c>
      <c r="QHV21" s="151" t="s">
        <v>770</v>
      </c>
      <c r="QHW21" s="151" t="s">
        <v>770</v>
      </c>
      <c r="QHX21" s="151" t="s">
        <v>770</v>
      </c>
      <c r="QHY21" s="151" t="s">
        <v>770</v>
      </c>
      <c r="QHZ21" s="151" t="s">
        <v>770</v>
      </c>
      <c r="QIA21" s="151" t="s">
        <v>770</v>
      </c>
      <c r="QIB21" s="151" t="s">
        <v>770</v>
      </c>
      <c r="QIC21" s="151" t="s">
        <v>770</v>
      </c>
      <c r="QID21" s="151" t="s">
        <v>770</v>
      </c>
      <c r="QIE21" s="151" t="s">
        <v>770</v>
      </c>
      <c r="QIF21" s="151" t="s">
        <v>770</v>
      </c>
      <c r="QIG21" s="151" t="s">
        <v>770</v>
      </c>
      <c r="QIH21" s="151" t="s">
        <v>770</v>
      </c>
      <c r="QII21" s="151" t="s">
        <v>770</v>
      </c>
      <c r="QIJ21" s="151" t="s">
        <v>770</v>
      </c>
      <c r="QIK21" s="151" t="s">
        <v>770</v>
      </c>
      <c r="QIL21" s="151" t="s">
        <v>770</v>
      </c>
      <c r="QIM21" s="151" t="s">
        <v>770</v>
      </c>
      <c r="QIN21" s="151" t="s">
        <v>770</v>
      </c>
      <c r="QIO21" s="151" t="s">
        <v>770</v>
      </c>
      <c r="QIP21" s="151" t="s">
        <v>770</v>
      </c>
      <c r="QIQ21" s="151" t="s">
        <v>770</v>
      </c>
      <c r="QIR21" s="151" t="s">
        <v>770</v>
      </c>
      <c r="QIS21" s="151" t="s">
        <v>770</v>
      </c>
      <c r="QIT21" s="151" t="s">
        <v>770</v>
      </c>
      <c r="QIU21" s="151" t="s">
        <v>770</v>
      </c>
      <c r="QIV21" s="151" t="s">
        <v>770</v>
      </c>
      <c r="QIW21" s="151" t="s">
        <v>770</v>
      </c>
      <c r="QIX21" s="151" t="s">
        <v>770</v>
      </c>
      <c r="QIY21" s="151" t="s">
        <v>770</v>
      </c>
      <c r="QIZ21" s="151" t="s">
        <v>770</v>
      </c>
      <c r="QJA21" s="151" t="s">
        <v>770</v>
      </c>
      <c r="QJB21" s="151" t="s">
        <v>770</v>
      </c>
      <c r="QJC21" s="151" t="s">
        <v>770</v>
      </c>
      <c r="QJD21" s="151" t="s">
        <v>770</v>
      </c>
      <c r="QJE21" s="151" t="s">
        <v>770</v>
      </c>
      <c r="QJF21" s="151" t="s">
        <v>770</v>
      </c>
      <c r="QJG21" s="151" t="s">
        <v>770</v>
      </c>
      <c r="QJH21" s="151" t="s">
        <v>770</v>
      </c>
      <c r="QJI21" s="151" t="s">
        <v>770</v>
      </c>
      <c r="QJJ21" s="151" t="s">
        <v>770</v>
      </c>
      <c r="QJK21" s="151" t="s">
        <v>770</v>
      </c>
      <c r="QJL21" s="151" t="s">
        <v>770</v>
      </c>
      <c r="QJM21" s="151" t="s">
        <v>770</v>
      </c>
      <c r="QJN21" s="151" t="s">
        <v>770</v>
      </c>
      <c r="QJO21" s="151" t="s">
        <v>770</v>
      </c>
      <c r="QJP21" s="151" t="s">
        <v>770</v>
      </c>
      <c r="QJQ21" s="151" t="s">
        <v>770</v>
      </c>
      <c r="QJR21" s="151" t="s">
        <v>770</v>
      </c>
      <c r="QJS21" s="151" t="s">
        <v>770</v>
      </c>
      <c r="QJT21" s="151" t="s">
        <v>770</v>
      </c>
      <c r="QJU21" s="151" t="s">
        <v>770</v>
      </c>
      <c r="QJV21" s="151" t="s">
        <v>770</v>
      </c>
      <c r="QJW21" s="151" t="s">
        <v>770</v>
      </c>
      <c r="QJX21" s="151" t="s">
        <v>770</v>
      </c>
      <c r="QJY21" s="151" t="s">
        <v>770</v>
      </c>
      <c r="QJZ21" s="151" t="s">
        <v>770</v>
      </c>
      <c r="QKA21" s="151" t="s">
        <v>770</v>
      </c>
      <c r="QKB21" s="151" t="s">
        <v>770</v>
      </c>
      <c r="QKC21" s="151" t="s">
        <v>770</v>
      </c>
      <c r="QKD21" s="151" t="s">
        <v>770</v>
      </c>
      <c r="QKE21" s="151" t="s">
        <v>770</v>
      </c>
      <c r="QKF21" s="151" t="s">
        <v>770</v>
      </c>
      <c r="QKG21" s="151" t="s">
        <v>770</v>
      </c>
      <c r="QKH21" s="151" t="s">
        <v>770</v>
      </c>
      <c r="QKI21" s="151" t="s">
        <v>770</v>
      </c>
      <c r="QKJ21" s="151" t="s">
        <v>770</v>
      </c>
      <c r="QKK21" s="151" t="s">
        <v>770</v>
      </c>
      <c r="QKL21" s="151" t="s">
        <v>770</v>
      </c>
      <c r="QKM21" s="151" t="s">
        <v>770</v>
      </c>
      <c r="QKN21" s="151" t="s">
        <v>770</v>
      </c>
      <c r="QKO21" s="151" t="s">
        <v>770</v>
      </c>
      <c r="QKP21" s="151" t="s">
        <v>770</v>
      </c>
      <c r="QKQ21" s="151" t="s">
        <v>770</v>
      </c>
      <c r="QKR21" s="151" t="s">
        <v>770</v>
      </c>
      <c r="QKS21" s="151" t="s">
        <v>770</v>
      </c>
      <c r="QKT21" s="151" t="s">
        <v>770</v>
      </c>
      <c r="QKU21" s="151" t="s">
        <v>770</v>
      </c>
      <c r="QKV21" s="151" t="s">
        <v>770</v>
      </c>
      <c r="QKW21" s="151" t="s">
        <v>770</v>
      </c>
      <c r="QKX21" s="151" t="s">
        <v>770</v>
      </c>
      <c r="QKY21" s="151" t="s">
        <v>770</v>
      </c>
      <c r="QKZ21" s="151" t="s">
        <v>770</v>
      </c>
      <c r="QLA21" s="151" t="s">
        <v>770</v>
      </c>
      <c r="QLB21" s="151" t="s">
        <v>770</v>
      </c>
      <c r="QLC21" s="151" t="s">
        <v>770</v>
      </c>
      <c r="QLD21" s="151" t="s">
        <v>770</v>
      </c>
      <c r="QLE21" s="151" t="s">
        <v>770</v>
      </c>
      <c r="QLF21" s="151" t="s">
        <v>770</v>
      </c>
      <c r="QLG21" s="151" t="s">
        <v>770</v>
      </c>
      <c r="QLH21" s="151" t="s">
        <v>770</v>
      </c>
      <c r="QLI21" s="151" t="s">
        <v>770</v>
      </c>
      <c r="QLJ21" s="151" t="s">
        <v>770</v>
      </c>
      <c r="QLK21" s="151" t="s">
        <v>770</v>
      </c>
      <c r="QLL21" s="151" t="s">
        <v>770</v>
      </c>
      <c r="QLM21" s="151" t="s">
        <v>770</v>
      </c>
      <c r="QLN21" s="151" t="s">
        <v>770</v>
      </c>
      <c r="QLO21" s="151" t="s">
        <v>770</v>
      </c>
      <c r="QLP21" s="151" t="s">
        <v>770</v>
      </c>
      <c r="QLQ21" s="151" t="s">
        <v>770</v>
      </c>
      <c r="QLR21" s="151" t="s">
        <v>770</v>
      </c>
      <c r="QLS21" s="151" t="s">
        <v>770</v>
      </c>
      <c r="QLT21" s="151" t="s">
        <v>770</v>
      </c>
      <c r="QLU21" s="151" t="s">
        <v>770</v>
      </c>
      <c r="QLV21" s="151" t="s">
        <v>770</v>
      </c>
      <c r="QLW21" s="151" t="s">
        <v>770</v>
      </c>
      <c r="QLX21" s="151" t="s">
        <v>770</v>
      </c>
      <c r="QLY21" s="151" t="s">
        <v>770</v>
      </c>
      <c r="QLZ21" s="151" t="s">
        <v>770</v>
      </c>
      <c r="QMA21" s="151" t="s">
        <v>770</v>
      </c>
      <c r="QMB21" s="151" t="s">
        <v>770</v>
      </c>
      <c r="QMC21" s="151" t="s">
        <v>770</v>
      </c>
      <c r="QMD21" s="151" t="s">
        <v>770</v>
      </c>
      <c r="QME21" s="151" t="s">
        <v>770</v>
      </c>
      <c r="QMF21" s="151" t="s">
        <v>770</v>
      </c>
      <c r="QMG21" s="151" t="s">
        <v>770</v>
      </c>
      <c r="QMH21" s="151" t="s">
        <v>770</v>
      </c>
      <c r="QMI21" s="151" t="s">
        <v>770</v>
      </c>
      <c r="QMJ21" s="151" t="s">
        <v>770</v>
      </c>
      <c r="QMK21" s="151" t="s">
        <v>770</v>
      </c>
      <c r="QML21" s="151" t="s">
        <v>770</v>
      </c>
      <c r="QMM21" s="151" t="s">
        <v>770</v>
      </c>
      <c r="QMN21" s="151" t="s">
        <v>770</v>
      </c>
      <c r="QMO21" s="151" t="s">
        <v>770</v>
      </c>
      <c r="QMP21" s="151" t="s">
        <v>770</v>
      </c>
      <c r="QMQ21" s="151" t="s">
        <v>770</v>
      </c>
      <c r="QMR21" s="151" t="s">
        <v>770</v>
      </c>
      <c r="QMS21" s="151" t="s">
        <v>770</v>
      </c>
      <c r="QMT21" s="151" t="s">
        <v>770</v>
      </c>
      <c r="QMU21" s="151" t="s">
        <v>770</v>
      </c>
      <c r="QMV21" s="151" t="s">
        <v>770</v>
      </c>
      <c r="QMW21" s="151" t="s">
        <v>770</v>
      </c>
      <c r="QMX21" s="151" t="s">
        <v>770</v>
      </c>
      <c r="QMY21" s="151" t="s">
        <v>770</v>
      </c>
      <c r="QMZ21" s="151" t="s">
        <v>770</v>
      </c>
      <c r="QNA21" s="151" t="s">
        <v>770</v>
      </c>
      <c r="QNB21" s="151" t="s">
        <v>770</v>
      </c>
      <c r="QNC21" s="151" t="s">
        <v>770</v>
      </c>
      <c r="QND21" s="151" t="s">
        <v>770</v>
      </c>
      <c r="QNE21" s="151" t="s">
        <v>770</v>
      </c>
      <c r="QNF21" s="151" t="s">
        <v>770</v>
      </c>
      <c r="QNG21" s="151" t="s">
        <v>770</v>
      </c>
      <c r="QNH21" s="151" t="s">
        <v>770</v>
      </c>
      <c r="QNI21" s="151" t="s">
        <v>770</v>
      </c>
      <c r="QNJ21" s="151" t="s">
        <v>770</v>
      </c>
      <c r="QNK21" s="151" t="s">
        <v>770</v>
      </c>
      <c r="QNL21" s="151" t="s">
        <v>770</v>
      </c>
      <c r="QNM21" s="151" t="s">
        <v>770</v>
      </c>
      <c r="QNN21" s="151" t="s">
        <v>770</v>
      </c>
      <c r="QNO21" s="151" t="s">
        <v>770</v>
      </c>
      <c r="QNP21" s="151" t="s">
        <v>770</v>
      </c>
      <c r="QNQ21" s="151" t="s">
        <v>770</v>
      </c>
      <c r="QNR21" s="151" t="s">
        <v>770</v>
      </c>
      <c r="QNS21" s="151" t="s">
        <v>770</v>
      </c>
      <c r="QNT21" s="151" t="s">
        <v>770</v>
      </c>
      <c r="QNU21" s="151" t="s">
        <v>770</v>
      </c>
      <c r="QNV21" s="151" t="s">
        <v>770</v>
      </c>
      <c r="QNW21" s="151" t="s">
        <v>770</v>
      </c>
      <c r="QNX21" s="151" t="s">
        <v>770</v>
      </c>
      <c r="QNY21" s="151" t="s">
        <v>770</v>
      </c>
      <c r="QNZ21" s="151" t="s">
        <v>770</v>
      </c>
      <c r="QOA21" s="151" t="s">
        <v>770</v>
      </c>
      <c r="QOB21" s="151" t="s">
        <v>770</v>
      </c>
      <c r="QOC21" s="151" t="s">
        <v>770</v>
      </c>
      <c r="QOD21" s="151" t="s">
        <v>770</v>
      </c>
      <c r="QOE21" s="151" t="s">
        <v>770</v>
      </c>
      <c r="QOF21" s="151" t="s">
        <v>770</v>
      </c>
      <c r="QOG21" s="151" t="s">
        <v>770</v>
      </c>
      <c r="QOH21" s="151" t="s">
        <v>770</v>
      </c>
      <c r="QOI21" s="151" t="s">
        <v>770</v>
      </c>
      <c r="QOJ21" s="151" t="s">
        <v>770</v>
      </c>
      <c r="QOK21" s="151" t="s">
        <v>770</v>
      </c>
      <c r="QOL21" s="151" t="s">
        <v>770</v>
      </c>
      <c r="QOM21" s="151" t="s">
        <v>770</v>
      </c>
      <c r="QON21" s="151" t="s">
        <v>770</v>
      </c>
      <c r="QOO21" s="151" t="s">
        <v>770</v>
      </c>
      <c r="QOP21" s="151" t="s">
        <v>770</v>
      </c>
      <c r="QOQ21" s="151" t="s">
        <v>770</v>
      </c>
      <c r="QOR21" s="151" t="s">
        <v>770</v>
      </c>
      <c r="QOS21" s="151" t="s">
        <v>770</v>
      </c>
      <c r="QOT21" s="151" t="s">
        <v>770</v>
      </c>
      <c r="QOU21" s="151" t="s">
        <v>770</v>
      </c>
      <c r="QOV21" s="151" t="s">
        <v>770</v>
      </c>
      <c r="QOW21" s="151" t="s">
        <v>770</v>
      </c>
      <c r="QOX21" s="151" t="s">
        <v>770</v>
      </c>
      <c r="QOY21" s="151" t="s">
        <v>770</v>
      </c>
      <c r="QOZ21" s="151" t="s">
        <v>770</v>
      </c>
      <c r="QPA21" s="151" t="s">
        <v>770</v>
      </c>
      <c r="QPB21" s="151" t="s">
        <v>770</v>
      </c>
      <c r="QPC21" s="151" t="s">
        <v>770</v>
      </c>
      <c r="QPD21" s="151" t="s">
        <v>770</v>
      </c>
      <c r="QPE21" s="151" t="s">
        <v>770</v>
      </c>
      <c r="QPF21" s="151" t="s">
        <v>770</v>
      </c>
      <c r="QPG21" s="151" t="s">
        <v>770</v>
      </c>
      <c r="QPH21" s="151" t="s">
        <v>770</v>
      </c>
      <c r="QPI21" s="151" t="s">
        <v>770</v>
      </c>
      <c r="QPJ21" s="151" t="s">
        <v>770</v>
      </c>
      <c r="QPK21" s="151" t="s">
        <v>770</v>
      </c>
      <c r="QPL21" s="151" t="s">
        <v>770</v>
      </c>
      <c r="QPM21" s="151" t="s">
        <v>770</v>
      </c>
      <c r="QPN21" s="151" t="s">
        <v>770</v>
      </c>
      <c r="QPO21" s="151" t="s">
        <v>770</v>
      </c>
      <c r="QPP21" s="151" t="s">
        <v>770</v>
      </c>
      <c r="QPQ21" s="151" t="s">
        <v>770</v>
      </c>
      <c r="QPR21" s="151" t="s">
        <v>770</v>
      </c>
      <c r="QPS21" s="151" t="s">
        <v>770</v>
      </c>
      <c r="QPT21" s="151" t="s">
        <v>770</v>
      </c>
      <c r="QPU21" s="151" t="s">
        <v>770</v>
      </c>
      <c r="QPV21" s="151" t="s">
        <v>770</v>
      </c>
      <c r="QPW21" s="151" t="s">
        <v>770</v>
      </c>
      <c r="QPX21" s="151" t="s">
        <v>770</v>
      </c>
      <c r="QPY21" s="151" t="s">
        <v>770</v>
      </c>
      <c r="QPZ21" s="151" t="s">
        <v>770</v>
      </c>
      <c r="QQA21" s="151" t="s">
        <v>770</v>
      </c>
      <c r="QQB21" s="151" t="s">
        <v>770</v>
      </c>
      <c r="QQC21" s="151" t="s">
        <v>770</v>
      </c>
      <c r="QQD21" s="151" t="s">
        <v>770</v>
      </c>
      <c r="QQE21" s="151" t="s">
        <v>770</v>
      </c>
      <c r="QQF21" s="151" t="s">
        <v>770</v>
      </c>
      <c r="QQG21" s="151" t="s">
        <v>770</v>
      </c>
      <c r="QQH21" s="151" t="s">
        <v>770</v>
      </c>
      <c r="QQI21" s="151" t="s">
        <v>770</v>
      </c>
      <c r="QQJ21" s="151" t="s">
        <v>770</v>
      </c>
      <c r="QQK21" s="151" t="s">
        <v>770</v>
      </c>
      <c r="QQL21" s="151" t="s">
        <v>770</v>
      </c>
      <c r="QQM21" s="151" t="s">
        <v>770</v>
      </c>
      <c r="QQN21" s="151" t="s">
        <v>770</v>
      </c>
      <c r="QQO21" s="151" t="s">
        <v>770</v>
      </c>
      <c r="QQP21" s="151" t="s">
        <v>770</v>
      </c>
      <c r="QQQ21" s="151" t="s">
        <v>770</v>
      </c>
      <c r="QQR21" s="151" t="s">
        <v>770</v>
      </c>
      <c r="QQS21" s="151" t="s">
        <v>770</v>
      </c>
      <c r="QQT21" s="151" t="s">
        <v>770</v>
      </c>
      <c r="QQU21" s="151" t="s">
        <v>770</v>
      </c>
      <c r="QQV21" s="151" t="s">
        <v>770</v>
      </c>
      <c r="QQW21" s="151" t="s">
        <v>770</v>
      </c>
      <c r="QQX21" s="151" t="s">
        <v>770</v>
      </c>
      <c r="QQY21" s="151" t="s">
        <v>770</v>
      </c>
      <c r="QQZ21" s="151" t="s">
        <v>770</v>
      </c>
      <c r="QRA21" s="151" t="s">
        <v>770</v>
      </c>
      <c r="QRB21" s="151" t="s">
        <v>770</v>
      </c>
      <c r="QRC21" s="151" t="s">
        <v>770</v>
      </c>
      <c r="QRD21" s="151" t="s">
        <v>770</v>
      </c>
      <c r="QRE21" s="151" t="s">
        <v>770</v>
      </c>
      <c r="QRF21" s="151" t="s">
        <v>770</v>
      </c>
      <c r="QRG21" s="151" t="s">
        <v>770</v>
      </c>
      <c r="QRH21" s="151" t="s">
        <v>770</v>
      </c>
      <c r="QRI21" s="151" t="s">
        <v>770</v>
      </c>
      <c r="QRJ21" s="151" t="s">
        <v>770</v>
      </c>
      <c r="QRK21" s="151" t="s">
        <v>770</v>
      </c>
      <c r="QRL21" s="151" t="s">
        <v>770</v>
      </c>
      <c r="QRM21" s="151" t="s">
        <v>770</v>
      </c>
      <c r="QRN21" s="151" t="s">
        <v>770</v>
      </c>
      <c r="QRO21" s="151" t="s">
        <v>770</v>
      </c>
      <c r="QRP21" s="151" t="s">
        <v>770</v>
      </c>
      <c r="QRQ21" s="151" t="s">
        <v>770</v>
      </c>
      <c r="QRR21" s="151" t="s">
        <v>770</v>
      </c>
      <c r="QRS21" s="151" t="s">
        <v>770</v>
      </c>
      <c r="QRT21" s="151" t="s">
        <v>770</v>
      </c>
      <c r="QRU21" s="151" t="s">
        <v>770</v>
      </c>
      <c r="QRV21" s="151" t="s">
        <v>770</v>
      </c>
      <c r="QRW21" s="151" t="s">
        <v>770</v>
      </c>
      <c r="QRX21" s="151" t="s">
        <v>770</v>
      </c>
      <c r="QRY21" s="151" t="s">
        <v>770</v>
      </c>
      <c r="QRZ21" s="151" t="s">
        <v>770</v>
      </c>
      <c r="QSA21" s="151" t="s">
        <v>770</v>
      </c>
      <c r="QSB21" s="151" t="s">
        <v>770</v>
      </c>
      <c r="QSC21" s="151" t="s">
        <v>770</v>
      </c>
      <c r="QSD21" s="151" t="s">
        <v>770</v>
      </c>
      <c r="QSE21" s="151" t="s">
        <v>770</v>
      </c>
      <c r="QSF21" s="151" t="s">
        <v>770</v>
      </c>
      <c r="QSG21" s="151" t="s">
        <v>770</v>
      </c>
      <c r="QSH21" s="151" t="s">
        <v>770</v>
      </c>
      <c r="QSI21" s="151" t="s">
        <v>770</v>
      </c>
      <c r="QSJ21" s="151" t="s">
        <v>770</v>
      </c>
      <c r="QSK21" s="151" t="s">
        <v>770</v>
      </c>
      <c r="QSL21" s="151" t="s">
        <v>770</v>
      </c>
      <c r="QSM21" s="151" t="s">
        <v>770</v>
      </c>
      <c r="QSN21" s="151" t="s">
        <v>770</v>
      </c>
      <c r="QSO21" s="151" t="s">
        <v>770</v>
      </c>
      <c r="QSP21" s="151" t="s">
        <v>770</v>
      </c>
      <c r="QSQ21" s="151" t="s">
        <v>770</v>
      </c>
      <c r="QSR21" s="151" t="s">
        <v>770</v>
      </c>
      <c r="QSS21" s="151" t="s">
        <v>770</v>
      </c>
      <c r="QST21" s="151" t="s">
        <v>770</v>
      </c>
      <c r="QSU21" s="151" t="s">
        <v>770</v>
      </c>
      <c r="QSV21" s="151" t="s">
        <v>770</v>
      </c>
      <c r="QSW21" s="151" t="s">
        <v>770</v>
      </c>
      <c r="QSX21" s="151" t="s">
        <v>770</v>
      </c>
      <c r="QSY21" s="151" t="s">
        <v>770</v>
      </c>
      <c r="QSZ21" s="151" t="s">
        <v>770</v>
      </c>
      <c r="QTA21" s="151" t="s">
        <v>770</v>
      </c>
      <c r="QTB21" s="151" t="s">
        <v>770</v>
      </c>
      <c r="QTC21" s="151" t="s">
        <v>770</v>
      </c>
      <c r="QTD21" s="151" t="s">
        <v>770</v>
      </c>
      <c r="QTE21" s="151" t="s">
        <v>770</v>
      </c>
      <c r="QTF21" s="151" t="s">
        <v>770</v>
      </c>
      <c r="QTG21" s="151" t="s">
        <v>770</v>
      </c>
      <c r="QTH21" s="151" t="s">
        <v>770</v>
      </c>
      <c r="QTI21" s="151" t="s">
        <v>770</v>
      </c>
      <c r="QTJ21" s="151" t="s">
        <v>770</v>
      </c>
      <c r="QTK21" s="151" t="s">
        <v>770</v>
      </c>
      <c r="QTL21" s="151" t="s">
        <v>770</v>
      </c>
      <c r="QTM21" s="151" t="s">
        <v>770</v>
      </c>
      <c r="QTN21" s="151" t="s">
        <v>770</v>
      </c>
      <c r="QTO21" s="151" t="s">
        <v>770</v>
      </c>
      <c r="QTP21" s="151" t="s">
        <v>770</v>
      </c>
      <c r="QTQ21" s="151" t="s">
        <v>770</v>
      </c>
      <c r="QTR21" s="151" t="s">
        <v>770</v>
      </c>
      <c r="QTS21" s="151" t="s">
        <v>770</v>
      </c>
      <c r="QTT21" s="151" t="s">
        <v>770</v>
      </c>
      <c r="QTU21" s="151" t="s">
        <v>770</v>
      </c>
      <c r="QTV21" s="151" t="s">
        <v>770</v>
      </c>
      <c r="QTW21" s="151" t="s">
        <v>770</v>
      </c>
      <c r="QTX21" s="151" t="s">
        <v>770</v>
      </c>
      <c r="QTY21" s="151" t="s">
        <v>770</v>
      </c>
      <c r="QTZ21" s="151" t="s">
        <v>770</v>
      </c>
      <c r="QUA21" s="151" t="s">
        <v>770</v>
      </c>
      <c r="QUB21" s="151" t="s">
        <v>770</v>
      </c>
      <c r="QUC21" s="151" t="s">
        <v>770</v>
      </c>
      <c r="QUD21" s="151" t="s">
        <v>770</v>
      </c>
      <c r="QUE21" s="151" t="s">
        <v>770</v>
      </c>
      <c r="QUF21" s="151" t="s">
        <v>770</v>
      </c>
      <c r="QUG21" s="151" t="s">
        <v>770</v>
      </c>
      <c r="QUH21" s="151" t="s">
        <v>770</v>
      </c>
      <c r="QUI21" s="151" t="s">
        <v>770</v>
      </c>
      <c r="QUJ21" s="151" t="s">
        <v>770</v>
      </c>
      <c r="QUK21" s="151" t="s">
        <v>770</v>
      </c>
      <c r="QUL21" s="151" t="s">
        <v>770</v>
      </c>
      <c r="QUM21" s="151" t="s">
        <v>770</v>
      </c>
      <c r="QUN21" s="151" t="s">
        <v>770</v>
      </c>
      <c r="QUO21" s="151" t="s">
        <v>770</v>
      </c>
      <c r="QUP21" s="151" t="s">
        <v>770</v>
      </c>
      <c r="QUQ21" s="151" t="s">
        <v>770</v>
      </c>
      <c r="QUR21" s="151" t="s">
        <v>770</v>
      </c>
      <c r="QUS21" s="151" t="s">
        <v>770</v>
      </c>
      <c r="QUT21" s="151" t="s">
        <v>770</v>
      </c>
      <c r="QUU21" s="151" t="s">
        <v>770</v>
      </c>
      <c r="QUV21" s="151" t="s">
        <v>770</v>
      </c>
      <c r="QUW21" s="151" t="s">
        <v>770</v>
      </c>
      <c r="QUX21" s="151" t="s">
        <v>770</v>
      </c>
      <c r="QUY21" s="151" t="s">
        <v>770</v>
      </c>
      <c r="QUZ21" s="151" t="s">
        <v>770</v>
      </c>
      <c r="QVA21" s="151" t="s">
        <v>770</v>
      </c>
      <c r="QVB21" s="151" t="s">
        <v>770</v>
      </c>
      <c r="QVC21" s="151" t="s">
        <v>770</v>
      </c>
      <c r="QVD21" s="151" t="s">
        <v>770</v>
      </c>
      <c r="QVE21" s="151" t="s">
        <v>770</v>
      </c>
      <c r="QVF21" s="151" t="s">
        <v>770</v>
      </c>
      <c r="QVG21" s="151" t="s">
        <v>770</v>
      </c>
      <c r="QVH21" s="151" t="s">
        <v>770</v>
      </c>
      <c r="QVI21" s="151" t="s">
        <v>770</v>
      </c>
      <c r="QVJ21" s="151" t="s">
        <v>770</v>
      </c>
      <c r="QVK21" s="151" t="s">
        <v>770</v>
      </c>
      <c r="QVL21" s="151" t="s">
        <v>770</v>
      </c>
      <c r="QVM21" s="151" t="s">
        <v>770</v>
      </c>
      <c r="QVN21" s="151" t="s">
        <v>770</v>
      </c>
      <c r="QVO21" s="151" t="s">
        <v>770</v>
      </c>
      <c r="QVP21" s="151" t="s">
        <v>770</v>
      </c>
      <c r="QVQ21" s="151" t="s">
        <v>770</v>
      </c>
      <c r="QVR21" s="151" t="s">
        <v>770</v>
      </c>
      <c r="QVS21" s="151" t="s">
        <v>770</v>
      </c>
      <c r="QVT21" s="151" t="s">
        <v>770</v>
      </c>
      <c r="QVU21" s="151" t="s">
        <v>770</v>
      </c>
      <c r="QVV21" s="151" t="s">
        <v>770</v>
      </c>
      <c r="QVW21" s="151" t="s">
        <v>770</v>
      </c>
      <c r="QVX21" s="151" t="s">
        <v>770</v>
      </c>
      <c r="QVY21" s="151" t="s">
        <v>770</v>
      </c>
      <c r="QVZ21" s="151" t="s">
        <v>770</v>
      </c>
      <c r="QWA21" s="151" t="s">
        <v>770</v>
      </c>
      <c r="QWB21" s="151" t="s">
        <v>770</v>
      </c>
      <c r="QWC21" s="151" t="s">
        <v>770</v>
      </c>
      <c r="QWD21" s="151" t="s">
        <v>770</v>
      </c>
      <c r="QWE21" s="151" t="s">
        <v>770</v>
      </c>
      <c r="QWF21" s="151" t="s">
        <v>770</v>
      </c>
      <c r="QWG21" s="151" t="s">
        <v>770</v>
      </c>
      <c r="QWH21" s="151" t="s">
        <v>770</v>
      </c>
      <c r="QWI21" s="151" t="s">
        <v>770</v>
      </c>
      <c r="QWJ21" s="151" t="s">
        <v>770</v>
      </c>
      <c r="QWK21" s="151" t="s">
        <v>770</v>
      </c>
      <c r="QWL21" s="151" t="s">
        <v>770</v>
      </c>
      <c r="QWM21" s="151" t="s">
        <v>770</v>
      </c>
      <c r="QWN21" s="151" t="s">
        <v>770</v>
      </c>
      <c r="QWO21" s="151" t="s">
        <v>770</v>
      </c>
      <c r="QWP21" s="151" t="s">
        <v>770</v>
      </c>
      <c r="QWQ21" s="151" t="s">
        <v>770</v>
      </c>
      <c r="QWR21" s="151" t="s">
        <v>770</v>
      </c>
      <c r="QWS21" s="151" t="s">
        <v>770</v>
      </c>
      <c r="QWT21" s="151" t="s">
        <v>770</v>
      </c>
      <c r="QWU21" s="151" t="s">
        <v>770</v>
      </c>
      <c r="QWV21" s="151" t="s">
        <v>770</v>
      </c>
      <c r="QWW21" s="151" t="s">
        <v>770</v>
      </c>
      <c r="QWX21" s="151" t="s">
        <v>770</v>
      </c>
      <c r="QWY21" s="151" t="s">
        <v>770</v>
      </c>
      <c r="QWZ21" s="151" t="s">
        <v>770</v>
      </c>
      <c r="QXA21" s="151" t="s">
        <v>770</v>
      </c>
      <c r="QXB21" s="151" t="s">
        <v>770</v>
      </c>
      <c r="QXC21" s="151" t="s">
        <v>770</v>
      </c>
      <c r="QXD21" s="151" t="s">
        <v>770</v>
      </c>
      <c r="QXE21" s="151" t="s">
        <v>770</v>
      </c>
      <c r="QXF21" s="151" t="s">
        <v>770</v>
      </c>
      <c r="QXG21" s="151" t="s">
        <v>770</v>
      </c>
      <c r="QXH21" s="151" t="s">
        <v>770</v>
      </c>
      <c r="QXI21" s="151" t="s">
        <v>770</v>
      </c>
      <c r="QXJ21" s="151" t="s">
        <v>770</v>
      </c>
      <c r="QXK21" s="151" t="s">
        <v>770</v>
      </c>
      <c r="QXL21" s="151" t="s">
        <v>770</v>
      </c>
      <c r="QXM21" s="151" t="s">
        <v>770</v>
      </c>
      <c r="QXN21" s="151" t="s">
        <v>770</v>
      </c>
      <c r="QXO21" s="151" t="s">
        <v>770</v>
      </c>
      <c r="QXP21" s="151" t="s">
        <v>770</v>
      </c>
      <c r="QXQ21" s="151" t="s">
        <v>770</v>
      </c>
      <c r="QXR21" s="151" t="s">
        <v>770</v>
      </c>
      <c r="QXS21" s="151" t="s">
        <v>770</v>
      </c>
      <c r="QXT21" s="151" t="s">
        <v>770</v>
      </c>
      <c r="QXU21" s="151" t="s">
        <v>770</v>
      </c>
      <c r="QXV21" s="151" t="s">
        <v>770</v>
      </c>
      <c r="QXW21" s="151" t="s">
        <v>770</v>
      </c>
      <c r="QXX21" s="151" t="s">
        <v>770</v>
      </c>
      <c r="QXY21" s="151" t="s">
        <v>770</v>
      </c>
      <c r="QXZ21" s="151" t="s">
        <v>770</v>
      </c>
      <c r="QYA21" s="151" t="s">
        <v>770</v>
      </c>
      <c r="QYB21" s="151" t="s">
        <v>770</v>
      </c>
      <c r="QYC21" s="151" t="s">
        <v>770</v>
      </c>
      <c r="QYD21" s="151" t="s">
        <v>770</v>
      </c>
      <c r="QYE21" s="151" t="s">
        <v>770</v>
      </c>
      <c r="QYF21" s="151" t="s">
        <v>770</v>
      </c>
      <c r="QYG21" s="151" t="s">
        <v>770</v>
      </c>
      <c r="QYH21" s="151" t="s">
        <v>770</v>
      </c>
      <c r="QYI21" s="151" t="s">
        <v>770</v>
      </c>
      <c r="QYJ21" s="151" t="s">
        <v>770</v>
      </c>
      <c r="QYK21" s="151" t="s">
        <v>770</v>
      </c>
      <c r="QYL21" s="151" t="s">
        <v>770</v>
      </c>
      <c r="QYM21" s="151" t="s">
        <v>770</v>
      </c>
      <c r="QYN21" s="151" t="s">
        <v>770</v>
      </c>
      <c r="QYO21" s="151" t="s">
        <v>770</v>
      </c>
      <c r="QYP21" s="151" t="s">
        <v>770</v>
      </c>
      <c r="QYQ21" s="151" t="s">
        <v>770</v>
      </c>
      <c r="QYR21" s="151" t="s">
        <v>770</v>
      </c>
      <c r="QYS21" s="151" t="s">
        <v>770</v>
      </c>
      <c r="QYT21" s="151" t="s">
        <v>770</v>
      </c>
      <c r="QYU21" s="151" t="s">
        <v>770</v>
      </c>
      <c r="QYV21" s="151" t="s">
        <v>770</v>
      </c>
      <c r="QYW21" s="151" t="s">
        <v>770</v>
      </c>
      <c r="QYX21" s="151" t="s">
        <v>770</v>
      </c>
      <c r="QYY21" s="151" t="s">
        <v>770</v>
      </c>
      <c r="QYZ21" s="151" t="s">
        <v>770</v>
      </c>
      <c r="QZA21" s="151" t="s">
        <v>770</v>
      </c>
      <c r="QZB21" s="151" t="s">
        <v>770</v>
      </c>
      <c r="QZC21" s="151" t="s">
        <v>770</v>
      </c>
      <c r="QZD21" s="151" t="s">
        <v>770</v>
      </c>
      <c r="QZE21" s="151" t="s">
        <v>770</v>
      </c>
      <c r="QZF21" s="151" t="s">
        <v>770</v>
      </c>
      <c r="QZG21" s="151" t="s">
        <v>770</v>
      </c>
      <c r="QZH21" s="151" t="s">
        <v>770</v>
      </c>
      <c r="QZI21" s="151" t="s">
        <v>770</v>
      </c>
      <c r="QZJ21" s="151" t="s">
        <v>770</v>
      </c>
      <c r="QZK21" s="151" t="s">
        <v>770</v>
      </c>
      <c r="QZL21" s="151" t="s">
        <v>770</v>
      </c>
      <c r="QZM21" s="151" t="s">
        <v>770</v>
      </c>
      <c r="QZN21" s="151" t="s">
        <v>770</v>
      </c>
      <c r="QZO21" s="151" t="s">
        <v>770</v>
      </c>
      <c r="QZP21" s="151" t="s">
        <v>770</v>
      </c>
      <c r="QZQ21" s="151" t="s">
        <v>770</v>
      </c>
      <c r="QZR21" s="151" t="s">
        <v>770</v>
      </c>
      <c r="QZS21" s="151" t="s">
        <v>770</v>
      </c>
      <c r="QZT21" s="151" t="s">
        <v>770</v>
      </c>
      <c r="QZU21" s="151" t="s">
        <v>770</v>
      </c>
      <c r="QZV21" s="151" t="s">
        <v>770</v>
      </c>
      <c r="QZW21" s="151" t="s">
        <v>770</v>
      </c>
      <c r="QZX21" s="151" t="s">
        <v>770</v>
      </c>
      <c r="QZY21" s="151" t="s">
        <v>770</v>
      </c>
      <c r="QZZ21" s="151" t="s">
        <v>770</v>
      </c>
      <c r="RAA21" s="151" t="s">
        <v>770</v>
      </c>
      <c r="RAB21" s="151" t="s">
        <v>770</v>
      </c>
      <c r="RAC21" s="151" t="s">
        <v>770</v>
      </c>
      <c r="RAD21" s="151" t="s">
        <v>770</v>
      </c>
      <c r="RAE21" s="151" t="s">
        <v>770</v>
      </c>
      <c r="RAF21" s="151" t="s">
        <v>770</v>
      </c>
      <c r="RAG21" s="151" t="s">
        <v>770</v>
      </c>
      <c r="RAH21" s="151" t="s">
        <v>770</v>
      </c>
      <c r="RAI21" s="151" t="s">
        <v>770</v>
      </c>
      <c r="RAJ21" s="151" t="s">
        <v>770</v>
      </c>
      <c r="RAK21" s="151" t="s">
        <v>770</v>
      </c>
      <c r="RAL21" s="151" t="s">
        <v>770</v>
      </c>
      <c r="RAM21" s="151" t="s">
        <v>770</v>
      </c>
      <c r="RAN21" s="151" t="s">
        <v>770</v>
      </c>
      <c r="RAO21" s="151" t="s">
        <v>770</v>
      </c>
      <c r="RAP21" s="151" t="s">
        <v>770</v>
      </c>
      <c r="RAQ21" s="151" t="s">
        <v>770</v>
      </c>
      <c r="RAR21" s="151" t="s">
        <v>770</v>
      </c>
      <c r="RAS21" s="151" t="s">
        <v>770</v>
      </c>
      <c r="RAT21" s="151" t="s">
        <v>770</v>
      </c>
      <c r="RAU21" s="151" t="s">
        <v>770</v>
      </c>
      <c r="RAV21" s="151" t="s">
        <v>770</v>
      </c>
      <c r="RAW21" s="151" t="s">
        <v>770</v>
      </c>
      <c r="RAX21" s="151" t="s">
        <v>770</v>
      </c>
      <c r="RAY21" s="151" t="s">
        <v>770</v>
      </c>
      <c r="RAZ21" s="151" t="s">
        <v>770</v>
      </c>
      <c r="RBA21" s="151" t="s">
        <v>770</v>
      </c>
      <c r="RBB21" s="151" t="s">
        <v>770</v>
      </c>
      <c r="RBC21" s="151" t="s">
        <v>770</v>
      </c>
      <c r="RBD21" s="151" t="s">
        <v>770</v>
      </c>
      <c r="RBE21" s="151" t="s">
        <v>770</v>
      </c>
      <c r="RBF21" s="151" t="s">
        <v>770</v>
      </c>
      <c r="RBG21" s="151" t="s">
        <v>770</v>
      </c>
      <c r="RBH21" s="151" t="s">
        <v>770</v>
      </c>
      <c r="RBI21" s="151" t="s">
        <v>770</v>
      </c>
      <c r="RBJ21" s="151" t="s">
        <v>770</v>
      </c>
      <c r="RBK21" s="151" t="s">
        <v>770</v>
      </c>
      <c r="RBL21" s="151" t="s">
        <v>770</v>
      </c>
      <c r="RBM21" s="151" t="s">
        <v>770</v>
      </c>
      <c r="RBN21" s="151" t="s">
        <v>770</v>
      </c>
      <c r="RBO21" s="151" t="s">
        <v>770</v>
      </c>
      <c r="RBP21" s="151" t="s">
        <v>770</v>
      </c>
      <c r="RBQ21" s="151" t="s">
        <v>770</v>
      </c>
      <c r="RBR21" s="151" t="s">
        <v>770</v>
      </c>
      <c r="RBS21" s="151" t="s">
        <v>770</v>
      </c>
      <c r="RBT21" s="151" t="s">
        <v>770</v>
      </c>
      <c r="RBU21" s="151" t="s">
        <v>770</v>
      </c>
      <c r="RBV21" s="151" t="s">
        <v>770</v>
      </c>
      <c r="RBW21" s="151" t="s">
        <v>770</v>
      </c>
      <c r="RBX21" s="151" t="s">
        <v>770</v>
      </c>
      <c r="RBY21" s="151" t="s">
        <v>770</v>
      </c>
      <c r="RBZ21" s="151" t="s">
        <v>770</v>
      </c>
      <c r="RCA21" s="151" t="s">
        <v>770</v>
      </c>
      <c r="RCB21" s="151" t="s">
        <v>770</v>
      </c>
      <c r="RCC21" s="151" t="s">
        <v>770</v>
      </c>
      <c r="RCD21" s="151" t="s">
        <v>770</v>
      </c>
      <c r="RCE21" s="151" t="s">
        <v>770</v>
      </c>
      <c r="RCF21" s="151" t="s">
        <v>770</v>
      </c>
      <c r="RCG21" s="151" t="s">
        <v>770</v>
      </c>
      <c r="RCH21" s="151" t="s">
        <v>770</v>
      </c>
      <c r="RCI21" s="151" t="s">
        <v>770</v>
      </c>
      <c r="RCJ21" s="151" t="s">
        <v>770</v>
      </c>
      <c r="RCK21" s="151" t="s">
        <v>770</v>
      </c>
      <c r="RCL21" s="151" t="s">
        <v>770</v>
      </c>
      <c r="RCM21" s="151" t="s">
        <v>770</v>
      </c>
      <c r="RCN21" s="151" t="s">
        <v>770</v>
      </c>
      <c r="RCO21" s="151" t="s">
        <v>770</v>
      </c>
      <c r="RCP21" s="151" t="s">
        <v>770</v>
      </c>
      <c r="RCQ21" s="151" t="s">
        <v>770</v>
      </c>
      <c r="RCR21" s="151" t="s">
        <v>770</v>
      </c>
      <c r="RCS21" s="151" t="s">
        <v>770</v>
      </c>
      <c r="RCT21" s="151" t="s">
        <v>770</v>
      </c>
      <c r="RCU21" s="151" t="s">
        <v>770</v>
      </c>
      <c r="RCV21" s="151" t="s">
        <v>770</v>
      </c>
      <c r="RCW21" s="151" t="s">
        <v>770</v>
      </c>
      <c r="RCX21" s="151" t="s">
        <v>770</v>
      </c>
      <c r="RCY21" s="151" t="s">
        <v>770</v>
      </c>
      <c r="RCZ21" s="151" t="s">
        <v>770</v>
      </c>
      <c r="RDA21" s="151" t="s">
        <v>770</v>
      </c>
      <c r="RDB21" s="151" t="s">
        <v>770</v>
      </c>
      <c r="RDC21" s="151" t="s">
        <v>770</v>
      </c>
      <c r="RDD21" s="151" t="s">
        <v>770</v>
      </c>
      <c r="RDE21" s="151" t="s">
        <v>770</v>
      </c>
      <c r="RDF21" s="151" t="s">
        <v>770</v>
      </c>
      <c r="RDG21" s="151" t="s">
        <v>770</v>
      </c>
      <c r="RDH21" s="151" t="s">
        <v>770</v>
      </c>
      <c r="RDI21" s="151" t="s">
        <v>770</v>
      </c>
      <c r="RDJ21" s="151" t="s">
        <v>770</v>
      </c>
      <c r="RDK21" s="151" t="s">
        <v>770</v>
      </c>
      <c r="RDL21" s="151" t="s">
        <v>770</v>
      </c>
      <c r="RDM21" s="151" t="s">
        <v>770</v>
      </c>
      <c r="RDN21" s="151" t="s">
        <v>770</v>
      </c>
      <c r="RDO21" s="151" t="s">
        <v>770</v>
      </c>
      <c r="RDP21" s="151" t="s">
        <v>770</v>
      </c>
      <c r="RDQ21" s="151" t="s">
        <v>770</v>
      </c>
      <c r="RDR21" s="151" t="s">
        <v>770</v>
      </c>
      <c r="RDS21" s="151" t="s">
        <v>770</v>
      </c>
      <c r="RDT21" s="151" t="s">
        <v>770</v>
      </c>
      <c r="RDU21" s="151" t="s">
        <v>770</v>
      </c>
      <c r="RDV21" s="151" t="s">
        <v>770</v>
      </c>
      <c r="RDW21" s="151" t="s">
        <v>770</v>
      </c>
      <c r="RDX21" s="151" t="s">
        <v>770</v>
      </c>
      <c r="RDY21" s="151" t="s">
        <v>770</v>
      </c>
      <c r="RDZ21" s="151" t="s">
        <v>770</v>
      </c>
      <c r="REA21" s="151" t="s">
        <v>770</v>
      </c>
      <c r="REB21" s="151" t="s">
        <v>770</v>
      </c>
      <c r="REC21" s="151" t="s">
        <v>770</v>
      </c>
      <c r="RED21" s="151" t="s">
        <v>770</v>
      </c>
      <c r="REE21" s="151" t="s">
        <v>770</v>
      </c>
      <c r="REF21" s="151" t="s">
        <v>770</v>
      </c>
      <c r="REG21" s="151" t="s">
        <v>770</v>
      </c>
      <c r="REH21" s="151" t="s">
        <v>770</v>
      </c>
      <c r="REI21" s="151" t="s">
        <v>770</v>
      </c>
      <c r="REJ21" s="151" t="s">
        <v>770</v>
      </c>
      <c r="REK21" s="151" t="s">
        <v>770</v>
      </c>
      <c r="REL21" s="151" t="s">
        <v>770</v>
      </c>
      <c r="REM21" s="151" t="s">
        <v>770</v>
      </c>
      <c r="REN21" s="151" t="s">
        <v>770</v>
      </c>
      <c r="REO21" s="151" t="s">
        <v>770</v>
      </c>
      <c r="REP21" s="151" t="s">
        <v>770</v>
      </c>
      <c r="REQ21" s="151" t="s">
        <v>770</v>
      </c>
      <c r="RER21" s="151" t="s">
        <v>770</v>
      </c>
      <c r="RES21" s="151" t="s">
        <v>770</v>
      </c>
      <c r="RET21" s="151" t="s">
        <v>770</v>
      </c>
      <c r="REU21" s="151" t="s">
        <v>770</v>
      </c>
      <c r="REV21" s="151" t="s">
        <v>770</v>
      </c>
      <c r="REW21" s="151" t="s">
        <v>770</v>
      </c>
      <c r="REX21" s="151" t="s">
        <v>770</v>
      </c>
      <c r="REY21" s="151" t="s">
        <v>770</v>
      </c>
      <c r="REZ21" s="151" t="s">
        <v>770</v>
      </c>
      <c r="RFA21" s="151" t="s">
        <v>770</v>
      </c>
      <c r="RFB21" s="151" t="s">
        <v>770</v>
      </c>
      <c r="RFC21" s="151" t="s">
        <v>770</v>
      </c>
      <c r="RFD21" s="151" t="s">
        <v>770</v>
      </c>
      <c r="RFE21" s="151" t="s">
        <v>770</v>
      </c>
      <c r="RFF21" s="151" t="s">
        <v>770</v>
      </c>
      <c r="RFG21" s="151" t="s">
        <v>770</v>
      </c>
      <c r="RFH21" s="151" t="s">
        <v>770</v>
      </c>
      <c r="RFI21" s="151" t="s">
        <v>770</v>
      </c>
      <c r="RFJ21" s="151" t="s">
        <v>770</v>
      </c>
      <c r="RFK21" s="151" t="s">
        <v>770</v>
      </c>
      <c r="RFL21" s="151" t="s">
        <v>770</v>
      </c>
      <c r="RFM21" s="151" t="s">
        <v>770</v>
      </c>
      <c r="RFN21" s="151" t="s">
        <v>770</v>
      </c>
      <c r="RFO21" s="151" t="s">
        <v>770</v>
      </c>
      <c r="RFP21" s="151" t="s">
        <v>770</v>
      </c>
      <c r="RFQ21" s="151" t="s">
        <v>770</v>
      </c>
      <c r="RFR21" s="151" t="s">
        <v>770</v>
      </c>
      <c r="RFS21" s="151" t="s">
        <v>770</v>
      </c>
      <c r="RFT21" s="151" t="s">
        <v>770</v>
      </c>
      <c r="RFU21" s="151" t="s">
        <v>770</v>
      </c>
      <c r="RFV21" s="151" t="s">
        <v>770</v>
      </c>
      <c r="RFW21" s="151" t="s">
        <v>770</v>
      </c>
      <c r="RFX21" s="151" t="s">
        <v>770</v>
      </c>
      <c r="RFY21" s="151" t="s">
        <v>770</v>
      </c>
      <c r="RFZ21" s="151" t="s">
        <v>770</v>
      </c>
      <c r="RGA21" s="151" t="s">
        <v>770</v>
      </c>
      <c r="RGB21" s="151" t="s">
        <v>770</v>
      </c>
      <c r="RGC21" s="151" t="s">
        <v>770</v>
      </c>
      <c r="RGD21" s="151" t="s">
        <v>770</v>
      </c>
      <c r="RGE21" s="151" t="s">
        <v>770</v>
      </c>
      <c r="RGF21" s="151" t="s">
        <v>770</v>
      </c>
      <c r="RGG21" s="151" t="s">
        <v>770</v>
      </c>
      <c r="RGH21" s="151" t="s">
        <v>770</v>
      </c>
      <c r="RGI21" s="151" t="s">
        <v>770</v>
      </c>
      <c r="RGJ21" s="151" t="s">
        <v>770</v>
      </c>
      <c r="RGK21" s="151" t="s">
        <v>770</v>
      </c>
      <c r="RGL21" s="151" t="s">
        <v>770</v>
      </c>
      <c r="RGM21" s="151" t="s">
        <v>770</v>
      </c>
      <c r="RGN21" s="151" t="s">
        <v>770</v>
      </c>
      <c r="RGO21" s="151" t="s">
        <v>770</v>
      </c>
      <c r="RGP21" s="151" t="s">
        <v>770</v>
      </c>
      <c r="RGQ21" s="151" t="s">
        <v>770</v>
      </c>
      <c r="RGR21" s="151" t="s">
        <v>770</v>
      </c>
      <c r="RGS21" s="151" t="s">
        <v>770</v>
      </c>
      <c r="RGT21" s="151" t="s">
        <v>770</v>
      </c>
      <c r="RGU21" s="151" t="s">
        <v>770</v>
      </c>
      <c r="RGV21" s="151" t="s">
        <v>770</v>
      </c>
      <c r="RGW21" s="151" t="s">
        <v>770</v>
      </c>
      <c r="RGX21" s="151" t="s">
        <v>770</v>
      </c>
      <c r="RGY21" s="151" t="s">
        <v>770</v>
      </c>
      <c r="RGZ21" s="151" t="s">
        <v>770</v>
      </c>
      <c r="RHA21" s="151" t="s">
        <v>770</v>
      </c>
      <c r="RHB21" s="151" t="s">
        <v>770</v>
      </c>
      <c r="RHC21" s="151" t="s">
        <v>770</v>
      </c>
      <c r="RHD21" s="151" t="s">
        <v>770</v>
      </c>
      <c r="RHE21" s="151" t="s">
        <v>770</v>
      </c>
      <c r="RHF21" s="151" t="s">
        <v>770</v>
      </c>
      <c r="RHG21" s="151" t="s">
        <v>770</v>
      </c>
      <c r="RHH21" s="151" t="s">
        <v>770</v>
      </c>
      <c r="RHI21" s="151" t="s">
        <v>770</v>
      </c>
      <c r="RHJ21" s="151" t="s">
        <v>770</v>
      </c>
      <c r="RHK21" s="151" t="s">
        <v>770</v>
      </c>
      <c r="RHL21" s="151" t="s">
        <v>770</v>
      </c>
      <c r="RHM21" s="151" t="s">
        <v>770</v>
      </c>
      <c r="RHN21" s="151" t="s">
        <v>770</v>
      </c>
      <c r="RHO21" s="151" t="s">
        <v>770</v>
      </c>
      <c r="RHP21" s="151" t="s">
        <v>770</v>
      </c>
      <c r="RHQ21" s="151" t="s">
        <v>770</v>
      </c>
      <c r="RHR21" s="151" t="s">
        <v>770</v>
      </c>
      <c r="RHS21" s="151" t="s">
        <v>770</v>
      </c>
      <c r="RHT21" s="151" t="s">
        <v>770</v>
      </c>
      <c r="RHU21" s="151" t="s">
        <v>770</v>
      </c>
      <c r="RHV21" s="151" t="s">
        <v>770</v>
      </c>
      <c r="RHW21" s="151" t="s">
        <v>770</v>
      </c>
      <c r="RHX21" s="151" t="s">
        <v>770</v>
      </c>
      <c r="RHY21" s="151" t="s">
        <v>770</v>
      </c>
      <c r="RHZ21" s="151" t="s">
        <v>770</v>
      </c>
      <c r="RIA21" s="151" t="s">
        <v>770</v>
      </c>
      <c r="RIB21" s="151" t="s">
        <v>770</v>
      </c>
      <c r="RIC21" s="151" t="s">
        <v>770</v>
      </c>
      <c r="RID21" s="151" t="s">
        <v>770</v>
      </c>
      <c r="RIE21" s="151" t="s">
        <v>770</v>
      </c>
      <c r="RIF21" s="151" t="s">
        <v>770</v>
      </c>
      <c r="RIG21" s="151" t="s">
        <v>770</v>
      </c>
      <c r="RIH21" s="151" t="s">
        <v>770</v>
      </c>
      <c r="RII21" s="151" t="s">
        <v>770</v>
      </c>
      <c r="RIJ21" s="151" t="s">
        <v>770</v>
      </c>
      <c r="RIK21" s="151" t="s">
        <v>770</v>
      </c>
      <c r="RIL21" s="151" t="s">
        <v>770</v>
      </c>
      <c r="RIM21" s="151" t="s">
        <v>770</v>
      </c>
      <c r="RIN21" s="151" t="s">
        <v>770</v>
      </c>
      <c r="RIO21" s="151" t="s">
        <v>770</v>
      </c>
      <c r="RIP21" s="151" t="s">
        <v>770</v>
      </c>
      <c r="RIQ21" s="151" t="s">
        <v>770</v>
      </c>
      <c r="RIR21" s="151" t="s">
        <v>770</v>
      </c>
      <c r="RIS21" s="151" t="s">
        <v>770</v>
      </c>
      <c r="RIT21" s="151" t="s">
        <v>770</v>
      </c>
      <c r="RIU21" s="151" t="s">
        <v>770</v>
      </c>
      <c r="RIV21" s="151" t="s">
        <v>770</v>
      </c>
      <c r="RIW21" s="151" t="s">
        <v>770</v>
      </c>
      <c r="RIX21" s="151" t="s">
        <v>770</v>
      </c>
      <c r="RIY21" s="151" t="s">
        <v>770</v>
      </c>
      <c r="RIZ21" s="151" t="s">
        <v>770</v>
      </c>
      <c r="RJA21" s="151" t="s">
        <v>770</v>
      </c>
      <c r="RJB21" s="151" t="s">
        <v>770</v>
      </c>
      <c r="RJC21" s="151" t="s">
        <v>770</v>
      </c>
      <c r="RJD21" s="151" t="s">
        <v>770</v>
      </c>
      <c r="RJE21" s="151" t="s">
        <v>770</v>
      </c>
      <c r="RJF21" s="151" t="s">
        <v>770</v>
      </c>
      <c r="RJG21" s="151" t="s">
        <v>770</v>
      </c>
      <c r="RJH21" s="151" t="s">
        <v>770</v>
      </c>
      <c r="RJI21" s="151" t="s">
        <v>770</v>
      </c>
      <c r="RJJ21" s="151" t="s">
        <v>770</v>
      </c>
      <c r="RJK21" s="151" t="s">
        <v>770</v>
      </c>
      <c r="RJL21" s="151" t="s">
        <v>770</v>
      </c>
      <c r="RJM21" s="151" t="s">
        <v>770</v>
      </c>
      <c r="RJN21" s="151" t="s">
        <v>770</v>
      </c>
      <c r="RJO21" s="151" t="s">
        <v>770</v>
      </c>
      <c r="RJP21" s="151" t="s">
        <v>770</v>
      </c>
      <c r="RJQ21" s="151" t="s">
        <v>770</v>
      </c>
      <c r="RJR21" s="151" t="s">
        <v>770</v>
      </c>
      <c r="RJS21" s="151" t="s">
        <v>770</v>
      </c>
      <c r="RJT21" s="151" t="s">
        <v>770</v>
      </c>
      <c r="RJU21" s="151" t="s">
        <v>770</v>
      </c>
      <c r="RJV21" s="151" t="s">
        <v>770</v>
      </c>
      <c r="RJW21" s="151" t="s">
        <v>770</v>
      </c>
      <c r="RJX21" s="151" t="s">
        <v>770</v>
      </c>
      <c r="RJY21" s="151" t="s">
        <v>770</v>
      </c>
      <c r="RJZ21" s="151" t="s">
        <v>770</v>
      </c>
      <c r="RKA21" s="151" t="s">
        <v>770</v>
      </c>
      <c r="RKB21" s="151" t="s">
        <v>770</v>
      </c>
      <c r="RKC21" s="151" t="s">
        <v>770</v>
      </c>
      <c r="RKD21" s="151" t="s">
        <v>770</v>
      </c>
      <c r="RKE21" s="151" t="s">
        <v>770</v>
      </c>
      <c r="RKF21" s="151" t="s">
        <v>770</v>
      </c>
      <c r="RKG21" s="151" t="s">
        <v>770</v>
      </c>
      <c r="RKH21" s="151" t="s">
        <v>770</v>
      </c>
      <c r="RKI21" s="151" t="s">
        <v>770</v>
      </c>
      <c r="RKJ21" s="151" t="s">
        <v>770</v>
      </c>
      <c r="RKK21" s="151" t="s">
        <v>770</v>
      </c>
      <c r="RKL21" s="151" t="s">
        <v>770</v>
      </c>
      <c r="RKM21" s="151" t="s">
        <v>770</v>
      </c>
      <c r="RKN21" s="151" t="s">
        <v>770</v>
      </c>
      <c r="RKO21" s="151" t="s">
        <v>770</v>
      </c>
      <c r="RKP21" s="151" t="s">
        <v>770</v>
      </c>
      <c r="RKQ21" s="151" t="s">
        <v>770</v>
      </c>
      <c r="RKR21" s="151" t="s">
        <v>770</v>
      </c>
      <c r="RKS21" s="151" t="s">
        <v>770</v>
      </c>
      <c r="RKT21" s="151" t="s">
        <v>770</v>
      </c>
      <c r="RKU21" s="151" t="s">
        <v>770</v>
      </c>
      <c r="RKV21" s="151" t="s">
        <v>770</v>
      </c>
      <c r="RKW21" s="151" t="s">
        <v>770</v>
      </c>
      <c r="RKX21" s="151" t="s">
        <v>770</v>
      </c>
      <c r="RKY21" s="151" t="s">
        <v>770</v>
      </c>
      <c r="RKZ21" s="151" t="s">
        <v>770</v>
      </c>
      <c r="RLA21" s="151" t="s">
        <v>770</v>
      </c>
      <c r="RLB21" s="151" t="s">
        <v>770</v>
      </c>
      <c r="RLC21" s="151" t="s">
        <v>770</v>
      </c>
      <c r="RLD21" s="151" t="s">
        <v>770</v>
      </c>
      <c r="RLE21" s="151" t="s">
        <v>770</v>
      </c>
      <c r="RLF21" s="151" t="s">
        <v>770</v>
      </c>
      <c r="RLG21" s="151" t="s">
        <v>770</v>
      </c>
      <c r="RLH21" s="151" t="s">
        <v>770</v>
      </c>
      <c r="RLI21" s="151" t="s">
        <v>770</v>
      </c>
      <c r="RLJ21" s="151" t="s">
        <v>770</v>
      </c>
      <c r="RLK21" s="151" t="s">
        <v>770</v>
      </c>
      <c r="RLL21" s="151" t="s">
        <v>770</v>
      </c>
      <c r="RLM21" s="151" t="s">
        <v>770</v>
      </c>
      <c r="RLN21" s="151" t="s">
        <v>770</v>
      </c>
      <c r="RLO21" s="151" t="s">
        <v>770</v>
      </c>
      <c r="RLP21" s="151" t="s">
        <v>770</v>
      </c>
      <c r="RLQ21" s="151" t="s">
        <v>770</v>
      </c>
      <c r="RLR21" s="151" t="s">
        <v>770</v>
      </c>
      <c r="RLS21" s="151" t="s">
        <v>770</v>
      </c>
      <c r="RLT21" s="151" t="s">
        <v>770</v>
      </c>
      <c r="RLU21" s="151" t="s">
        <v>770</v>
      </c>
      <c r="RLV21" s="151" t="s">
        <v>770</v>
      </c>
      <c r="RLW21" s="151" t="s">
        <v>770</v>
      </c>
      <c r="RLX21" s="151" t="s">
        <v>770</v>
      </c>
      <c r="RLY21" s="151" t="s">
        <v>770</v>
      </c>
      <c r="RLZ21" s="151" t="s">
        <v>770</v>
      </c>
      <c r="RMA21" s="151" t="s">
        <v>770</v>
      </c>
      <c r="RMB21" s="151" t="s">
        <v>770</v>
      </c>
      <c r="RMC21" s="151" t="s">
        <v>770</v>
      </c>
      <c r="RMD21" s="151" t="s">
        <v>770</v>
      </c>
      <c r="RME21" s="151" t="s">
        <v>770</v>
      </c>
      <c r="RMF21" s="151" t="s">
        <v>770</v>
      </c>
      <c r="RMG21" s="151" t="s">
        <v>770</v>
      </c>
      <c r="RMH21" s="151" t="s">
        <v>770</v>
      </c>
      <c r="RMI21" s="151" t="s">
        <v>770</v>
      </c>
      <c r="RMJ21" s="151" t="s">
        <v>770</v>
      </c>
      <c r="RMK21" s="151" t="s">
        <v>770</v>
      </c>
      <c r="RML21" s="151" t="s">
        <v>770</v>
      </c>
      <c r="RMM21" s="151" t="s">
        <v>770</v>
      </c>
      <c r="RMN21" s="151" t="s">
        <v>770</v>
      </c>
      <c r="RMO21" s="151" t="s">
        <v>770</v>
      </c>
      <c r="RMP21" s="151" t="s">
        <v>770</v>
      </c>
      <c r="RMQ21" s="151" t="s">
        <v>770</v>
      </c>
      <c r="RMR21" s="151" t="s">
        <v>770</v>
      </c>
      <c r="RMS21" s="151" t="s">
        <v>770</v>
      </c>
      <c r="RMT21" s="151" t="s">
        <v>770</v>
      </c>
      <c r="RMU21" s="151" t="s">
        <v>770</v>
      </c>
      <c r="RMV21" s="151" t="s">
        <v>770</v>
      </c>
      <c r="RMW21" s="151" t="s">
        <v>770</v>
      </c>
      <c r="RMX21" s="151" t="s">
        <v>770</v>
      </c>
      <c r="RMY21" s="151" t="s">
        <v>770</v>
      </c>
      <c r="RMZ21" s="151" t="s">
        <v>770</v>
      </c>
      <c r="RNA21" s="151" t="s">
        <v>770</v>
      </c>
      <c r="RNB21" s="151" t="s">
        <v>770</v>
      </c>
      <c r="RNC21" s="151" t="s">
        <v>770</v>
      </c>
      <c r="RND21" s="151" t="s">
        <v>770</v>
      </c>
      <c r="RNE21" s="151" t="s">
        <v>770</v>
      </c>
      <c r="RNF21" s="151" t="s">
        <v>770</v>
      </c>
      <c r="RNG21" s="151" t="s">
        <v>770</v>
      </c>
      <c r="RNH21" s="151" t="s">
        <v>770</v>
      </c>
      <c r="RNI21" s="151" t="s">
        <v>770</v>
      </c>
      <c r="RNJ21" s="151" t="s">
        <v>770</v>
      </c>
      <c r="RNK21" s="151" t="s">
        <v>770</v>
      </c>
      <c r="RNL21" s="151" t="s">
        <v>770</v>
      </c>
      <c r="RNM21" s="151" t="s">
        <v>770</v>
      </c>
      <c r="RNN21" s="151" t="s">
        <v>770</v>
      </c>
      <c r="RNO21" s="151" t="s">
        <v>770</v>
      </c>
      <c r="RNP21" s="151" t="s">
        <v>770</v>
      </c>
      <c r="RNQ21" s="151" t="s">
        <v>770</v>
      </c>
      <c r="RNR21" s="151" t="s">
        <v>770</v>
      </c>
      <c r="RNS21" s="151" t="s">
        <v>770</v>
      </c>
      <c r="RNT21" s="151" t="s">
        <v>770</v>
      </c>
      <c r="RNU21" s="151" t="s">
        <v>770</v>
      </c>
      <c r="RNV21" s="151" t="s">
        <v>770</v>
      </c>
      <c r="RNW21" s="151" t="s">
        <v>770</v>
      </c>
      <c r="RNX21" s="151" t="s">
        <v>770</v>
      </c>
      <c r="RNY21" s="151" t="s">
        <v>770</v>
      </c>
      <c r="RNZ21" s="151" t="s">
        <v>770</v>
      </c>
      <c r="ROA21" s="151" t="s">
        <v>770</v>
      </c>
      <c r="ROB21" s="151" t="s">
        <v>770</v>
      </c>
      <c r="ROC21" s="151" t="s">
        <v>770</v>
      </c>
      <c r="ROD21" s="151" t="s">
        <v>770</v>
      </c>
      <c r="ROE21" s="151" t="s">
        <v>770</v>
      </c>
      <c r="ROF21" s="151" t="s">
        <v>770</v>
      </c>
      <c r="ROG21" s="151" t="s">
        <v>770</v>
      </c>
      <c r="ROH21" s="151" t="s">
        <v>770</v>
      </c>
      <c r="ROI21" s="151" t="s">
        <v>770</v>
      </c>
      <c r="ROJ21" s="151" t="s">
        <v>770</v>
      </c>
      <c r="ROK21" s="151" t="s">
        <v>770</v>
      </c>
      <c r="ROL21" s="151" t="s">
        <v>770</v>
      </c>
      <c r="ROM21" s="151" t="s">
        <v>770</v>
      </c>
      <c r="RON21" s="151" t="s">
        <v>770</v>
      </c>
      <c r="ROO21" s="151" t="s">
        <v>770</v>
      </c>
      <c r="ROP21" s="151" t="s">
        <v>770</v>
      </c>
      <c r="ROQ21" s="151" t="s">
        <v>770</v>
      </c>
      <c r="ROR21" s="151" t="s">
        <v>770</v>
      </c>
      <c r="ROS21" s="151" t="s">
        <v>770</v>
      </c>
      <c r="ROT21" s="151" t="s">
        <v>770</v>
      </c>
      <c r="ROU21" s="151" t="s">
        <v>770</v>
      </c>
      <c r="ROV21" s="151" t="s">
        <v>770</v>
      </c>
      <c r="ROW21" s="151" t="s">
        <v>770</v>
      </c>
      <c r="ROX21" s="151" t="s">
        <v>770</v>
      </c>
      <c r="ROY21" s="151" t="s">
        <v>770</v>
      </c>
      <c r="ROZ21" s="151" t="s">
        <v>770</v>
      </c>
      <c r="RPA21" s="151" t="s">
        <v>770</v>
      </c>
      <c r="RPB21" s="151" t="s">
        <v>770</v>
      </c>
      <c r="RPC21" s="151" t="s">
        <v>770</v>
      </c>
      <c r="RPD21" s="151" t="s">
        <v>770</v>
      </c>
      <c r="RPE21" s="151" t="s">
        <v>770</v>
      </c>
      <c r="RPF21" s="151" t="s">
        <v>770</v>
      </c>
      <c r="RPG21" s="151" t="s">
        <v>770</v>
      </c>
      <c r="RPH21" s="151" t="s">
        <v>770</v>
      </c>
      <c r="RPI21" s="151" t="s">
        <v>770</v>
      </c>
      <c r="RPJ21" s="151" t="s">
        <v>770</v>
      </c>
      <c r="RPK21" s="151" t="s">
        <v>770</v>
      </c>
      <c r="RPL21" s="151" t="s">
        <v>770</v>
      </c>
      <c r="RPM21" s="151" t="s">
        <v>770</v>
      </c>
      <c r="RPN21" s="151" t="s">
        <v>770</v>
      </c>
      <c r="RPO21" s="151" t="s">
        <v>770</v>
      </c>
      <c r="RPP21" s="151" t="s">
        <v>770</v>
      </c>
      <c r="RPQ21" s="151" t="s">
        <v>770</v>
      </c>
      <c r="RPR21" s="151" t="s">
        <v>770</v>
      </c>
      <c r="RPS21" s="151" t="s">
        <v>770</v>
      </c>
      <c r="RPT21" s="151" t="s">
        <v>770</v>
      </c>
      <c r="RPU21" s="151" t="s">
        <v>770</v>
      </c>
      <c r="RPV21" s="151" t="s">
        <v>770</v>
      </c>
      <c r="RPW21" s="151" t="s">
        <v>770</v>
      </c>
      <c r="RPX21" s="151" t="s">
        <v>770</v>
      </c>
      <c r="RPY21" s="151" t="s">
        <v>770</v>
      </c>
      <c r="RPZ21" s="151" t="s">
        <v>770</v>
      </c>
      <c r="RQA21" s="151" t="s">
        <v>770</v>
      </c>
      <c r="RQB21" s="151" t="s">
        <v>770</v>
      </c>
      <c r="RQC21" s="151" t="s">
        <v>770</v>
      </c>
      <c r="RQD21" s="151" t="s">
        <v>770</v>
      </c>
      <c r="RQE21" s="151" t="s">
        <v>770</v>
      </c>
      <c r="RQF21" s="151" t="s">
        <v>770</v>
      </c>
      <c r="RQG21" s="151" t="s">
        <v>770</v>
      </c>
      <c r="RQH21" s="151" t="s">
        <v>770</v>
      </c>
      <c r="RQI21" s="151" t="s">
        <v>770</v>
      </c>
      <c r="RQJ21" s="151" t="s">
        <v>770</v>
      </c>
      <c r="RQK21" s="151" t="s">
        <v>770</v>
      </c>
      <c r="RQL21" s="151" t="s">
        <v>770</v>
      </c>
      <c r="RQM21" s="151" t="s">
        <v>770</v>
      </c>
      <c r="RQN21" s="151" t="s">
        <v>770</v>
      </c>
      <c r="RQO21" s="151" t="s">
        <v>770</v>
      </c>
      <c r="RQP21" s="151" t="s">
        <v>770</v>
      </c>
      <c r="RQQ21" s="151" t="s">
        <v>770</v>
      </c>
      <c r="RQR21" s="151" t="s">
        <v>770</v>
      </c>
      <c r="RQS21" s="151" t="s">
        <v>770</v>
      </c>
      <c r="RQT21" s="151" t="s">
        <v>770</v>
      </c>
      <c r="RQU21" s="151" t="s">
        <v>770</v>
      </c>
      <c r="RQV21" s="151" t="s">
        <v>770</v>
      </c>
      <c r="RQW21" s="151" t="s">
        <v>770</v>
      </c>
      <c r="RQX21" s="151" t="s">
        <v>770</v>
      </c>
      <c r="RQY21" s="151" t="s">
        <v>770</v>
      </c>
      <c r="RQZ21" s="151" t="s">
        <v>770</v>
      </c>
      <c r="RRA21" s="151" t="s">
        <v>770</v>
      </c>
      <c r="RRB21" s="151" t="s">
        <v>770</v>
      </c>
      <c r="RRC21" s="151" t="s">
        <v>770</v>
      </c>
      <c r="RRD21" s="151" t="s">
        <v>770</v>
      </c>
      <c r="RRE21" s="151" t="s">
        <v>770</v>
      </c>
      <c r="RRF21" s="151" t="s">
        <v>770</v>
      </c>
      <c r="RRG21" s="151" t="s">
        <v>770</v>
      </c>
      <c r="RRH21" s="151" t="s">
        <v>770</v>
      </c>
      <c r="RRI21" s="151" t="s">
        <v>770</v>
      </c>
      <c r="RRJ21" s="151" t="s">
        <v>770</v>
      </c>
      <c r="RRK21" s="151" t="s">
        <v>770</v>
      </c>
      <c r="RRL21" s="151" t="s">
        <v>770</v>
      </c>
      <c r="RRM21" s="151" t="s">
        <v>770</v>
      </c>
      <c r="RRN21" s="151" t="s">
        <v>770</v>
      </c>
      <c r="RRO21" s="151" t="s">
        <v>770</v>
      </c>
      <c r="RRP21" s="151" t="s">
        <v>770</v>
      </c>
      <c r="RRQ21" s="151" t="s">
        <v>770</v>
      </c>
      <c r="RRR21" s="151" t="s">
        <v>770</v>
      </c>
      <c r="RRS21" s="151" t="s">
        <v>770</v>
      </c>
      <c r="RRT21" s="151" t="s">
        <v>770</v>
      </c>
      <c r="RRU21" s="151" t="s">
        <v>770</v>
      </c>
      <c r="RRV21" s="151" t="s">
        <v>770</v>
      </c>
      <c r="RRW21" s="151" t="s">
        <v>770</v>
      </c>
      <c r="RRX21" s="151" t="s">
        <v>770</v>
      </c>
      <c r="RRY21" s="151" t="s">
        <v>770</v>
      </c>
      <c r="RRZ21" s="151" t="s">
        <v>770</v>
      </c>
      <c r="RSA21" s="151" t="s">
        <v>770</v>
      </c>
      <c r="RSB21" s="151" t="s">
        <v>770</v>
      </c>
      <c r="RSC21" s="151" t="s">
        <v>770</v>
      </c>
      <c r="RSD21" s="151" t="s">
        <v>770</v>
      </c>
      <c r="RSE21" s="151" t="s">
        <v>770</v>
      </c>
      <c r="RSF21" s="151" t="s">
        <v>770</v>
      </c>
      <c r="RSG21" s="151" t="s">
        <v>770</v>
      </c>
      <c r="RSH21" s="151" t="s">
        <v>770</v>
      </c>
      <c r="RSI21" s="151" t="s">
        <v>770</v>
      </c>
      <c r="RSJ21" s="151" t="s">
        <v>770</v>
      </c>
      <c r="RSK21" s="151" t="s">
        <v>770</v>
      </c>
      <c r="RSL21" s="151" t="s">
        <v>770</v>
      </c>
      <c r="RSM21" s="151" t="s">
        <v>770</v>
      </c>
      <c r="RSN21" s="151" t="s">
        <v>770</v>
      </c>
      <c r="RSO21" s="151" t="s">
        <v>770</v>
      </c>
      <c r="RSP21" s="151" t="s">
        <v>770</v>
      </c>
      <c r="RSQ21" s="151" t="s">
        <v>770</v>
      </c>
      <c r="RSR21" s="151" t="s">
        <v>770</v>
      </c>
      <c r="RSS21" s="151" t="s">
        <v>770</v>
      </c>
      <c r="RST21" s="151" t="s">
        <v>770</v>
      </c>
      <c r="RSU21" s="151" t="s">
        <v>770</v>
      </c>
      <c r="RSV21" s="151" t="s">
        <v>770</v>
      </c>
      <c r="RSW21" s="151" t="s">
        <v>770</v>
      </c>
      <c r="RSX21" s="151" t="s">
        <v>770</v>
      </c>
      <c r="RSY21" s="151" t="s">
        <v>770</v>
      </c>
      <c r="RSZ21" s="151" t="s">
        <v>770</v>
      </c>
      <c r="RTA21" s="151" t="s">
        <v>770</v>
      </c>
      <c r="RTB21" s="151" t="s">
        <v>770</v>
      </c>
      <c r="RTC21" s="151" t="s">
        <v>770</v>
      </c>
      <c r="RTD21" s="151" t="s">
        <v>770</v>
      </c>
      <c r="RTE21" s="151" t="s">
        <v>770</v>
      </c>
      <c r="RTF21" s="151" t="s">
        <v>770</v>
      </c>
      <c r="RTG21" s="151" t="s">
        <v>770</v>
      </c>
      <c r="RTH21" s="151" t="s">
        <v>770</v>
      </c>
      <c r="RTI21" s="151" t="s">
        <v>770</v>
      </c>
      <c r="RTJ21" s="151" t="s">
        <v>770</v>
      </c>
      <c r="RTK21" s="151" t="s">
        <v>770</v>
      </c>
      <c r="RTL21" s="151" t="s">
        <v>770</v>
      </c>
      <c r="RTM21" s="151" t="s">
        <v>770</v>
      </c>
      <c r="RTN21" s="151" t="s">
        <v>770</v>
      </c>
      <c r="RTO21" s="151" t="s">
        <v>770</v>
      </c>
      <c r="RTP21" s="151" t="s">
        <v>770</v>
      </c>
      <c r="RTQ21" s="151" t="s">
        <v>770</v>
      </c>
      <c r="RTR21" s="151" t="s">
        <v>770</v>
      </c>
      <c r="RTS21" s="151" t="s">
        <v>770</v>
      </c>
      <c r="RTT21" s="151" t="s">
        <v>770</v>
      </c>
      <c r="RTU21" s="151" t="s">
        <v>770</v>
      </c>
      <c r="RTV21" s="151" t="s">
        <v>770</v>
      </c>
      <c r="RTW21" s="151" t="s">
        <v>770</v>
      </c>
      <c r="RTX21" s="151" t="s">
        <v>770</v>
      </c>
      <c r="RTY21" s="151" t="s">
        <v>770</v>
      </c>
      <c r="RTZ21" s="151" t="s">
        <v>770</v>
      </c>
      <c r="RUA21" s="151" t="s">
        <v>770</v>
      </c>
      <c r="RUB21" s="151" t="s">
        <v>770</v>
      </c>
      <c r="RUC21" s="151" t="s">
        <v>770</v>
      </c>
      <c r="RUD21" s="151" t="s">
        <v>770</v>
      </c>
      <c r="RUE21" s="151" t="s">
        <v>770</v>
      </c>
      <c r="RUF21" s="151" t="s">
        <v>770</v>
      </c>
      <c r="RUG21" s="151" t="s">
        <v>770</v>
      </c>
      <c r="RUH21" s="151" t="s">
        <v>770</v>
      </c>
      <c r="RUI21" s="151" t="s">
        <v>770</v>
      </c>
      <c r="RUJ21" s="151" t="s">
        <v>770</v>
      </c>
      <c r="RUK21" s="151" t="s">
        <v>770</v>
      </c>
      <c r="RUL21" s="151" t="s">
        <v>770</v>
      </c>
      <c r="RUM21" s="151" t="s">
        <v>770</v>
      </c>
      <c r="RUN21" s="151" t="s">
        <v>770</v>
      </c>
      <c r="RUO21" s="151" t="s">
        <v>770</v>
      </c>
      <c r="RUP21" s="151" t="s">
        <v>770</v>
      </c>
      <c r="RUQ21" s="151" t="s">
        <v>770</v>
      </c>
      <c r="RUR21" s="151" t="s">
        <v>770</v>
      </c>
      <c r="RUS21" s="151" t="s">
        <v>770</v>
      </c>
      <c r="RUT21" s="151" t="s">
        <v>770</v>
      </c>
      <c r="RUU21" s="151" t="s">
        <v>770</v>
      </c>
      <c r="RUV21" s="151" t="s">
        <v>770</v>
      </c>
      <c r="RUW21" s="151" t="s">
        <v>770</v>
      </c>
      <c r="RUX21" s="151" t="s">
        <v>770</v>
      </c>
      <c r="RUY21" s="151" t="s">
        <v>770</v>
      </c>
      <c r="RUZ21" s="151" t="s">
        <v>770</v>
      </c>
      <c r="RVA21" s="151" t="s">
        <v>770</v>
      </c>
      <c r="RVB21" s="151" t="s">
        <v>770</v>
      </c>
      <c r="RVC21" s="151" t="s">
        <v>770</v>
      </c>
      <c r="RVD21" s="151" t="s">
        <v>770</v>
      </c>
      <c r="RVE21" s="151" t="s">
        <v>770</v>
      </c>
      <c r="RVF21" s="151" t="s">
        <v>770</v>
      </c>
      <c r="RVG21" s="151" t="s">
        <v>770</v>
      </c>
      <c r="RVH21" s="151" t="s">
        <v>770</v>
      </c>
      <c r="RVI21" s="151" t="s">
        <v>770</v>
      </c>
      <c r="RVJ21" s="151" t="s">
        <v>770</v>
      </c>
      <c r="RVK21" s="151" t="s">
        <v>770</v>
      </c>
      <c r="RVL21" s="151" t="s">
        <v>770</v>
      </c>
      <c r="RVM21" s="151" t="s">
        <v>770</v>
      </c>
      <c r="RVN21" s="151" t="s">
        <v>770</v>
      </c>
      <c r="RVO21" s="151" t="s">
        <v>770</v>
      </c>
      <c r="RVP21" s="151" t="s">
        <v>770</v>
      </c>
      <c r="RVQ21" s="151" t="s">
        <v>770</v>
      </c>
      <c r="RVR21" s="151" t="s">
        <v>770</v>
      </c>
      <c r="RVS21" s="151" t="s">
        <v>770</v>
      </c>
      <c r="RVT21" s="151" t="s">
        <v>770</v>
      </c>
      <c r="RVU21" s="151" t="s">
        <v>770</v>
      </c>
      <c r="RVV21" s="151" t="s">
        <v>770</v>
      </c>
      <c r="RVW21" s="151" t="s">
        <v>770</v>
      </c>
      <c r="RVX21" s="151" t="s">
        <v>770</v>
      </c>
      <c r="RVY21" s="151" t="s">
        <v>770</v>
      </c>
      <c r="RVZ21" s="151" t="s">
        <v>770</v>
      </c>
      <c r="RWA21" s="151" t="s">
        <v>770</v>
      </c>
      <c r="RWB21" s="151" t="s">
        <v>770</v>
      </c>
      <c r="RWC21" s="151" t="s">
        <v>770</v>
      </c>
      <c r="RWD21" s="151" t="s">
        <v>770</v>
      </c>
      <c r="RWE21" s="151" t="s">
        <v>770</v>
      </c>
      <c r="RWF21" s="151" t="s">
        <v>770</v>
      </c>
      <c r="RWG21" s="151" t="s">
        <v>770</v>
      </c>
      <c r="RWH21" s="151" t="s">
        <v>770</v>
      </c>
      <c r="RWI21" s="151" t="s">
        <v>770</v>
      </c>
      <c r="RWJ21" s="151" t="s">
        <v>770</v>
      </c>
      <c r="RWK21" s="151" t="s">
        <v>770</v>
      </c>
      <c r="RWL21" s="151" t="s">
        <v>770</v>
      </c>
      <c r="RWM21" s="151" t="s">
        <v>770</v>
      </c>
      <c r="RWN21" s="151" t="s">
        <v>770</v>
      </c>
      <c r="RWO21" s="151" t="s">
        <v>770</v>
      </c>
      <c r="RWP21" s="151" t="s">
        <v>770</v>
      </c>
      <c r="RWQ21" s="151" t="s">
        <v>770</v>
      </c>
      <c r="RWR21" s="151" t="s">
        <v>770</v>
      </c>
      <c r="RWS21" s="151" t="s">
        <v>770</v>
      </c>
      <c r="RWT21" s="151" t="s">
        <v>770</v>
      </c>
      <c r="RWU21" s="151" t="s">
        <v>770</v>
      </c>
      <c r="RWV21" s="151" t="s">
        <v>770</v>
      </c>
      <c r="RWW21" s="151" t="s">
        <v>770</v>
      </c>
      <c r="RWX21" s="151" t="s">
        <v>770</v>
      </c>
      <c r="RWY21" s="151" t="s">
        <v>770</v>
      </c>
      <c r="RWZ21" s="151" t="s">
        <v>770</v>
      </c>
      <c r="RXA21" s="151" t="s">
        <v>770</v>
      </c>
      <c r="RXB21" s="151" t="s">
        <v>770</v>
      </c>
      <c r="RXC21" s="151" t="s">
        <v>770</v>
      </c>
      <c r="RXD21" s="151" t="s">
        <v>770</v>
      </c>
      <c r="RXE21" s="151" t="s">
        <v>770</v>
      </c>
      <c r="RXF21" s="151" t="s">
        <v>770</v>
      </c>
      <c r="RXG21" s="151" t="s">
        <v>770</v>
      </c>
      <c r="RXH21" s="151" t="s">
        <v>770</v>
      </c>
      <c r="RXI21" s="151" t="s">
        <v>770</v>
      </c>
      <c r="RXJ21" s="151" t="s">
        <v>770</v>
      </c>
      <c r="RXK21" s="151" t="s">
        <v>770</v>
      </c>
      <c r="RXL21" s="151" t="s">
        <v>770</v>
      </c>
      <c r="RXM21" s="151" t="s">
        <v>770</v>
      </c>
      <c r="RXN21" s="151" t="s">
        <v>770</v>
      </c>
      <c r="RXO21" s="151" t="s">
        <v>770</v>
      </c>
      <c r="RXP21" s="151" t="s">
        <v>770</v>
      </c>
      <c r="RXQ21" s="151" t="s">
        <v>770</v>
      </c>
      <c r="RXR21" s="151" t="s">
        <v>770</v>
      </c>
      <c r="RXS21" s="151" t="s">
        <v>770</v>
      </c>
      <c r="RXT21" s="151" t="s">
        <v>770</v>
      </c>
      <c r="RXU21" s="151" t="s">
        <v>770</v>
      </c>
      <c r="RXV21" s="151" t="s">
        <v>770</v>
      </c>
      <c r="RXW21" s="151" t="s">
        <v>770</v>
      </c>
      <c r="RXX21" s="151" t="s">
        <v>770</v>
      </c>
      <c r="RXY21" s="151" t="s">
        <v>770</v>
      </c>
      <c r="RXZ21" s="151" t="s">
        <v>770</v>
      </c>
      <c r="RYA21" s="151" t="s">
        <v>770</v>
      </c>
      <c r="RYB21" s="151" t="s">
        <v>770</v>
      </c>
      <c r="RYC21" s="151" t="s">
        <v>770</v>
      </c>
      <c r="RYD21" s="151" t="s">
        <v>770</v>
      </c>
      <c r="RYE21" s="151" t="s">
        <v>770</v>
      </c>
      <c r="RYF21" s="151" t="s">
        <v>770</v>
      </c>
      <c r="RYG21" s="151" t="s">
        <v>770</v>
      </c>
      <c r="RYH21" s="151" t="s">
        <v>770</v>
      </c>
      <c r="RYI21" s="151" t="s">
        <v>770</v>
      </c>
      <c r="RYJ21" s="151" t="s">
        <v>770</v>
      </c>
      <c r="RYK21" s="151" t="s">
        <v>770</v>
      </c>
      <c r="RYL21" s="151" t="s">
        <v>770</v>
      </c>
      <c r="RYM21" s="151" t="s">
        <v>770</v>
      </c>
      <c r="RYN21" s="151" t="s">
        <v>770</v>
      </c>
      <c r="RYO21" s="151" t="s">
        <v>770</v>
      </c>
      <c r="RYP21" s="151" t="s">
        <v>770</v>
      </c>
      <c r="RYQ21" s="151" t="s">
        <v>770</v>
      </c>
      <c r="RYR21" s="151" t="s">
        <v>770</v>
      </c>
      <c r="RYS21" s="151" t="s">
        <v>770</v>
      </c>
      <c r="RYT21" s="151" t="s">
        <v>770</v>
      </c>
      <c r="RYU21" s="151" t="s">
        <v>770</v>
      </c>
      <c r="RYV21" s="151" t="s">
        <v>770</v>
      </c>
      <c r="RYW21" s="151" t="s">
        <v>770</v>
      </c>
      <c r="RYX21" s="151" t="s">
        <v>770</v>
      </c>
      <c r="RYY21" s="151" t="s">
        <v>770</v>
      </c>
      <c r="RYZ21" s="151" t="s">
        <v>770</v>
      </c>
      <c r="RZA21" s="151" t="s">
        <v>770</v>
      </c>
      <c r="RZB21" s="151" t="s">
        <v>770</v>
      </c>
      <c r="RZC21" s="151" t="s">
        <v>770</v>
      </c>
      <c r="RZD21" s="151" t="s">
        <v>770</v>
      </c>
      <c r="RZE21" s="151" t="s">
        <v>770</v>
      </c>
      <c r="RZF21" s="151" t="s">
        <v>770</v>
      </c>
      <c r="RZG21" s="151" t="s">
        <v>770</v>
      </c>
      <c r="RZH21" s="151" t="s">
        <v>770</v>
      </c>
      <c r="RZI21" s="151" t="s">
        <v>770</v>
      </c>
      <c r="RZJ21" s="151" t="s">
        <v>770</v>
      </c>
      <c r="RZK21" s="151" t="s">
        <v>770</v>
      </c>
      <c r="RZL21" s="151" t="s">
        <v>770</v>
      </c>
      <c r="RZM21" s="151" t="s">
        <v>770</v>
      </c>
      <c r="RZN21" s="151" t="s">
        <v>770</v>
      </c>
      <c r="RZO21" s="151" t="s">
        <v>770</v>
      </c>
      <c r="RZP21" s="151" t="s">
        <v>770</v>
      </c>
      <c r="RZQ21" s="151" t="s">
        <v>770</v>
      </c>
      <c r="RZR21" s="151" t="s">
        <v>770</v>
      </c>
      <c r="RZS21" s="151" t="s">
        <v>770</v>
      </c>
      <c r="RZT21" s="151" t="s">
        <v>770</v>
      </c>
      <c r="RZU21" s="151" t="s">
        <v>770</v>
      </c>
      <c r="RZV21" s="151" t="s">
        <v>770</v>
      </c>
      <c r="RZW21" s="151" t="s">
        <v>770</v>
      </c>
      <c r="RZX21" s="151" t="s">
        <v>770</v>
      </c>
      <c r="RZY21" s="151" t="s">
        <v>770</v>
      </c>
      <c r="RZZ21" s="151" t="s">
        <v>770</v>
      </c>
      <c r="SAA21" s="151" t="s">
        <v>770</v>
      </c>
      <c r="SAB21" s="151" t="s">
        <v>770</v>
      </c>
      <c r="SAC21" s="151" t="s">
        <v>770</v>
      </c>
      <c r="SAD21" s="151" t="s">
        <v>770</v>
      </c>
      <c r="SAE21" s="151" t="s">
        <v>770</v>
      </c>
      <c r="SAF21" s="151" t="s">
        <v>770</v>
      </c>
      <c r="SAG21" s="151" t="s">
        <v>770</v>
      </c>
      <c r="SAH21" s="151" t="s">
        <v>770</v>
      </c>
      <c r="SAI21" s="151" t="s">
        <v>770</v>
      </c>
      <c r="SAJ21" s="151" t="s">
        <v>770</v>
      </c>
      <c r="SAK21" s="151" t="s">
        <v>770</v>
      </c>
      <c r="SAL21" s="151" t="s">
        <v>770</v>
      </c>
      <c r="SAM21" s="151" t="s">
        <v>770</v>
      </c>
      <c r="SAN21" s="151" t="s">
        <v>770</v>
      </c>
      <c r="SAO21" s="151" t="s">
        <v>770</v>
      </c>
      <c r="SAP21" s="151" t="s">
        <v>770</v>
      </c>
      <c r="SAQ21" s="151" t="s">
        <v>770</v>
      </c>
      <c r="SAR21" s="151" t="s">
        <v>770</v>
      </c>
      <c r="SAS21" s="151" t="s">
        <v>770</v>
      </c>
      <c r="SAT21" s="151" t="s">
        <v>770</v>
      </c>
      <c r="SAU21" s="151" t="s">
        <v>770</v>
      </c>
      <c r="SAV21" s="151" t="s">
        <v>770</v>
      </c>
      <c r="SAW21" s="151" t="s">
        <v>770</v>
      </c>
      <c r="SAX21" s="151" t="s">
        <v>770</v>
      </c>
      <c r="SAY21" s="151" t="s">
        <v>770</v>
      </c>
      <c r="SAZ21" s="151" t="s">
        <v>770</v>
      </c>
      <c r="SBA21" s="151" t="s">
        <v>770</v>
      </c>
      <c r="SBB21" s="151" t="s">
        <v>770</v>
      </c>
      <c r="SBC21" s="151" t="s">
        <v>770</v>
      </c>
      <c r="SBD21" s="151" t="s">
        <v>770</v>
      </c>
      <c r="SBE21" s="151" t="s">
        <v>770</v>
      </c>
      <c r="SBF21" s="151" t="s">
        <v>770</v>
      </c>
      <c r="SBG21" s="151" t="s">
        <v>770</v>
      </c>
      <c r="SBH21" s="151" t="s">
        <v>770</v>
      </c>
      <c r="SBI21" s="151" t="s">
        <v>770</v>
      </c>
      <c r="SBJ21" s="151" t="s">
        <v>770</v>
      </c>
      <c r="SBK21" s="151" t="s">
        <v>770</v>
      </c>
      <c r="SBL21" s="151" t="s">
        <v>770</v>
      </c>
      <c r="SBM21" s="151" t="s">
        <v>770</v>
      </c>
      <c r="SBN21" s="151" t="s">
        <v>770</v>
      </c>
      <c r="SBO21" s="151" t="s">
        <v>770</v>
      </c>
      <c r="SBP21" s="151" t="s">
        <v>770</v>
      </c>
      <c r="SBQ21" s="151" t="s">
        <v>770</v>
      </c>
      <c r="SBR21" s="151" t="s">
        <v>770</v>
      </c>
      <c r="SBS21" s="151" t="s">
        <v>770</v>
      </c>
      <c r="SBT21" s="151" t="s">
        <v>770</v>
      </c>
      <c r="SBU21" s="151" t="s">
        <v>770</v>
      </c>
      <c r="SBV21" s="151" t="s">
        <v>770</v>
      </c>
      <c r="SBW21" s="151" t="s">
        <v>770</v>
      </c>
      <c r="SBX21" s="151" t="s">
        <v>770</v>
      </c>
      <c r="SBY21" s="151" t="s">
        <v>770</v>
      </c>
      <c r="SBZ21" s="151" t="s">
        <v>770</v>
      </c>
      <c r="SCA21" s="151" t="s">
        <v>770</v>
      </c>
      <c r="SCB21" s="151" t="s">
        <v>770</v>
      </c>
      <c r="SCC21" s="151" t="s">
        <v>770</v>
      </c>
      <c r="SCD21" s="151" t="s">
        <v>770</v>
      </c>
      <c r="SCE21" s="151" t="s">
        <v>770</v>
      </c>
      <c r="SCF21" s="151" t="s">
        <v>770</v>
      </c>
      <c r="SCG21" s="151" t="s">
        <v>770</v>
      </c>
      <c r="SCH21" s="151" t="s">
        <v>770</v>
      </c>
      <c r="SCI21" s="151" t="s">
        <v>770</v>
      </c>
      <c r="SCJ21" s="151" t="s">
        <v>770</v>
      </c>
      <c r="SCK21" s="151" t="s">
        <v>770</v>
      </c>
      <c r="SCL21" s="151" t="s">
        <v>770</v>
      </c>
      <c r="SCM21" s="151" t="s">
        <v>770</v>
      </c>
      <c r="SCN21" s="151" t="s">
        <v>770</v>
      </c>
      <c r="SCO21" s="151" t="s">
        <v>770</v>
      </c>
      <c r="SCP21" s="151" t="s">
        <v>770</v>
      </c>
      <c r="SCQ21" s="151" t="s">
        <v>770</v>
      </c>
      <c r="SCR21" s="151" t="s">
        <v>770</v>
      </c>
      <c r="SCS21" s="151" t="s">
        <v>770</v>
      </c>
      <c r="SCT21" s="151" t="s">
        <v>770</v>
      </c>
      <c r="SCU21" s="151" t="s">
        <v>770</v>
      </c>
      <c r="SCV21" s="151" t="s">
        <v>770</v>
      </c>
      <c r="SCW21" s="151" t="s">
        <v>770</v>
      </c>
      <c r="SCX21" s="151" t="s">
        <v>770</v>
      </c>
      <c r="SCY21" s="151" t="s">
        <v>770</v>
      </c>
      <c r="SCZ21" s="151" t="s">
        <v>770</v>
      </c>
      <c r="SDA21" s="151" t="s">
        <v>770</v>
      </c>
      <c r="SDB21" s="151" t="s">
        <v>770</v>
      </c>
      <c r="SDC21" s="151" t="s">
        <v>770</v>
      </c>
      <c r="SDD21" s="151" t="s">
        <v>770</v>
      </c>
      <c r="SDE21" s="151" t="s">
        <v>770</v>
      </c>
      <c r="SDF21" s="151" t="s">
        <v>770</v>
      </c>
      <c r="SDG21" s="151" t="s">
        <v>770</v>
      </c>
      <c r="SDH21" s="151" t="s">
        <v>770</v>
      </c>
      <c r="SDI21" s="151" t="s">
        <v>770</v>
      </c>
      <c r="SDJ21" s="151" t="s">
        <v>770</v>
      </c>
      <c r="SDK21" s="151" t="s">
        <v>770</v>
      </c>
      <c r="SDL21" s="151" t="s">
        <v>770</v>
      </c>
      <c r="SDM21" s="151" t="s">
        <v>770</v>
      </c>
      <c r="SDN21" s="151" t="s">
        <v>770</v>
      </c>
      <c r="SDO21" s="151" t="s">
        <v>770</v>
      </c>
      <c r="SDP21" s="151" t="s">
        <v>770</v>
      </c>
      <c r="SDQ21" s="151" t="s">
        <v>770</v>
      </c>
      <c r="SDR21" s="151" t="s">
        <v>770</v>
      </c>
      <c r="SDS21" s="151" t="s">
        <v>770</v>
      </c>
      <c r="SDT21" s="151" t="s">
        <v>770</v>
      </c>
      <c r="SDU21" s="151" t="s">
        <v>770</v>
      </c>
      <c r="SDV21" s="151" t="s">
        <v>770</v>
      </c>
      <c r="SDW21" s="151" t="s">
        <v>770</v>
      </c>
      <c r="SDX21" s="151" t="s">
        <v>770</v>
      </c>
      <c r="SDY21" s="151" t="s">
        <v>770</v>
      </c>
      <c r="SDZ21" s="151" t="s">
        <v>770</v>
      </c>
      <c r="SEA21" s="151" t="s">
        <v>770</v>
      </c>
      <c r="SEB21" s="151" t="s">
        <v>770</v>
      </c>
      <c r="SEC21" s="151" t="s">
        <v>770</v>
      </c>
      <c r="SED21" s="151" t="s">
        <v>770</v>
      </c>
      <c r="SEE21" s="151" t="s">
        <v>770</v>
      </c>
      <c r="SEF21" s="151" t="s">
        <v>770</v>
      </c>
      <c r="SEG21" s="151" t="s">
        <v>770</v>
      </c>
      <c r="SEH21" s="151" t="s">
        <v>770</v>
      </c>
      <c r="SEI21" s="151" t="s">
        <v>770</v>
      </c>
      <c r="SEJ21" s="151" t="s">
        <v>770</v>
      </c>
      <c r="SEK21" s="151" t="s">
        <v>770</v>
      </c>
      <c r="SEL21" s="151" t="s">
        <v>770</v>
      </c>
      <c r="SEM21" s="151" t="s">
        <v>770</v>
      </c>
      <c r="SEN21" s="151" t="s">
        <v>770</v>
      </c>
      <c r="SEO21" s="151" t="s">
        <v>770</v>
      </c>
      <c r="SEP21" s="151" t="s">
        <v>770</v>
      </c>
      <c r="SEQ21" s="151" t="s">
        <v>770</v>
      </c>
      <c r="SER21" s="151" t="s">
        <v>770</v>
      </c>
      <c r="SES21" s="151" t="s">
        <v>770</v>
      </c>
      <c r="SET21" s="151" t="s">
        <v>770</v>
      </c>
      <c r="SEU21" s="151" t="s">
        <v>770</v>
      </c>
      <c r="SEV21" s="151" t="s">
        <v>770</v>
      </c>
      <c r="SEW21" s="151" t="s">
        <v>770</v>
      </c>
      <c r="SEX21" s="151" t="s">
        <v>770</v>
      </c>
      <c r="SEY21" s="151" t="s">
        <v>770</v>
      </c>
      <c r="SEZ21" s="151" t="s">
        <v>770</v>
      </c>
      <c r="SFA21" s="151" t="s">
        <v>770</v>
      </c>
      <c r="SFB21" s="151" t="s">
        <v>770</v>
      </c>
      <c r="SFC21" s="151" t="s">
        <v>770</v>
      </c>
      <c r="SFD21" s="151" t="s">
        <v>770</v>
      </c>
      <c r="SFE21" s="151" t="s">
        <v>770</v>
      </c>
      <c r="SFF21" s="151" t="s">
        <v>770</v>
      </c>
      <c r="SFG21" s="151" t="s">
        <v>770</v>
      </c>
      <c r="SFH21" s="151" t="s">
        <v>770</v>
      </c>
      <c r="SFI21" s="151" t="s">
        <v>770</v>
      </c>
      <c r="SFJ21" s="151" t="s">
        <v>770</v>
      </c>
      <c r="SFK21" s="151" t="s">
        <v>770</v>
      </c>
      <c r="SFL21" s="151" t="s">
        <v>770</v>
      </c>
      <c r="SFM21" s="151" t="s">
        <v>770</v>
      </c>
      <c r="SFN21" s="151" t="s">
        <v>770</v>
      </c>
      <c r="SFO21" s="151" t="s">
        <v>770</v>
      </c>
      <c r="SFP21" s="151" t="s">
        <v>770</v>
      </c>
      <c r="SFQ21" s="151" t="s">
        <v>770</v>
      </c>
      <c r="SFR21" s="151" t="s">
        <v>770</v>
      </c>
      <c r="SFS21" s="151" t="s">
        <v>770</v>
      </c>
      <c r="SFT21" s="151" t="s">
        <v>770</v>
      </c>
      <c r="SFU21" s="151" t="s">
        <v>770</v>
      </c>
      <c r="SFV21" s="151" t="s">
        <v>770</v>
      </c>
      <c r="SFW21" s="151" t="s">
        <v>770</v>
      </c>
      <c r="SFX21" s="151" t="s">
        <v>770</v>
      </c>
      <c r="SFY21" s="151" t="s">
        <v>770</v>
      </c>
      <c r="SFZ21" s="151" t="s">
        <v>770</v>
      </c>
      <c r="SGA21" s="151" t="s">
        <v>770</v>
      </c>
      <c r="SGB21" s="151" t="s">
        <v>770</v>
      </c>
      <c r="SGC21" s="151" t="s">
        <v>770</v>
      </c>
      <c r="SGD21" s="151" t="s">
        <v>770</v>
      </c>
      <c r="SGE21" s="151" t="s">
        <v>770</v>
      </c>
      <c r="SGF21" s="151" t="s">
        <v>770</v>
      </c>
      <c r="SGG21" s="151" t="s">
        <v>770</v>
      </c>
      <c r="SGH21" s="151" t="s">
        <v>770</v>
      </c>
      <c r="SGI21" s="151" t="s">
        <v>770</v>
      </c>
      <c r="SGJ21" s="151" t="s">
        <v>770</v>
      </c>
      <c r="SGK21" s="151" t="s">
        <v>770</v>
      </c>
      <c r="SGL21" s="151" t="s">
        <v>770</v>
      </c>
      <c r="SGM21" s="151" t="s">
        <v>770</v>
      </c>
      <c r="SGN21" s="151" t="s">
        <v>770</v>
      </c>
      <c r="SGO21" s="151" t="s">
        <v>770</v>
      </c>
      <c r="SGP21" s="151" t="s">
        <v>770</v>
      </c>
      <c r="SGQ21" s="151" t="s">
        <v>770</v>
      </c>
      <c r="SGR21" s="151" t="s">
        <v>770</v>
      </c>
      <c r="SGS21" s="151" t="s">
        <v>770</v>
      </c>
      <c r="SGT21" s="151" t="s">
        <v>770</v>
      </c>
      <c r="SGU21" s="151" t="s">
        <v>770</v>
      </c>
      <c r="SGV21" s="151" t="s">
        <v>770</v>
      </c>
      <c r="SGW21" s="151" t="s">
        <v>770</v>
      </c>
      <c r="SGX21" s="151" t="s">
        <v>770</v>
      </c>
      <c r="SGY21" s="151" t="s">
        <v>770</v>
      </c>
      <c r="SGZ21" s="151" t="s">
        <v>770</v>
      </c>
      <c r="SHA21" s="151" t="s">
        <v>770</v>
      </c>
      <c r="SHB21" s="151" t="s">
        <v>770</v>
      </c>
      <c r="SHC21" s="151" t="s">
        <v>770</v>
      </c>
      <c r="SHD21" s="151" t="s">
        <v>770</v>
      </c>
      <c r="SHE21" s="151" t="s">
        <v>770</v>
      </c>
      <c r="SHF21" s="151" t="s">
        <v>770</v>
      </c>
      <c r="SHG21" s="151" t="s">
        <v>770</v>
      </c>
      <c r="SHH21" s="151" t="s">
        <v>770</v>
      </c>
      <c r="SHI21" s="151" t="s">
        <v>770</v>
      </c>
      <c r="SHJ21" s="151" t="s">
        <v>770</v>
      </c>
      <c r="SHK21" s="151" t="s">
        <v>770</v>
      </c>
      <c r="SHL21" s="151" t="s">
        <v>770</v>
      </c>
      <c r="SHM21" s="151" t="s">
        <v>770</v>
      </c>
      <c r="SHN21" s="151" t="s">
        <v>770</v>
      </c>
      <c r="SHO21" s="151" t="s">
        <v>770</v>
      </c>
      <c r="SHP21" s="151" t="s">
        <v>770</v>
      </c>
      <c r="SHQ21" s="151" t="s">
        <v>770</v>
      </c>
      <c r="SHR21" s="151" t="s">
        <v>770</v>
      </c>
      <c r="SHS21" s="151" t="s">
        <v>770</v>
      </c>
      <c r="SHT21" s="151" t="s">
        <v>770</v>
      </c>
      <c r="SHU21" s="151" t="s">
        <v>770</v>
      </c>
      <c r="SHV21" s="151" t="s">
        <v>770</v>
      </c>
      <c r="SHW21" s="151" t="s">
        <v>770</v>
      </c>
      <c r="SHX21" s="151" t="s">
        <v>770</v>
      </c>
      <c r="SHY21" s="151" t="s">
        <v>770</v>
      </c>
      <c r="SHZ21" s="151" t="s">
        <v>770</v>
      </c>
      <c r="SIA21" s="151" t="s">
        <v>770</v>
      </c>
      <c r="SIB21" s="151" t="s">
        <v>770</v>
      </c>
      <c r="SIC21" s="151" t="s">
        <v>770</v>
      </c>
      <c r="SID21" s="151" t="s">
        <v>770</v>
      </c>
      <c r="SIE21" s="151" t="s">
        <v>770</v>
      </c>
      <c r="SIF21" s="151" t="s">
        <v>770</v>
      </c>
      <c r="SIG21" s="151" t="s">
        <v>770</v>
      </c>
      <c r="SIH21" s="151" t="s">
        <v>770</v>
      </c>
      <c r="SII21" s="151" t="s">
        <v>770</v>
      </c>
      <c r="SIJ21" s="151" t="s">
        <v>770</v>
      </c>
      <c r="SIK21" s="151" t="s">
        <v>770</v>
      </c>
      <c r="SIL21" s="151" t="s">
        <v>770</v>
      </c>
      <c r="SIM21" s="151" t="s">
        <v>770</v>
      </c>
      <c r="SIN21" s="151" t="s">
        <v>770</v>
      </c>
      <c r="SIO21" s="151" t="s">
        <v>770</v>
      </c>
      <c r="SIP21" s="151" t="s">
        <v>770</v>
      </c>
      <c r="SIQ21" s="151" t="s">
        <v>770</v>
      </c>
      <c r="SIR21" s="151" t="s">
        <v>770</v>
      </c>
      <c r="SIS21" s="151" t="s">
        <v>770</v>
      </c>
      <c r="SIT21" s="151" t="s">
        <v>770</v>
      </c>
      <c r="SIU21" s="151" t="s">
        <v>770</v>
      </c>
      <c r="SIV21" s="151" t="s">
        <v>770</v>
      </c>
      <c r="SIW21" s="151" t="s">
        <v>770</v>
      </c>
      <c r="SIX21" s="151" t="s">
        <v>770</v>
      </c>
      <c r="SIY21" s="151" t="s">
        <v>770</v>
      </c>
      <c r="SIZ21" s="151" t="s">
        <v>770</v>
      </c>
      <c r="SJA21" s="151" t="s">
        <v>770</v>
      </c>
      <c r="SJB21" s="151" t="s">
        <v>770</v>
      </c>
      <c r="SJC21" s="151" t="s">
        <v>770</v>
      </c>
      <c r="SJD21" s="151" t="s">
        <v>770</v>
      </c>
      <c r="SJE21" s="151" t="s">
        <v>770</v>
      </c>
      <c r="SJF21" s="151" t="s">
        <v>770</v>
      </c>
      <c r="SJG21" s="151" t="s">
        <v>770</v>
      </c>
      <c r="SJH21" s="151" t="s">
        <v>770</v>
      </c>
      <c r="SJI21" s="151" t="s">
        <v>770</v>
      </c>
      <c r="SJJ21" s="151" t="s">
        <v>770</v>
      </c>
      <c r="SJK21" s="151" t="s">
        <v>770</v>
      </c>
      <c r="SJL21" s="151" t="s">
        <v>770</v>
      </c>
      <c r="SJM21" s="151" t="s">
        <v>770</v>
      </c>
      <c r="SJN21" s="151" t="s">
        <v>770</v>
      </c>
      <c r="SJO21" s="151" t="s">
        <v>770</v>
      </c>
      <c r="SJP21" s="151" t="s">
        <v>770</v>
      </c>
      <c r="SJQ21" s="151" t="s">
        <v>770</v>
      </c>
      <c r="SJR21" s="151" t="s">
        <v>770</v>
      </c>
      <c r="SJS21" s="151" t="s">
        <v>770</v>
      </c>
      <c r="SJT21" s="151" t="s">
        <v>770</v>
      </c>
      <c r="SJU21" s="151" t="s">
        <v>770</v>
      </c>
      <c r="SJV21" s="151" t="s">
        <v>770</v>
      </c>
      <c r="SJW21" s="151" t="s">
        <v>770</v>
      </c>
      <c r="SJX21" s="151" t="s">
        <v>770</v>
      </c>
      <c r="SJY21" s="151" t="s">
        <v>770</v>
      </c>
      <c r="SJZ21" s="151" t="s">
        <v>770</v>
      </c>
      <c r="SKA21" s="151" t="s">
        <v>770</v>
      </c>
      <c r="SKB21" s="151" t="s">
        <v>770</v>
      </c>
      <c r="SKC21" s="151" t="s">
        <v>770</v>
      </c>
      <c r="SKD21" s="151" t="s">
        <v>770</v>
      </c>
      <c r="SKE21" s="151" t="s">
        <v>770</v>
      </c>
      <c r="SKF21" s="151" t="s">
        <v>770</v>
      </c>
      <c r="SKG21" s="151" t="s">
        <v>770</v>
      </c>
      <c r="SKH21" s="151" t="s">
        <v>770</v>
      </c>
      <c r="SKI21" s="151" t="s">
        <v>770</v>
      </c>
      <c r="SKJ21" s="151" t="s">
        <v>770</v>
      </c>
      <c r="SKK21" s="151" t="s">
        <v>770</v>
      </c>
      <c r="SKL21" s="151" t="s">
        <v>770</v>
      </c>
      <c r="SKM21" s="151" t="s">
        <v>770</v>
      </c>
      <c r="SKN21" s="151" t="s">
        <v>770</v>
      </c>
      <c r="SKO21" s="151" t="s">
        <v>770</v>
      </c>
      <c r="SKP21" s="151" t="s">
        <v>770</v>
      </c>
      <c r="SKQ21" s="151" t="s">
        <v>770</v>
      </c>
      <c r="SKR21" s="151" t="s">
        <v>770</v>
      </c>
      <c r="SKS21" s="151" t="s">
        <v>770</v>
      </c>
      <c r="SKT21" s="151" t="s">
        <v>770</v>
      </c>
      <c r="SKU21" s="151" t="s">
        <v>770</v>
      </c>
      <c r="SKV21" s="151" t="s">
        <v>770</v>
      </c>
      <c r="SKW21" s="151" t="s">
        <v>770</v>
      </c>
      <c r="SKX21" s="151" t="s">
        <v>770</v>
      </c>
      <c r="SKY21" s="151" t="s">
        <v>770</v>
      </c>
      <c r="SKZ21" s="151" t="s">
        <v>770</v>
      </c>
      <c r="SLA21" s="151" t="s">
        <v>770</v>
      </c>
      <c r="SLB21" s="151" t="s">
        <v>770</v>
      </c>
      <c r="SLC21" s="151" t="s">
        <v>770</v>
      </c>
      <c r="SLD21" s="151" t="s">
        <v>770</v>
      </c>
      <c r="SLE21" s="151" t="s">
        <v>770</v>
      </c>
      <c r="SLF21" s="151" t="s">
        <v>770</v>
      </c>
      <c r="SLG21" s="151" t="s">
        <v>770</v>
      </c>
      <c r="SLH21" s="151" t="s">
        <v>770</v>
      </c>
      <c r="SLI21" s="151" t="s">
        <v>770</v>
      </c>
      <c r="SLJ21" s="151" t="s">
        <v>770</v>
      </c>
      <c r="SLK21" s="151" t="s">
        <v>770</v>
      </c>
      <c r="SLL21" s="151" t="s">
        <v>770</v>
      </c>
      <c r="SLM21" s="151" t="s">
        <v>770</v>
      </c>
      <c r="SLN21" s="151" t="s">
        <v>770</v>
      </c>
      <c r="SLO21" s="151" t="s">
        <v>770</v>
      </c>
      <c r="SLP21" s="151" t="s">
        <v>770</v>
      </c>
      <c r="SLQ21" s="151" t="s">
        <v>770</v>
      </c>
      <c r="SLR21" s="151" t="s">
        <v>770</v>
      </c>
      <c r="SLS21" s="151" t="s">
        <v>770</v>
      </c>
      <c r="SLT21" s="151" t="s">
        <v>770</v>
      </c>
      <c r="SLU21" s="151" t="s">
        <v>770</v>
      </c>
      <c r="SLV21" s="151" t="s">
        <v>770</v>
      </c>
      <c r="SLW21" s="151" t="s">
        <v>770</v>
      </c>
      <c r="SLX21" s="151" t="s">
        <v>770</v>
      </c>
      <c r="SLY21" s="151" t="s">
        <v>770</v>
      </c>
      <c r="SLZ21" s="151" t="s">
        <v>770</v>
      </c>
      <c r="SMA21" s="151" t="s">
        <v>770</v>
      </c>
      <c r="SMB21" s="151" t="s">
        <v>770</v>
      </c>
      <c r="SMC21" s="151" t="s">
        <v>770</v>
      </c>
      <c r="SMD21" s="151" t="s">
        <v>770</v>
      </c>
      <c r="SME21" s="151" t="s">
        <v>770</v>
      </c>
      <c r="SMF21" s="151" t="s">
        <v>770</v>
      </c>
      <c r="SMG21" s="151" t="s">
        <v>770</v>
      </c>
      <c r="SMH21" s="151" t="s">
        <v>770</v>
      </c>
      <c r="SMI21" s="151" t="s">
        <v>770</v>
      </c>
      <c r="SMJ21" s="151" t="s">
        <v>770</v>
      </c>
      <c r="SMK21" s="151" t="s">
        <v>770</v>
      </c>
      <c r="SML21" s="151" t="s">
        <v>770</v>
      </c>
      <c r="SMM21" s="151" t="s">
        <v>770</v>
      </c>
      <c r="SMN21" s="151" t="s">
        <v>770</v>
      </c>
      <c r="SMO21" s="151" t="s">
        <v>770</v>
      </c>
      <c r="SMP21" s="151" t="s">
        <v>770</v>
      </c>
      <c r="SMQ21" s="151" t="s">
        <v>770</v>
      </c>
      <c r="SMR21" s="151" t="s">
        <v>770</v>
      </c>
      <c r="SMS21" s="151" t="s">
        <v>770</v>
      </c>
      <c r="SMT21" s="151" t="s">
        <v>770</v>
      </c>
      <c r="SMU21" s="151" t="s">
        <v>770</v>
      </c>
      <c r="SMV21" s="151" t="s">
        <v>770</v>
      </c>
      <c r="SMW21" s="151" t="s">
        <v>770</v>
      </c>
      <c r="SMX21" s="151" t="s">
        <v>770</v>
      </c>
      <c r="SMY21" s="151" t="s">
        <v>770</v>
      </c>
      <c r="SMZ21" s="151" t="s">
        <v>770</v>
      </c>
      <c r="SNA21" s="151" t="s">
        <v>770</v>
      </c>
      <c r="SNB21" s="151" t="s">
        <v>770</v>
      </c>
      <c r="SNC21" s="151" t="s">
        <v>770</v>
      </c>
      <c r="SND21" s="151" t="s">
        <v>770</v>
      </c>
      <c r="SNE21" s="151" t="s">
        <v>770</v>
      </c>
      <c r="SNF21" s="151" t="s">
        <v>770</v>
      </c>
      <c r="SNG21" s="151" t="s">
        <v>770</v>
      </c>
      <c r="SNH21" s="151" t="s">
        <v>770</v>
      </c>
      <c r="SNI21" s="151" t="s">
        <v>770</v>
      </c>
      <c r="SNJ21" s="151" t="s">
        <v>770</v>
      </c>
      <c r="SNK21" s="151" t="s">
        <v>770</v>
      </c>
      <c r="SNL21" s="151" t="s">
        <v>770</v>
      </c>
      <c r="SNM21" s="151" t="s">
        <v>770</v>
      </c>
      <c r="SNN21" s="151" t="s">
        <v>770</v>
      </c>
      <c r="SNO21" s="151" t="s">
        <v>770</v>
      </c>
      <c r="SNP21" s="151" t="s">
        <v>770</v>
      </c>
      <c r="SNQ21" s="151" t="s">
        <v>770</v>
      </c>
      <c r="SNR21" s="151" t="s">
        <v>770</v>
      </c>
      <c r="SNS21" s="151" t="s">
        <v>770</v>
      </c>
      <c r="SNT21" s="151" t="s">
        <v>770</v>
      </c>
      <c r="SNU21" s="151" t="s">
        <v>770</v>
      </c>
      <c r="SNV21" s="151" t="s">
        <v>770</v>
      </c>
      <c r="SNW21" s="151" t="s">
        <v>770</v>
      </c>
      <c r="SNX21" s="151" t="s">
        <v>770</v>
      </c>
      <c r="SNY21" s="151" t="s">
        <v>770</v>
      </c>
      <c r="SNZ21" s="151" t="s">
        <v>770</v>
      </c>
      <c r="SOA21" s="151" t="s">
        <v>770</v>
      </c>
      <c r="SOB21" s="151" t="s">
        <v>770</v>
      </c>
      <c r="SOC21" s="151" t="s">
        <v>770</v>
      </c>
      <c r="SOD21" s="151" t="s">
        <v>770</v>
      </c>
      <c r="SOE21" s="151" t="s">
        <v>770</v>
      </c>
      <c r="SOF21" s="151" t="s">
        <v>770</v>
      </c>
      <c r="SOG21" s="151" t="s">
        <v>770</v>
      </c>
      <c r="SOH21" s="151" t="s">
        <v>770</v>
      </c>
      <c r="SOI21" s="151" t="s">
        <v>770</v>
      </c>
      <c r="SOJ21" s="151" t="s">
        <v>770</v>
      </c>
      <c r="SOK21" s="151" t="s">
        <v>770</v>
      </c>
      <c r="SOL21" s="151" t="s">
        <v>770</v>
      </c>
      <c r="SOM21" s="151" t="s">
        <v>770</v>
      </c>
      <c r="SON21" s="151" t="s">
        <v>770</v>
      </c>
      <c r="SOO21" s="151" t="s">
        <v>770</v>
      </c>
      <c r="SOP21" s="151" t="s">
        <v>770</v>
      </c>
      <c r="SOQ21" s="151" t="s">
        <v>770</v>
      </c>
      <c r="SOR21" s="151" t="s">
        <v>770</v>
      </c>
      <c r="SOS21" s="151" t="s">
        <v>770</v>
      </c>
      <c r="SOT21" s="151" t="s">
        <v>770</v>
      </c>
      <c r="SOU21" s="151" t="s">
        <v>770</v>
      </c>
      <c r="SOV21" s="151" t="s">
        <v>770</v>
      </c>
      <c r="SOW21" s="151" t="s">
        <v>770</v>
      </c>
      <c r="SOX21" s="151" t="s">
        <v>770</v>
      </c>
      <c r="SOY21" s="151" t="s">
        <v>770</v>
      </c>
      <c r="SOZ21" s="151" t="s">
        <v>770</v>
      </c>
      <c r="SPA21" s="151" t="s">
        <v>770</v>
      </c>
      <c r="SPB21" s="151" t="s">
        <v>770</v>
      </c>
      <c r="SPC21" s="151" t="s">
        <v>770</v>
      </c>
      <c r="SPD21" s="151" t="s">
        <v>770</v>
      </c>
      <c r="SPE21" s="151" t="s">
        <v>770</v>
      </c>
      <c r="SPF21" s="151" t="s">
        <v>770</v>
      </c>
      <c r="SPG21" s="151" t="s">
        <v>770</v>
      </c>
      <c r="SPH21" s="151" t="s">
        <v>770</v>
      </c>
      <c r="SPI21" s="151" t="s">
        <v>770</v>
      </c>
      <c r="SPJ21" s="151" t="s">
        <v>770</v>
      </c>
      <c r="SPK21" s="151" t="s">
        <v>770</v>
      </c>
      <c r="SPL21" s="151" t="s">
        <v>770</v>
      </c>
      <c r="SPM21" s="151" t="s">
        <v>770</v>
      </c>
      <c r="SPN21" s="151" t="s">
        <v>770</v>
      </c>
      <c r="SPO21" s="151" t="s">
        <v>770</v>
      </c>
      <c r="SPP21" s="151" t="s">
        <v>770</v>
      </c>
      <c r="SPQ21" s="151" t="s">
        <v>770</v>
      </c>
      <c r="SPR21" s="151" t="s">
        <v>770</v>
      </c>
      <c r="SPS21" s="151" t="s">
        <v>770</v>
      </c>
      <c r="SPT21" s="151" t="s">
        <v>770</v>
      </c>
      <c r="SPU21" s="151" t="s">
        <v>770</v>
      </c>
      <c r="SPV21" s="151" t="s">
        <v>770</v>
      </c>
      <c r="SPW21" s="151" t="s">
        <v>770</v>
      </c>
      <c r="SPX21" s="151" t="s">
        <v>770</v>
      </c>
      <c r="SPY21" s="151" t="s">
        <v>770</v>
      </c>
      <c r="SPZ21" s="151" t="s">
        <v>770</v>
      </c>
      <c r="SQA21" s="151" t="s">
        <v>770</v>
      </c>
      <c r="SQB21" s="151" t="s">
        <v>770</v>
      </c>
      <c r="SQC21" s="151" t="s">
        <v>770</v>
      </c>
      <c r="SQD21" s="151" t="s">
        <v>770</v>
      </c>
      <c r="SQE21" s="151" t="s">
        <v>770</v>
      </c>
      <c r="SQF21" s="151" t="s">
        <v>770</v>
      </c>
      <c r="SQG21" s="151" t="s">
        <v>770</v>
      </c>
      <c r="SQH21" s="151" t="s">
        <v>770</v>
      </c>
      <c r="SQI21" s="151" t="s">
        <v>770</v>
      </c>
      <c r="SQJ21" s="151" t="s">
        <v>770</v>
      </c>
      <c r="SQK21" s="151" t="s">
        <v>770</v>
      </c>
      <c r="SQL21" s="151" t="s">
        <v>770</v>
      </c>
      <c r="SQM21" s="151" t="s">
        <v>770</v>
      </c>
      <c r="SQN21" s="151" t="s">
        <v>770</v>
      </c>
      <c r="SQO21" s="151" t="s">
        <v>770</v>
      </c>
      <c r="SQP21" s="151" t="s">
        <v>770</v>
      </c>
      <c r="SQQ21" s="151" t="s">
        <v>770</v>
      </c>
      <c r="SQR21" s="151" t="s">
        <v>770</v>
      </c>
      <c r="SQS21" s="151" t="s">
        <v>770</v>
      </c>
      <c r="SQT21" s="151" t="s">
        <v>770</v>
      </c>
      <c r="SQU21" s="151" t="s">
        <v>770</v>
      </c>
      <c r="SQV21" s="151" t="s">
        <v>770</v>
      </c>
      <c r="SQW21" s="151" t="s">
        <v>770</v>
      </c>
      <c r="SQX21" s="151" t="s">
        <v>770</v>
      </c>
      <c r="SQY21" s="151" t="s">
        <v>770</v>
      </c>
      <c r="SQZ21" s="151" t="s">
        <v>770</v>
      </c>
      <c r="SRA21" s="151" t="s">
        <v>770</v>
      </c>
      <c r="SRB21" s="151" t="s">
        <v>770</v>
      </c>
      <c r="SRC21" s="151" t="s">
        <v>770</v>
      </c>
      <c r="SRD21" s="151" t="s">
        <v>770</v>
      </c>
      <c r="SRE21" s="151" t="s">
        <v>770</v>
      </c>
      <c r="SRF21" s="151" t="s">
        <v>770</v>
      </c>
      <c r="SRG21" s="151" t="s">
        <v>770</v>
      </c>
      <c r="SRH21" s="151" t="s">
        <v>770</v>
      </c>
      <c r="SRI21" s="151" t="s">
        <v>770</v>
      </c>
      <c r="SRJ21" s="151" t="s">
        <v>770</v>
      </c>
      <c r="SRK21" s="151" t="s">
        <v>770</v>
      </c>
      <c r="SRL21" s="151" t="s">
        <v>770</v>
      </c>
      <c r="SRM21" s="151" t="s">
        <v>770</v>
      </c>
      <c r="SRN21" s="151" t="s">
        <v>770</v>
      </c>
      <c r="SRO21" s="151" t="s">
        <v>770</v>
      </c>
      <c r="SRP21" s="151" t="s">
        <v>770</v>
      </c>
      <c r="SRQ21" s="151" t="s">
        <v>770</v>
      </c>
      <c r="SRR21" s="151" t="s">
        <v>770</v>
      </c>
      <c r="SRS21" s="151" t="s">
        <v>770</v>
      </c>
      <c r="SRT21" s="151" t="s">
        <v>770</v>
      </c>
      <c r="SRU21" s="151" t="s">
        <v>770</v>
      </c>
      <c r="SRV21" s="151" t="s">
        <v>770</v>
      </c>
      <c r="SRW21" s="151" t="s">
        <v>770</v>
      </c>
      <c r="SRX21" s="151" t="s">
        <v>770</v>
      </c>
      <c r="SRY21" s="151" t="s">
        <v>770</v>
      </c>
      <c r="SRZ21" s="151" t="s">
        <v>770</v>
      </c>
      <c r="SSA21" s="151" t="s">
        <v>770</v>
      </c>
      <c r="SSB21" s="151" t="s">
        <v>770</v>
      </c>
      <c r="SSC21" s="151" t="s">
        <v>770</v>
      </c>
      <c r="SSD21" s="151" t="s">
        <v>770</v>
      </c>
      <c r="SSE21" s="151" t="s">
        <v>770</v>
      </c>
      <c r="SSF21" s="151" t="s">
        <v>770</v>
      </c>
      <c r="SSG21" s="151" t="s">
        <v>770</v>
      </c>
      <c r="SSH21" s="151" t="s">
        <v>770</v>
      </c>
      <c r="SSI21" s="151" t="s">
        <v>770</v>
      </c>
      <c r="SSJ21" s="151" t="s">
        <v>770</v>
      </c>
      <c r="SSK21" s="151" t="s">
        <v>770</v>
      </c>
      <c r="SSL21" s="151" t="s">
        <v>770</v>
      </c>
      <c r="SSM21" s="151" t="s">
        <v>770</v>
      </c>
      <c r="SSN21" s="151" t="s">
        <v>770</v>
      </c>
      <c r="SSO21" s="151" t="s">
        <v>770</v>
      </c>
      <c r="SSP21" s="151" t="s">
        <v>770</v>
      </c>
      <c r="SSQ21" s="151" t="s">
        <v>770</v>
      </c>
      <c r="SSR21" s="151" t="s">
        <v>770</v>
      </c>
      <c r="SSS21" s="151" t="s">
        <v>770</v>
      </c>
      <c r="SST21" s="151" t="s">
        <v>770</v>
      </c>
      <c r="SSU21" s="151" t="s">
        <v>770</v>
      </c>
      <c r="SSV21" s="151" t="s">
        <v>770</v>
      </c>
      <c r="SSW21" s="151" t="s">
        <v>770</v>
      </c>
      <c r="SSX21" s="151" t="s">
        <v>770</v>
      </c>
      <c r="SSY21" s="151" t="s">
        <v>770</v>
      </c>
      <c r="SSZ21" s="151" t="s">
        <v>770</v>
      </c>
      <c r="STA21" s="151" t="s">
        <v>770</v>
      </c>
      <c r="STB21" s="151" t="s">
        <v>770</v>
      </c>
      <c r="STC21" s="151" t="s">
        <v>770</v>
      </c>
      <c r="STD21" s="151" t="s">
        <v>770</v>
      </c>
      <c r="STE21" s="151" t="s">
        <v>770</v>
      </c>
      <c r="STF21" s="151" t="s">
        <v>770</v>
      </c>
      <c r="STG21" s="151" t="s">
        <v>770</v>
      </c>
      <c r="STH21" s="151" t="s">
        <v>770</v>
      </c>
      <c r="STI21" s="151" t="s">
        <v>770</v>
      </c>
      <c r="STJ21" s="151" t="s">
        <v>770</v>
      </c>
      <c r="STK21" s="151" t="s">
        <v>770</v>
      </c>
      <c r="STL21" s="151" t="s">
        <v>770</v>
      </c>
      <c r="STM21" s="151" t="s">
        <v>770</v>
      </c>
      <c r="STN21" s="151" t="s">
        <v>770</v>
      </c>
      <c r="STO21" s="151" t="s">
        <v>770</v>
      </c>
      <c r="STP21" s="151" t="s">
        <v>770</v>
      </c>
      <c r="STQ21" s="151" t="s">
        <v>770</v>
      </c>
      <c r="STR21" s="151" t="s">
        <v>770</v>
      </c>
      <c r="STS21" s="151" t="s">
        <v>770</v>
      </c>
      <c r="STT21" s="151" t="s">
        <v>770</v>
      </c>
      <c r="STU21" s="151" t="s">
        <v>770</v>
      </c>
      <c r="STV21" s="151" t="s">
        <v>770</v>
      </c>
      <c r="STW21" s="151" t="s">
        <v>770</v>
      </c>
      <c r="STX21" s="151" t="s">
        <v>770</v>
      </c>
      <c r="STY21" s="151" t="s">
        <v>770</v>
      </c>
      <c r="STZ21" s="151" t="s">
        <v>770</v>
      </c>
      <c r="SUA21" s="151" t="s">
        <v>770</v>
      </c>
      <c r="SUB21" s="151" t="s">
        <v>770</v>
      </c>
      <c r="SUC21" s="151" t="s">
        <v>770</v>
      </c>
      <c r="SUD21" s="151" t="s">
        <v>770</v>
      </c>
      <c r="SUE21" s="151" t="s">
        <v>770</v>
      </c>
      <c r="SUF21" s="151" t="s">
        <v>770</v>
      </c>
      <c r="SUG21" s="151" t="s">
        <v>770</v>
      </c>
      <c r="SUH21" s="151" t="s">
        <v>770</v>
      </c>
      <c r="SUI21" s="151" t="s">
        <v>770</v>
      </c>
      <c r="SUJ21" s="151" t="s">
        <v>770</v>
      </c>
      <c r="SUK21" s="151" t="s">
        <v>770</v>
      </c>
      <c r="SUL21" s="151" t="s">
        <v>770</v>
      </c>
      <c r="SUM21" s="151" t="s">
        <v>770</v>
      </c>
      <c r="SUN21" s="151" t="s">
        <v>770</v>
      </c>
      <c r="SUO21" s="151" t="s">
        <v>770</v>
      </c>
      <c r="SUP21" s="151" t="s">
        <v>770</v>
      </c>
      <c r="SUQ21" s="151" t="s">
        <v>770</v>
      </c>
      <c r="SUR21" s="151" t="s">
        <v>770</v>
      </c>
      <c r="SUS21" s="151" t="s">
        <v>770</v>
      </c>
      <c r="SUT21" s="151" t="s">
        <v>770</v>
      </c>
      <c r="SUU21" s="151" t="s">
        <v>770</v>
      </c>
      <c r="SUV21" s="151" t="s">
        <v>770</v>
      </c>
      <c r="SUW21" s="151" t="s">
        <v>770</v>
      </c>
      <c r="SUX21" s="151" t="s">
        <v>770</v>
      </c>
      <c r="SUY21" s="151" t="s">
        <v>770</v>
      </c>
      <c r="SUZ21" s="151" t="s">
        <v>770</v>
      </c>
      <c r="SVA21" s="151" t="s">
        <v>770</v>
      </c>
      <c r="SVB21" s="151" t="s">
        <v>770</v>
      </c>
      <c r="SVC21" s="151" t="s">
        <v>770</v>
      </c>
      <c r="SVD21" s="151" t="s">
        <v>770</v>
      </c>
      <c r="SVE21" s="151" t="s">
        <v>770</v>
      </c>
      <c r="SVF21" s="151" t="s">
        <v>770</v>
      </c>
      <c r="SVG21" s="151" t="s">
        <v>770</v>
      </c>
      <c r="SVH21" s="151" t="s">
        <v>770</v>
      </c>
      <c r="SVI21" s="151" t="s">
        <v>770</v>
      </c>
      <c r="SVJ21" s="151" t="s">
        <v>770</v>
      </c>
      <c r="SVK21" s="151" t="s">
        <v>770</v>
      </c>
      <c r="SVL21" s="151" t="s">
        <v>770</v>
      </c>
      <c r="SVM21" s="151" t="s">
        <v>770</v>
      </c>
      <c r="SVN21" s="151" t="s">
        <v>770</v>
      </c>
      <c r="SVO21" s="151" t="s">
        <v>770</v>
      </c>
      <c r="SVP21" s="151" t="s">
        <v>770</v>
      </c>
      <c r="SVQ21" s="151" t="s">
        <v>770</v>
      </c>
      <c r="SVR21" s="151" t="s">
        <v>770</v>
      </c>
      <c r="SVS21" s="151" t="s">
        <v>770</v>
      </c>
      <c r="SVT21" s="151" t="s">
        <v>770</v>
      </c>
      <c r="SVU21" s="151" t="s">
        <v>770</v>
      </c>
      <c r="SVV21" s="151" t="s">
        <v>770</v>
      </c>
      <c r="SVW21" s="151" t="s">
        <v>770</v>
      </c>
      <c r="SVX21" s="151" t="s">
        <v>770</v>
      </c>
      <c r="SVY21" s="151" t="s">
        <v>770</v>
      </c>
      <c r="SVZ21" s="151" t="s">
        <v>770</v>
      </c>
      <c r="SWA21" s="151" t="s">
        <v>770</v>
      </c>
      <c r="SWB21" s="151" t="s">
        <v>770</v>
      </c>
      <c r="SWC21" s="151" t="s">
        <v>770</v>
      </c>
      <c r="SWD21" s="151" t="s">
        <v>770</v>
      </c>
      <c r="SWE21" s="151" t="s">
        <v>770</v>
      </c>
      <c r="SWF21" s="151" t="s">
        <v>770</v>
      </c>
      <c r="SWG21" s="151" t="s">
        <v>770</v>
      </c>
      <c r="SWH21" s="151" t="s">
        <v>770</v>
      </c>
      <c r="SWI21" s="151" t="s">
        <v>770</v>
      </c>
      <c r="SWJ21" s="151" t="s">
        <v>770</v>
      </c>
      <c r="SWK21" s="151" t="s">
        <v>770</v>
      </c>
      <c r="SWL21" s="151" t="s">
        <v>770</v>
      </c>
      <c r="SWM21" s="151" t="s">
        <v>770</v>
      </c>
      <c r="SWN21" s="151" t="s">
        <v>770</v>
      </c>
      <c r="SWO21" s="151" t="s">
        <v>770</v>
      </c>
      <c r="SWP21" s="151" t="s">
        <v>770</v>
      </c>
      <c r="SWQ21" s="151" t="s">
        <v>770</v>
      </c>
      <c r="SWR21" s="151" t="s">
        <v>770</v>
      </c>
      <c r="SWS21" s="151" t="s">
        <v>770</v>
      </c>
      <c r="SWT21" s="151" t="s">
        <v>770</v>
      </c>
      <c r="SWU21" s="151" t="s">
        <v>770</v>
      </c>
      <c r="SWV21" s="151" t="s">
        <v>770</v>
      </c>
      <c r="SWW21" s="151" t="s">
        <v>770</v>
      </c>
      <c r="SWX21" s="151" t="s">
        <v>770</v>
      </c>
      <c r="SWY21" s="151" t="s">
        <v>770</v>
      </c>
      <c r="SWZ21" s="151" t="s">
        <v>770</v>
      </c>
      <c r="SXA21" s="151" t="s">
        <v>770</v>
      </c>
      <c r="SXB21" s="151" t="s">
        <v>770</v>
      </c>
      <c r="SXC21" s="151" t="s">
        <v>770</v>
      </c>
      <c r="SXD21" s="151" t="s">
        <v>770</v>
      </c>
      <c r="SXE21" s="151" t="s">
        <v>770</v>
      </c>
      <c r="SXF21" s="151" t="s">
        <v>770</v>
      </c>
      <c r="SXG21" s="151" t="s">
        <v>770</v>
      </c>
      <c r="SXH21" s="151" t="s">
        <v>770</v>
      </c>
      <c r="SXI21" s="151" t="s">
        <v>770</v>
      </c>
      <c r="SXJ21" s="151" t="s">
        <v>770</v>
      </c>
      <c r="SXK21" s="151" t="s">
        <v>770</v>
      </c>
      <c r="SXL21" s="151" t="s">
        <v>770</v>
      </c>
      <c r="SXM21" s="151" t="s">
        <v>770</v>
      </c>
      <c r="SXN21" s="151" t="s">
        <v>770</v>
      </c>
      <c r="SXO21" s="151" t="s">
        <v>770</v>
      </c>
      <c r="SXP21" s="151" t="s">
        <v>770</v>
      </c>
      <c r="SXQ21" s="151" t="s">
        <v>770</v>
      </c>
      <c r="SXR21" s="151" t="s">
        <v>770</v>
      </c>
      <c r="SXS21" s="151" t="s">
        <v>770</v>
      </c>
      <c r="SXT21" s="151" t="s">
        <v>770</v>
      </c>
      <c r="SXU21" s="151" t="s">
        <v>770</v>
      </c>
      <c r="SXV21" s="151" t="s">
        <v>770</v>
      </c>
      <c r="SXW21" s="151" t="s">
        <v>770</v>
      </c>
      <c r="SXX21" s="151" t="s">
        <v>770</v>
      </c>
      <c r="SXY21" s="151" t="s">
        <v>770</v>
      </c>
      <c r="SXZ21" s="151" t="s">
        <v>770</v>
      </c>
      <c r="SYA21" s="151" t="s">
        <v>770</v>
      </c>
      <c r="SYB21" s="151" t="s">
        <v>770</v>
      </c>
      <c r="SYC21" s="151" t="s">
        <v>770</v>
      </c>
      <c r="SYD21" s="151" t="s">
        <v>770</v>
      </c>
      <c r="SYE21" s="151" t="s">
        <v>770</v>
      </c>
      <c r="SYF21" s="151" t="s">
        <v>770</v>
      </c>
      <c r="SYG21" s="151" t="s">
        <v>770</v>
      </c>
      <c r="SYH21" s="151" t="s">
        <v>770</v>
      </c>
      <c r="SYI21" s="151" t="s">
        <v>770</v>
      </c>
      <c r="SYJ21" s="151" t="s">
        <v>770</v>
      </c>
      <c r="SYK21" s="151" t="s">
        <v>770</v>
      </c>
      <c r="SYL21" s="151" t="s">
        <v>770</v>
      </c>
      <c r="SYM21" s="151" t="s">
        <v>770</v>
      </c>
      <c r="SYN21" s="151" t="s">
        <v>770</v>
      </c>
      <c r="SYO21" s="151" t="s">
        <v>770</v>
      </c>
      <c r="SYP21" s="151" t="s">
        <v>770</v>
      </c>
      <c r="SYQ21" s="151" t="s">
        <v>770</v>
      </c>
      <c r="SYR21" s="151" t="s">
        <v>770</v>
      </c>
      <c r="SYS21" s="151" t="s">
        <v>770</v>
      </c>
      <c r="SYT21" s="151" t="s">
        <v>770</v>
      </c>
      <c r="SYU21" s="151" t="s">
        <v>770</v>
      </c>
      <c r="SYV21" s="151" t="s">
        <v>770</v>
      </c>
      <c r="SYW21" s="151" t="s">
        <v>770</v>
      </c>
      <c r="SYX21" s="151" t="s">
        <v>770</v>
      </c>
      <c r="SYY21" s="151" t="s">
        <v>770</v>
      </c>
      <c r="SYZ21" s="151" t="s">
        <v>770</v>
      </c>
      <c r="SZA21" s="151" t="s">
        <v>770</v>
      </c>
      <c r="SZB21" s="151" t="s">
        <v>770</v>
      </c>
      <c r="SZC21" s="151" t="s">
        <v>770</v>
      </c>
      <c r="SZD21" s="151" t="s">
        <v>770</v>
      </c>
      <c r="SZE21" s="151" t="s">
        <v>770</v>
      </c>
      <c r="SZF21" s="151" t="s">
        <v>770</v>
      </c>
      <c r="SZG21" s="151" t="s">
        <v>770</v>
      </c>
      <c r="SZH21" s="151" t="s">
        <v>770</v>
      </c>
      <c r="SZI21" s="151" t="s">
        <v>770</v>
      </c>
      <c r="SZJ21" s="151" t="s">
        <v>770</v>
      </c>
      <c r="SZK21" s="151" t="s">
        <v>770</v>
      </c>
      <c r="SZL21" s="151" t="s">
        <v>770</v>
      </c>
      <c r="SZM21" s="151" t="s">
        <v>770</v>
      </c>
      <c r="SZN21" s="151" t="s">
        <v>770</v>
      </c>
      <c r="SZO21" s="151" t="s">
        <v>770</v>
      </c>
      <c r="SZP21" s="151" t="s">
        <v>770</v>
      </c>
      <c r="SZQ21" s="151" t="s">
        <v>770</v>
      </c>
      <c r="SZR21" s="151" t="s">
        <v>770</v>
      </c>
      <c r="SZS21" s="151" t="s">
        <v>770</v>
      </c>
      <c r="SZT21" s="151" t="s">
        <v>770</v>
      </c>
      <c r="SZU21" s="151" t="s">
        <v>770</v>
      </c>
      <c r="SZV21" s="151" t="s">
        <v>770</v>
      </c>
      <c r="SZW21" s="151" t="s">
        <v>770</v>
      </c>
      <c r="SZX21" s="151" t="s">
        <v>770</v>
      </c>
      <c r="SZY21" s="151" t="s">
        <v>770</v>
      </c>
      <c r="SZZ21" s="151" t="s">
        <v>770</v>
      </c>
      <c r="TAA21" s="151" t="s">
        <v>770</v>
      </c>
      <c r="TAB21" s="151" t="s">
        <v>770</v>
      </c>
      <c r="TAC21" s="151" t="s">
        <v>770</v>
      </c>
      <c r="TAD21" s="151" t="s">
        <v>770</v>
      </c>
      <c r="TAE21" s="151" t="s">
        <v>770</v>
      </c>
      <c r="TAF21" s="151" t="s">
        <v>770</v>
      </c>
      <c r="TAG21" s="151" t="s">
        <v>770</v>
      </c>
      <c r="TAH21" s="151" t="s">
        <v>770</v>
      </c>
      <c r="TAI21" s="151" t="s">
        <v>770</v>
      </c>
      <c r="TAJ21" s="151" t="s">
        <v>770</v>
      </c>
      <c r="TAK21" s="151" t="s">
        <v>770</v>
      </c>
      <c r="TAL21" s="151" t="s">
        <v>770</v>
      </c>
      <c r="TAM21" s="151" t="s">
        <v>770</v>
      </c>
      <c r="TAN21" s="151" t="s">
        <v>770</v>
      </c>
      <c r="TAO21" s="151" t="s">
        <v>770</v>
      </c>
      <c r="TAP21" s="151" t="s">
        <v>770</v>
      </c>
      <c r="TAQ21" s="151" t="s">
        <v>770</v>
      </c>
      <c r="TAR21" s="151" t="s">
        <v>770</v>
      </c>
      <c r="TAS21" s="151" t="s">
        <v>770</v>
      </c>
      <c r="TAT21" s="151" t="s">
        <v>770</v>
      </c>
      <c r="TAU21" s="151" t="s">
        <v>770</v>
      </c>
      <c r="TAV21" s="151" t="s">
        <v>770</v>
      </c>
      <c r="TAW21" s="151" t="s">
        <v>770</v>
      </c>
      <c r="TAX21" s="151" t="s">
        <v>770</v>
      </c>
      <c r="TAY21" s="151" t="s">
        <v>770</v>
      </c>
      <c r="TAZ21" s="151" t="s">
        <v>770</v>
      </c>
      <c r="TBA21" s="151" t="s">
        <v>770</v>
      </c>
      <c r="TBB21" s="151" t="s">
        <v>770</v>
      </c>
      <c r="TBC21" s="151" t="s">
        <v>770</v>
      </c>
      <c r="TBD21" s="151" t="s">
        <v>770</v>
      </c>
      <c r="TBE21" s="151" t="s">
        <v>770</v>
      </c>
      <c r="TBF21" s="151" t="s">
        <v>770</v>
      </c>
      <c r="TBG21" s="151" t="s">
        <v>770</v>
      </c>
      <c r="TBH21" s="151" t="s">
        <v>770</v>
      </c>
      <c r="TBI21" s="151" t="s">
        <v>770</v>
      </c>
      <c r="TBJ21" s="151" t="s">
        <v>770</v>
      </c>
      <c r="TBK21" s="151" t="s">
        <v>770</v>
      </c>
      <c r="TBL21" s="151" t="s">
        <v>770</v>
      </c>
      <c r="TBM21" s="151" t="s">
        <v>770</v>
      </c>
      <c r="TBN21" s="151" t="s">
        <v>770</v>
      </c>
      <c r="TBO21" s="151" t="s">
        <v>770</v>
      </c>
      <c r="TBP21" s="151" t="s">
        <v>770</v>
      </c>
      <c r="TBQ21" s="151" t="s">
        <v>770</v>
      </c>
      <c r="TBR21" s="151" t="s">
        <v>770</v>
      </c>
      <c r="TBS21" s="151" t="s">
        <v>770</v>
      </c>
      <c r="TBT21" s="151" t="s">
        <v>770</v>
      </c>
      <c r="TBU21" s="151" t="s">
        <v>770</v>
      </c>
      <c r="TBV21" s="151" t="s">
        <v>770</v>
      </c>
      <c r="TBW21" s="151" t="s">
        <v>770</v>
      </c>
      <c r="TBX21" s="151" t="s">
        <v>770</v>
      </c>
      <c r="TBY21" s="151" t="s">
        <v>770</v>
      </c>
      <c r="TBZ21" s="151" t="s">
        <v>770</v>
      </c>
      <c r="TCA21" s="151" t="s">
        <v>770</v>
      </c>
      <c r="TCB21" s="151" t="s">
        <v>770</v>
      </c>
      <c r="TCC21" s="151" t="s">
        <v>770</v>
      </c>
      <c r="TCD21" s="151" t="s">
        <v>770</v>
      </c>
      <c r="TCE21" s="151" t="s">
        <v>770</v>
      </c>
      <c r="TCF21" s="151" t="s">
        <v>770</v>
      </c>
      <c r="TCG21" s="151" t="s">
        <v>770</v>
      </c>
      <c r="TCH21" s="151" t="s">
        <v>770</v>
      </c>
      <c r="TCI21" s="151" t="s">
        <v>770</v>
      </c>
      <c r="TCJ21" s="151" t="s">
        <v>770</v>
      </c>
      <c r="TCK21" s="151" t="s">
        <v>770</v>
      </c>
      <c r="TCL21" s="151" t="s">
        <v>770</v>
      </c>
      <c r="TCM21" s="151" t="s">
        <v>770</v>
      </c>
      <c r="TCN21" s="151" t="s">
        <v>770</v>
      </c>
      <c r="TCO21" s="151" t="s">
        <v>770</v>
      </c>
      <c r="TCP21" s="151" t="s">
        <v>770</v>
      </c>
      <c r="TCQ21" s="151" t="s">
        <v>770</v>
      </c>
      <c r="TCR21" s="151" t="s">
        <v>770</v>
      </c>
      <c r="TCS21" s="151" t="s">
        <v>770</v>
      </c>
      <c r="TCT21" s="151" t="s">
        <v>770</v>
      </c>
      <c r="TCU21" s="151" t="s">
        <v>770</v>
      </c>
      <c r="TCV21" s="151" t="s">
        <v>770</v>
      </c>
      <c r="TCW21" s="151" t="s">
        <v>770</v>
      </c>
      <c r="TCX21" s="151" t="s">
        <v>770</v>
      </c>
      <c r="TCY21" s="151" t="s">
        <v>770</v>
      </c>
      <c r="TCZ21" s="151" t="s">
        <v>770</v>
      </c>
      <c r="TDA21" s="151" t="s">
        <v>770</v>
      </c>
      <c r="TDB21" s="151" t="s">
        <v>770</v>
      </c>
      <c r="TDC21" s="151" t="s">
        <v>770</v>
      </c>
      <c r="TDD21" s="151" t="s">
        <v>770</v>
      </c>
      <c r="TDE21" s="151" t="s">
        <v>770</v>
      </c>
      <c r="TDF21" s="151" t="s">
        <v>770</v>
      </c>
      <c r="TDG21" s="151" t="s">
        <v>770</v>
      </c>
      <c r="TDH21" s="151" t="s">
        <v>770</v>
      </c>
      <c r="TDI21" s="151" t="s">
        <v>770</v>
      </c>
      <c r="TDJ21" s="151" t="s">
        <v>770</v>
      </c>
      <c r="TDK21" s="151" t="s">
        <v>770</v>
      </c>
      <c r="TDL21" s="151" t="s">
        <v>770</v>
      </c>
      <c r="TDM21" s="151" t="s">
        <v>770</v>
      </c>
      <c r="TDN21" s="151" t="s">
        <v>770</v>
      </c>
      <c r="TDO21" s="151" t="s">
        <v>770</v>
      </c>
      <c r="TDP21" s="151" t="s">
        <v>770</v>
      </c>
      <c r="TDQ21" s="151" t="s">
        <v>770</v>
      </c>
      <c r="TDR21" s="151" t="s">
        <v>770</v>
      </c>
      <c r="TDS21" s="151" t="s">
        <v>770</v>
      </c>
      <c r="TDT21" s="151" t="s">
        <v>770</v>
      </c>
      <c r="TDU21" s="151" t="s">
        <v>770</v>
      </c>
      <c r="TDV21" s="151" t="s">
        <v>770</v>
      </c>
      <c r="TDW21" s="151" t="s">
        <v>770</v>
      </c>
      <c r="TDX21" s="151" t="s">
        <v>770</v>
      </c>
      <c r="TDY21" s="151" t="s">
        <v>770</v>
      </c>
      <c r="TDZ21" s="151" t="s">
        <v>770</v>
      </c>
      <c r="TEA21" s="151" t="s">
        <v>770</v>
      </c>
      <c r="TEB21" s="151" t="s">
        <v>770</v>
      </c>
      <c r="TEC21" s="151" t="s">
        <v>770</v>
      </c>
      <c r="TED21" s="151" t="s">
        <v>770</v>
      </c>
      <c r="TEE21" s="151" t="s">
        <v>770</v>
      </c>
      <c r="TEF21" s="151" t="s">
        <v>770</v>
      </c>
      <c r="TEG21" s="151" t="s">
        <v>770</v>
      </c>
      <c r="TEH21" s="151" t="s">
        <v>770</v>
      </c>
      <c r="TEI21" s="151" t="s">
        <v>770</v>
      </c>
      <c r="TEJ21" s="151" t="s">
        <v>770</v>
      </c>
      <c r="TEK21" s="151" t="s">
        <v>770</v>
      </c>
      <c r="TEL21" s="151" t="s">
        <v>770</v>
      </c>
      <c r="TEM21" s="151" t="s">
        <v>770</v>
      </c>
      <c r="TEN21" s="151" t="s">
        <v>770</v>
      </c>
      <c r="TEO21" s="151" t="s">
        <v>770</v>
      </c>
      <c r="TEP21" s="151" t="s">
        <v>770</v>
      </c>
      <c r="TEQ21" s="151" t="s">
        <v>770</v>
      </c>
      <c r="TER21" s="151" t="s">
        <v>770</v>
      </c>
      <c r="TES21" s="151" t="s">
        <v>770</v>
      </c>
      <c r="TET21" s="151" t="s">
        <v>770</v>
      </c>
      <c r="TEU21" s="151" t="s">
        <v>770</v>
      </c>
      <c r="TEV21" s="151" t="s">
        <v>770</v>
      </c>
      <c r="TEW21" s="151" t="s">
        <v>770</v>
      </c>
      <c r="TEX21" s="151" t="s">
        <v>770</v>
      </c>
      <c r="TEY21" s="151" t="s">
        <v>770</v>
      </c>
      <c r="TEZ21" s="151" t="s">
        <v>770</v>
      </c>
      <c r="TFA21" s="151" t="s">
        <v>770</v>
      </c>
      <c r="TFB21" s="151" t="s">
        <v>770</v>
      </c>
      <c r="TFC21" s="151" t="s">
        <v>770</v>
      </c>
      <c r="TFD21" s="151" t="s">
        <v>770</v>
      </c>
      <c r="TFE21" s="151" t="s">
        <v>770</v>
      </c>
      <c r="TFF21" s="151" t="s">
        <v>770</v>
      </c>
      <c r="TFG21" s="151" t="s">
        <v>770</v>
      </c>
      <c r="TFH21" s="151" t="s">
        <v>770</v>
      </c>
      <c r="TFI21" s="151" t="s">
        <v>770</v>
      </c>
      <c r="TFJ21" s="151" t="s">
        <v>770</v>
      </c>
      <c r="TFK21" s="151" t="s">
        <v>770</v>
      </c>
      <c r="TFL21" s="151" t="s">
        <v>770</v>
      </c>
      <c r="TFM21" s="151" t="s">
        <v>770</v>
      </c>
      <c r="TFN21" s="151" t="s">
        <v>770</v>
      </c>
      <c r="TFO21" s="151" t="s">
        <v>770</v>
      </c>
      <c r="TFP21" s="151" t="s">
        <v>770</v>
      </c>
      <c r="TFQ21" s="151" t="s">
        <v>770</v>
      </c>
      <c r="TFR21" s="151" t="s">
        <v>770</v>
      </c>
      <c r="TFS21" s="151" t="s">
        <v>770</v>
      </c>
      <c r="TFT21" s="151" t="s">
        <v>770</v>
      </c>
      <c r="TFU21" s="151" t="s">
        <v>770</v>
      </c>
      <c r="TFV21" s="151" t="s">
        <v>770</v>
      </c>
      <c r="TFW21" s="151" t="s">
        <v>770</v>
      </c>
      <c r="TFX21" s="151" t="s">
        <v>770</v>
      </c>
      <c r="TFY21" s="151" t="s">
        <v>770</v>
      </c>
      <c r="TFZ21" s="151" t="s">
        <v>770</v>
      </c>
      <c r="TGA21" s="151" t="s">
        <v>770</v>
      </c>
      <c r="TGB21" s="151" t="s">
        <v>770</v>
      </c>
      <c r="TGC21" s="151" t="s">
        <v>770</v>
      </c>
      <c r="TGD21" s="151" t="s">
        <v>770</v>
      </c>
      <c r="TGE21" s="151" t="s">
        <v>770</v>
      </c>
      <c r="TGF21" s="151" t="s">
        <v>770</v>
      </c>
      <c r="TGG21" s="151" t="s">
        <v>770</v>
      </c>
      <c r="TGH21" s="151" t="s">
        <v>770</v>
      </c>
      <c r="TGI21" s="151" t="s">
        <v>770</v>
      </c>
      <c r="TGJ21" s="151" t="s">
        <v>770</v>
      </c>
      <c r="TGK21" s="151" t="s">
        <v>770</v>
      </c>
      <c r="TGL21" s="151" t="s">
        <v>770</v>
      </c>
      <c r="TGM21" s="151" t="s">
        <v>770</v>
      </c>
      <c r="TGN21" s="151" t="s">
        <v>770</v>
      </c>
      <c r="TGO21" s="151" t="s">
        <v>770</v>
      </c>
      <c r="TGP21" s="151" t="s">
        <v>770</v>
      </c>
      <c r="TGQ21" s="151" t="s">
        <v>770</v>
      </c>
      <c r="TGR21" s="151" t="s">
        <v>770</v>
      </c>
      <c r="TGS21" s="151" t="s">
        <v>770</v>
      </c>
      <c r="TGT21" s="151" t="s">
        <v>770</v>
      </c>
      <c r="TGU21" s="151" t="s">
        <v>770</v>
      </c>
      <c r="TGV21" s="151" t="s">
        <v>770</v>
      </c>
      <c r="TGW21" s="151" t="s">
        <v>770</v>
      </c>
      <c r="TGX21" s="151" t="s">
        <v>770</v>
      </c>
      <c r="TGY21" s="151" t="s">
        <v>770</v>
      </c>
      <c r="TGZ21" s="151" t="s">
        <v>770</v>
      </c>
      <c r="THA21" s="151" t="s">
        <v>770</v>
      </c>
      <c r="THB21" s="151" t="s">
        <v>770</v>
      </c>
      <c r="THC21" s="151" t="s">
        <v>770</v>
      </c>
      <c r="THD21" s="151" t="s">
        <v>770</v>
      </c>
      <c r="THE21" s="151" t="s">
        <v>770</v>
      </c>
      <c r="THF21" s="151" t="s">
        <v>770</v>
      </c>
      <c r="THG21" s="151" t="s">
        <v>770</v>
      </c>
      <c r="THH21" s="151" t="s">
        <v>770</v>
      </c>
      <c r="THI21" s="151" t="s">
        <v>770</v>
      </c>
      <c r="THJ21" s="151" t="s">
        <v>770</v>
      </c>
      <c r="THK21" s="151" t="s">
        <v>770</v>
      </c>
      <c r="THL21" s="151" t="s">
        <v>770</v>
      </c>
      <c r="THM21" s="151" t="s">
        <v>770</v>
      </c>
      <c r="THN21" s="151" t="s">
        <v>770</v>
      </c>
      <c r="THO21" s="151" t="s">
        <v>770</v>
      </c>
      <c r="THP21" s="151" t="s">
        <v>770</v>
      </c>
      <c r="THQ21" s="151" t="s">
        <v>770</v>
      </c>
      <c r="THR21" s="151" t="s">
        <v>770</v>
      </c>
      <c r="THS21" s="151" t="s">
        <v>770</v>
      </c>
      <c r="THT21" s="151" t="s">
        <v>770</v>
      </c>
      <c r="THU21" s="151" t="s">
        <v>770</v>
      </c>
      <c r="THV21" s="151" t="s">
        <v>770</v>
      </c>
      <c r="THW21" s="151" t="s">
        <v>770</v>
      </c>
      <c r="THX21" s="151" t="s">
        <v>770</v>
      </c>
      <c r="THY21" s="151" t="s">
        <v>770</v>
      </c>
      <c r="THZ21" s="151" t="s">
        <v>770</v>
      </c>
      <c r="TIA21" s="151" t="s">
        <v>770</v>
      </c>
      <c r="TIB21" s="151" t="s">
        <v>770</v>
      </c>
      <c r="TIC21" s="151" t="s">
        <v>770</v>
      </c>
      <c r="TID21" s="151" t="s">
        <v>770</v>
      </c>
      <c r="TIE21" s="151" t="s">
        <v>770</v>
      </c>
      <c r="TIF21" s="151" t="s">
        <v>770</v>
      </c>
      <c r="TIG21" s="151" t="s">
        <v>770</v>
      </c>
      <c r="TIH21" s="151" t="s">
        <v>770</v>
      </c>
      <c r="TII21" s="151" t="s">
        <v>770</v>
      </c>
      <c r="TIJ21" s="151" t="s">
        <v>770</v>
      </c>
      <c r="TIK21" s="151" t="s">
        <v>770</v>
      </c>
      <c r="TIL21" s="151" t="s">
        <v>770</v>
      </c>
      <c r="TIM21" s="151" t="s">
        <v>770</v>
      </c>
      <c r="TIN21" s="151" t="s">
        <v>770</v>
      </c>
      <c r="TIO21" s="151" t="s">
        <v>770</v>
      </c>
      <c r="TIP21" s="151" t="s">
        <v>770</v>
      </c>
      <c r="TIQ21" s="151" t="s">
        <v>770</v>
      </c>
      <c r="TIR21" s="151" t="s">
        <v>770</v>
      </c>
      <c r="TIS21" s="151" t="s">
        <v>770</v>
      </c>
      <c r="TIT21" s="151" t="s">
        <v>770</v>
      </c>
      <c r="TIU21" s="151" t="s">
        <v>770</v>
      </c>
      <c r="TIV21" s="151" t="s">
        <v>770</v>
      </c>
      <c r="TIW21" s="151" t="s">
        <v>770</v>
      </c>
      <c r="TIX21" s="151" t="s">
        <v>770</v>
      </c>
      <c r="TIY21" s="151" t="s">
        <v>770</v>
      </c>
      <c r="TIZ21" s="151" t="s">
        <v>770</v>
      </c>
      <c r="TJA21" s="151" t="s">
        <v>770</v>
      </c>
      <c r="TJB21" s="151" t="s">
        <v>770</v>
      </c>
      <c r="TJC21" s="151" t="s">
        <v>770</v>
      </c>
      <c r="TJD21" s="151" t="s">
        <v>770</v>
      </c>
      <c r="TJE21" s="151" t="s">
        <v>770</v>
      </c>
      <c r="TJF21" s="151" t="s">
        <v>770</v>
      </c>
      <c r="TJG21" s="151" t="s">
        <v>770</v>
      </c>
      <c r="TJH21" s="151" t="s">
        <v>770</v>
      </c>
      <c r="TJI21" s="151" t="s">
        <v>770</v>
      </c>
      <c r="TJJ21" s="151" t="s">
        <v>770</v>
      </c>
      <c r="TJK21" s="151" t="s">
        <v>770</v>
      </c>
      <c r="TJL21" s="151" t="s">
        <v>770</v>
      </c>
      <c r="TJM21" s="151" t="s">
        <v>770</v>
      </c>
      <c r="TJN21" s="151" t="s">
        <v>770</v>
      </c>
      <c r="TJO21" s="151" t="s">
        <v>770</v>
      </c>
      <c r="TJP21" s="151" t="s">
        <v>770</v>
      </c>
      <c r="TJQ21" s="151" t="s">
        <v>770</v>
      </c>
      <c r="TJR21" s="151" t="s">
        <v>770</v>
      </c>
      <c r="TJS21" s="151" t="s">
        <v>770</v>
      </c>
      <c r="TJT21" s="151" t="s">
        <v>770</v>
      </c>
      <c r="TJU21" s="151" t="s">
        <v>770</v>
      </c>
      <c r="TJV21" s="151" t="s">
        <v>770</v>
      </c>
      <c r="TJW21" s="151" t="s">
        <v>770</v>
      </c>
      <c r="TJX21" s="151" t="s">
        <v>770</v>
      </c>
      <c r="TJY21" s="151" t="s">
        <v>770</v>
      </c>
      <c r="TJZ21" s="151" t="s">
        <v>770</v>
      </c>
      <c r="TKA21" s="151" t="s">
        <v>770</v>
      </c>
      <c r="TKB21" s="151" t="s">
        <v>770</v>
      </c>
      <c r="TKC21" s="151" t="s">
        <v>770</v>
      </c>
      <c r="TKD21" s="151" t="s">
        <v>770</v>
      </c>
      <c r="TKE21" s="151" t="s">
        <v>770</v>
      </c>
      <c r="TKF21" s="151" t="s">
        <v>770</v>
      </c>
      <c r="TKG21" s="151" t="s">
        <v>770</v>
      </c>
      <c r="TKH21" s="151" t="s">
        <v>770</v>
      </c>
      <c r="TKI21" s="151" t="s">
        <v>770</v>
      </c>
      <c r="TKJ21" s="151" t="s">
        <v>770</v>
      </c>
      <c r="TKK21" s="151" t="s">
        <v>770</v>
      </c>
      <c r="TKL21" s="151" t="s">
        <v>770</v>
      </c>
      <c r="TKM21" s="151" t="s">
        <v>770</v>
      </c>
      <c r="TKN21" s="151" t="s">
        <v>770</v>
      </c>
      <c r="TKO21" s="151" t="s">
        <v>770</v>
      </c>
      <c r="TKP21" s="151" t="s">
        <v>770</v>
      </c>
      <c r="TKQ21" s="151" t="s">
        <v>770</v>
      </c>
      <c r="TKR21" s="151" t="s">
        <v>770</v>
      </c>
      <c r="TKS21" s="151" t="s">
        <v>770</v>
      </c>
      <c r="TKT21" s="151" t="s">
        <v>770</v>
      </c>
      <c r="TKU21" s="151" t="s">
        <v>770</v>
      </c>
      <c r="TKV21" s="151" t="s">
        <v>770</v>
      </c>
      <c r="TKW21" s="151" t="s">
        <v>770</v>
      </c>
      <c r="TKX21" s="151" t="s">
        <v>770</v>
      </c>
      <c r="TKY21" s="151" t="s">
        <v>770</v>
      </c>
      <c r="TKZ21" s="151" t="s">
        <v>770</v>
      </c>
      <c r="TLA21" s="151" t="s">
        <v>770</v>
      </c>
      <c r="TLB21" s="151" t="s">
        <v>770</v>
      </c>
      <c r="TLC21" s="151" t="s">
        <v>770</v>
      </c>
      <c r="TLD21" s="151" t="s">
        <v>770</v>
      </c>
      <c r="TLE21" s="151" t="s">
        <v>770</v>
      </c>
      <c r="TLF21" s="151" t="s">
        <v>770</v>
      </c>
      <c r="TLG21" s="151" t="s">
        <v>770</v>
      </c>
      <c r="TLH21" s="151" t="s">
        <v>770</v>
      </c>
      <c r="TLI21" s="151" t="s">
        <v>770</v>
      </c>
      <c r="TLJ21" s="151" t="s">
        <v>770</v>
      </c>
      <c r="TLK21" s="151" t="s">
        <v>770</v>
      </c>
      <c r="TLL21" s="151" t="s">
        <v>770</v>
      </c>
      <c r="TLM21" s="151" t="s">
        <v>770</v>
      </c>
      <c r="TLN21" s="151" t="s">
        <v>770</v>
      </c>
      <c r="TLO21" s="151" t="s">
        <v>770</v>
      </c>
      <c r="TLP21" s="151" t="s">
        <v>770</v>
      </c>
      <c r="TLQ21" s="151" t="s">
        <v>770</v>
      </c>
      <c r="TLR21" s="151" t="s">
        <v>770</v>
      </c>
      <c r="TLS21" s="151" t="s">
        <v>770</v>
      </c>
      <c r="TLT21" s="151" t="s">
        <v>770</v>
      </c>
      <c r="TLU21" s="151" t="s">
        <v>770</v>
      </c>
      <c r="TLV21" s="151" t="s">
        <v>770</v>
      </c>
      <c r="TLW21" s="151" t="s">
        <v>770</v>
      </c>
      <c r="TLX21" s="151" t="s">
        <v>770</v>
      </c>
      <c r="TLY21" s="151" t="s">
        <v>770</v>
      </c>
      <c r="TLZ21" s="151" t="s">
        <v>770</v>
      </c>
      <c r="TMA21" s="151" t="s">
        <v>770</v>
      </c>
      <c r="TMB21" s="151" t="s">
        <v>770</v>
      </c>
      <c r="TMC21" s="151" t="s">
        <v>770</v>
      </c>
      <c r="TMD21" s="151" t="s">
        <v>770</v>
      </c>
      <c r="TME21" s="151" t="s">
        <v>770</v>
      </c>
      <c r="TMF21" s="151" t="s">
        <v>770</v>
      </c>
      <c r="TMG21" s="151" t="s">
        <v>770</v>
      </c>
      <c r="TMH21" s="151" t="s">
        <v>770</v>
      </c>
      <c r="TMI21" s="151" t="s">
        <v>770</v>
      </c>
      <c r="TMJ21" s="151" t="s">
        <v>770</v>
      </c>
      <c r="TMK21" s="151" t="s">
        <v>770</v>
      </c>
      <c r="TML21" s="151" t="s">
        <v>770</v>
      </c>
      <c r="TMM21" s="151" t="s">
        <v>770</v>
      </c>
      <c r="TMN21" s="151" t="s">
        <v>770</v>
      </c>
      <c r="TMO21" s="151" t="s">
        <v>770</v>
      </c>
      <c r="TMP21" s="151" t="s">
        <v>770</v>
      </c>
      <c r="TMQ21" s="151" t="s">
        <v>770</v>
      </c>
      <c r="TMR21" s="151" t="s">
        <v>770</v>
      </c>
      <c r="TMS21" s="151" t="s">
        <v>770</v>
      </c>
      <c r="TMT21" s="151" t="s">
        <v>770</v>
      </c>
      <c r="TMU21" s="151" t="s">
        <v>770</v>
      </c>
      <c r="TMV21" s="151" t="s">
        <v>770</v>
      </c>
      <c r="TMW21" s="151" t="s">
        <v>770</v>
      </c>
      <c r="TMX21" s="151" t="s">
        <v>770</v>
      </c>
      <c r="TMY21" s="151" t="s">
        <v>770</v>
      </c>
      <c r="TMZ21" s="151" t="s">
        <v>770</v>
      </c>
      <c r="TNA21" s="151" t="s">
        <v>770</v>
      </c>
      <c r="TNB21" s="151" t="s">
        <v>770</v>
      </c>
      <c r="TNC21" s="151" t="s">
        <v>770</v>
      </c>
      <c r="TND21" s="151" t="s">
        <v>770</v>
      </c>
      <c r="TNE21" s="151" t="s">
        <v>770</v>
      </c>
      <c r="TNF21" s="151" t="s">
        <v>770</v>
      </c>
      <c r="TNG21" s="151" t="s">
        <v>770</v>
      </c>
      <c r="TNH21" s="151" t="s">
        <v>770</v>
      </c>
      <c r="TNI21" s="151" t="s">
        <v>770</v>
      </c>
      <c r="TNJ21" s="151" t="s">
        <v>770</v>
      </c>
      <c r="TNK21" s="151" t="s">
        <v>770</v>
      </c>
      <c r="TNL21" s="151" t="s">
        <v>770</v>
      </c>
      <c r="TNM21" s="151" t="s">
        <v>770</v>
      </c>
      <c r="TNN21" s="151" t="s">
        <v>770</v>
      </c>
      <c r="TNO21" s="151" t="s">
        <v>770</v>
      </c>
      <c r="TNP21" s="151" t="s">
        <v>770</v>
      </c>
      <c r="TNQ21" s="151" t="s">
        <v>770</v>
      </c>
      <c r="TNR21" s="151" t="s">
        <v>770</v>
      </c>
      <c r="TNS21" s="151" t="s">
        <v>770</v>
      </c>
      <c r="TNT21" s="151" t="s">
        <v>770</v>
      </c>
      <c r="TNU21" s="151" t="s">
        <v>770</v>
      </c>
      <c r="TNV21" s="151" t="s">
        <v>770</v>
      </c>
      <c r="TNW21" s="151" t="s">
        <v>770</v>
      </c>
      <c r="TNX21" s="151" t="s">
        <v>770</v>
      </c>
      <c r="TNY21" s="151" t="s">
        <v>770</v>
      </c>
      <c r="TNZ21" s="151" t="s">
        <v>770</v>
      </c>
      <c r="TOA21" s="151" t="s">
        <v>770</v>
      </c>
      <c r="TOB21" s="151" t="s">
        <v>770</v>
      </c>
      <c r="TOC21" s="151" t="s">
        <v>770</v>
      </c>
      <c r="TOD21" s="151" t="s">
        <v>770</v>
      </c>
      <c r="TOE21" s="151" t="s">
        <v>770</v>
      </c>
      <c r="TOF21" s="151" t="s">
        <v>770</v>
      </c>
      <c r="TOG21" s="151" t="s">
        <v>770</v>
      </c>
      <c r="TOH21" s="151" t="s">
        <v>770</v>
      </c>
      <c r="TOI21" s="151" t="s">
        <v>770</v>
      </c>
      <c r="TOJ21" s="151" t="s">
        <v>770</v>
      </c>
      <c r="TOK21" s="151" t="s">
        <v>770</v>
      </c>
      <c r="TOL21" s="151" t="s">
        <v>770</v>
      </c>
      <c r="TOM21" s="151" t="s">
        <v>770</v>
      </c>
      <c r="TON21" s="151" t="s">
        <v>770</v>
      </c>
      <c r="TOO21" s="151" t="s">
        <v>770</v>
      </c>
      <c r="TOP21" s="151" t="s">
        <v>770</v>
      </c>
      <c r="TOQ21" s="151" t="s">
        <v>770</v>
      </c>
      <c r="TOR21" s="151" t="s">
        <v>770</v>
      </c>
      <c r="TOS21" s="151" t="s">
        <v>770</v>
      </c>
      <c r="TOT21" s="151" t="s">
        <v>770</v>
      </c>
      <c r="TOU21" s="151" t="s">
        <v>770</v>
      </c>
      <c r="TOV21" s="151" t="s">
        <v>770</v>
      </c>
      <c r="TOW21" s="151" t="s">
        <v>770</v>
      </c>
      <c r="TOX21" s="151" t="s">
        <v>770</v>
      </c>
      <c r="TOY21" s="151" t="s">
        <v>770</v>
      </c>
      <c r="TOZ21" s="151" t="s">
        <v>770</v>
      </c>
      <c r="TPA21" s="151" t="s">
        <v>770</v>
      </c>
      <c r="TPB21" s="151" t="s">
        <v>770</v>
      </c>
      <c r="TPC21" s="151" t="s">
        <v>770</v>
      </c>
      <c r="TPD21" s="151" t="s">
        <v>770</v>
      </c>
      <c r="TPE21" s="151" t="s">
        <v>770</v>
      </c>
      <c r="TPF21" s="151" t="s">
        <v>770</v>
      </c>
      <c r="TPG21" s="151" t="s">
        <v>770</v>
      </c>
      <c r="TPH21" s="151" t="s">
        <v>770</v>
      </c>
      <c r="TPI21" s="151" t="s">
        <v>770</v>
      </c>
      <c r="TPJ21" s="151" t="s">
        <v>770</v>
      </c>
      <c r="TPK21" s="151" t="s">
        <v>770</v>
      </c>
      <c r="TPL21" s="151" t="s">
        <v>770</v>
      </c>
      <c r="TPM21" s="151" t="s">
        <v>770</v>
      </c>
      <c r="TPN21" s="151" t="s">
        <v>770</v>
      </c>
      <c r="TPO21" s="151" t="s">
        <v>770</v>
      </c>
      <c r="TPP21" s="151" t="s">
        <v>770</v>
      </c>
      <c r="TPQ21" s="151" t="s">
        <v>770</v>
      </c>
      <c r="TPR21" s="151" t="s">
        <v>770</v>
      </c>
      <c r="TPS21" s="151" t="s">
        <v>770</v>
      </c>
      <c r="TPT21" s="151" t="s">
        <v>770</v>
      </c>
      <c r="TPU21" s="151" t="s">
        <v>770</v>
      </c>
      <c r="TPV21" s="151" t="s">
        <v>770</v>
      </c>
      <c r="TPW21" s="151" t="s">
        <v>770</v>
      </c>
      <c r="TPX21" s="151" t="s">
        <v>770</v>
      </c>
      <c r="TPY21" s="151" t="s">
        <v>770</v>
      </c>
      <c r="TPZ21" s="151" t="s">
        <v>770</v>
      </c>
      <c r="TQA21" s="151" t="s">
        <v>770</v>
      </c>
      <c r="TQB21" s="151" t="s">
        <v>770</v>
      </c>
      <c r="TQC21" s="151" t="s">
        <v>770</v>
      </c>
      <c r="TQD21" s="151" t="s">
        <v>770</v>
      </c>
      <c r="TQE21" s="151" t="s">
        <v>770</v>
      </c>
      <c r="TQF21" s="151" t="s">
        <v>770</v>
      </c>
      <c r="TQG21" s="151" t="s">
        <v>770</v>
      </c>
      <c r="TQH21" s="151" t="s">
        <v>770</v>
      </c>
      <c r="TQI21" s="151" t="s">
        <v>770</v>
      </c>
      <c r="TQJ21" s="151" t="s">
        <v>770</v>
      </c>
      <c r="TQK21" s="151" t="s">
        <v>770</v>
      </c>
      <c r="TQL21" s="151" t="s">
        <v>770</v>
      </c>
      <c r="TQM21" s="151" t="s">
        <v>770</v>
      </c>
      <c r="TQN21" s="151" t="s">
        <v>770</v>
      </c>
      <c r="TQO21" s="151" t="s">
        <v>770</v>
      </c>
      <c r="TQP21" s="151" t="s">
        <v>770</v>
      </c>
      <c r="TQQ21" s="151" t="s">
        <v>770</v>
      </c>
      <c r="TQR21" s="151" t="s">
        <v>770</v>
      </c>
      <c r="TQS21" s="151" t="s">
        <v>770</v>
      </c>
      <c r="TQT21" s="151" t="s">
        <v>770</v>
      </c>
      <c r="TQU21" s="151" t="s">
        <v>770</v>
      </c>
      <c r="TQV21" s="151" t="s">
        <v>770</v>
      </c>
      <c r="TQW21" s="151" t="s">
        <v>770</v>
      </c>
      <c r="TQX21" s="151" t="s">
        <v>770</v>
      </c>
      <c r="TQY21" s="151" t="s">
        <v>770</v>
      </c>
      <c r="TQZ21" s="151" t="s">
        <v>770</v>
      </c>
      <c r="TRA21" s="151" t="s">
        <v>770</v>
      </c>
      <c r="TRB21" s="151" t="s">
        <v>770</v>
      </c>
      <c r="TRC21" s="151" t="s">
        <v>770</v>
      </c>
      <c r="TRD21" s="151" t="s">
        <v>770</v>
      </c>
      <c r="TRE21" s="151" t="s">
        <v>770</v>
      </c>
      <c r="TRF21" s="151" t="s">
        <v>770</v>
      </c>
      <c r="TRG21" s="151" t="s">
        <v>770</v>
      </c>
      <c r="TRH21" s="151" t="s">
        <v>770</v>
      </c>
      <c r="TRI21" s="151" t="s">
        <v>770</v>
      </c>
      <c r="TRJ21" s="151" t="s">
        <v>770</v>
      </c>
      <c r="TRK21" s="151" t="s">
        <v>770</v>
      </c>
      <c r="TRL21" s="151" t="s">
        <v>770</v>
      </c>
      <c r="TRM21" s="151" t="s">
        <v>770</v>
      </c>
      <c r="TRN21" s="151" t="s">
        <v>770</v>
      </c>
      <c r="TRO21" s="151" t="s">
        <v>770</v>
      </c>
      <c r="TRP21" s="151" t="s">
        <v>770</v>
      </c>
      <c r="TRQ21" s="151" t="s">
        <v>770</v>
      </c>
      <c r="TRR21" s="151" t="s">
        <v>770</v>
      </c>
      <c r="TRS21" s="151" t="s">
        <v>770</v>
      </c>
      <c r="TRT21" s="151" t="s">
        <v>770</v>
      </c>
      <c r="TRU21" s="151" t="s">
        <v>770</v>
      </c>
      <c r="TRV21" s="151" t="s">
        <v>770</v>
      </c>
      <c r="TRW21" s="151" t="s">
        <v>770</v>
      </c>
      <c r="TRX21" s="151" t="s">
        <v>770</v>
      </c>
      <c r="TRY21" s="151" t="s">
        <v>770</v>
      </c>
      <c r="TRZ21" s="151" t="s">
        <v>770</v>
      </c>
      <c r="TSA21" s="151" t="s">
        <v>770</v>
      </c>
      <c r="TSB21" s="151" t="s">
        <v>770</v>
      </c>
      <c r="TSC21" s="151" t="s">
        <v>770</v>
      </c>
      <c r="TSD21" s="151" t="s">
        <v>770</v>
      </c>
      <c r="TSE21" s="151" t="s">
        <v>770</v>
      </c>
      <c r="TSF21" s="151" t="s">
        <v>770</v>
      </c>
      <c r="TSG21" s="151" t="s">
        <v>770</v>
      </c>
      <c r="TSH21" s="151" t="s">
        <v>770</v>
      </c>
      <c r="TSI21" s="151" t="s">
        <v>770</v>
      </c>
      <c r="TSJ21" s="151" t="s">
        <v>770</v>
      </c>
      <c r="TSK21" s="151" t="s">
        <v>770</v>
      </c>
      <c r="TSL21" s="151" t="s">
        <v>770</v>
      </c>
      <c r="TSM21" s="151" t="s">
        <v>770</v>
      </c>
      <c r="TSN21" s="151" t="s">
        <v>770</v>
      </c>
      <c r="TSO21" s="151" t="s">
        <v>770</v>
      </c>
      <c r="TSP21" s="151" t="s">
        <v>770</v>
      </c>
      <c r="TSQ21" s="151" t="s">
        <v>770</v>
      </c>
      <c r="TSR21" s="151" t="s">
        <v>770</v>
      </c>
      <c r="TSS21" s="151" t="s">
        <v>770</v>
      </c>
      <c r="TST21" s="151" t="s">
        <v>770</v>
      </c>
      <c r="TSU21" s="151" t="s">
        <v>770</v>
      </c>
      <c r="TSV21" s="151" t="s">
        <v>770</v>
      </c>
      <c r="TSW21" s="151" t="s">
        <v>770</v>
      </c>
      <c r="TSX21" s="151" t="s">
        <v>770</v>
      </c>
      <c r="TSY21" s="151" t="s">
        <v>770</v>
      </c>
      <c r="TSZ21" s="151" t="s">
        <v>770</v>
      </c>
      <c r="TTA21" s="151" t="s">
        <v>770</v>
      </c>
      <c r="TTB21" s="151" t="s">
        <v>770</v>
      </c>
      <c r="TTC21" s="151" t="s">
        <v>770</v>
      </c>
      <c r="TTD21" s="151" t="s">
        <v>770</v>
      </c>
      <c r="TTE21" s="151" t="s">
        <v>770</v>
      </c>
      <c r="TTF21" s="151" t="s">
        <v>770</v>
      </c>
      <c r="TTG21" s="151" t="s">
        <v>770</v>
      </c>
      <c r="TTH21" s="151" t="s">
        <v>770</v>
      </c>
      <c r="TTI21" s="151" t="s">
        <v>770</v>
      </c>
      <c r="TTJ21" s="151" t="s">
        <v>770</v>
      </c>
      <c r="TTK21" s="151" t="s">
        <v>770</v>
      </c>
      <c r="TTL21" s="151" t="s">
        <v>770</v>
      </c>
      <c r="TTM21" s="151" t="s">
        <v>770</v>
      </c>
      <c r="TTN21" s="151" t="s">
        <v>770</v>
      </c>
      <c r="TTO21" s="151" t="s">
        <v>770</v>
      </c>
      <c r="TTP21" s="151" t="s">
        <v>770</v>
      </c>
      <c r="TTQ21" s="151" t="s">
        <v>770</v>
      </c>
      <c r="TTR21" s="151" t="s">
        <v>770</v>
      </c>
      <c r="TTS21" s="151" t="s">
        <v>770</v>
      </c>
      <c r="TTT21" s="151" t="s">
        <v>770</v>
      </c>
      <c r="TTU21" s="151" t="s">
        <v>770</v>
      </c>
      <c r="TTV21" s="151" t="s">
        <v>770</v>
      </c>
      <c r="TTW21" s="151" t="s">
        <v>770</v>
      </c>
      <c r="TTX21" s="151" t="s">
        <v>770</v>
      </c>
      <c r="TTY21" s="151" t="s">
        <v>770</v>
      </c>
      <c r="TTZ21" s="151" t="s">
        <v>770</v>
      </c>
      <c r="TUA21" s="151" t="s">
        <v>770</v>
      </c>
      <c r="TUB21" s="151" t="s">
        <v>770</v>
      </c>
      <c r="TUC21" s="151" t="s">
        <v>770</v>
      </c>
      <c r="TUD21" s="151" t="s">
        <v>770</v>
      </c>
      <c r="TUE21" s="151" t="s">
        <v>770</v>
      </c>
      <c r="TUF21" s="151" t="s">
        <v>770</v>
      </c>
      <c r="TUG21" s="151" t="s">
        <v>770</v>
      </c>
      <c r="TUH21" s="151" t="s">
        <v>770</v>
      </c>
      <c r="TUI21" s="151" t="s">
        <v>770</v>
      </c>
      <c r="TUJ21" s="151" t="s">
        <v>770</v>
      </c>
      <c r="TUK21" s="151" t="s">
        <v>770</v>
      </c>
      <c r="TUL21" s="151" t="s">
        <v>770</v>
      </c>
      <c r="TUM21" s="151" t="s">
        <v>770</v>
      </c>
      <c r="TUN21" s="151" t="s">
        <v>770</v>
      </c>
      <c r="TUO21" s="151" t="s">
        <v>770</v>
      </c>
      <c r="TUP21" s="151" t="s">
        <v>770</v>
      </c>
      <c r="TUQ21" s="151" t="s">
        <v>770</v>
      </c>
      <c r="TUR21" s="151" t="s">
        <v>770</v>
      </c>
      <c r="TUS21" s="151" t="s">
        <v>770</v>
      </c>
      <c r="TUT21" s="151" t="s">
        <v>770</v>
      </c>
      <c r="TUU21" s="151" t="s">
        <v>770</v>
      </c>
      <c r="TUV21" s="151" t="s">
        <v>770</v>
      </c>
      <c r="TUW21" s="151" t="s">
        <v>770</v>
      </c>
      <c r="TUX21" s="151" t="s">
        <v>770</v>
      </c>
      <c r="TUY21" s="151" t="s">
        <v>770</v>
      </c>
      <c r="TUZ21" s="151" t="s">
        <v>770</v>
      </c>
      <c r="TVA21" s="151" t="s">
        <v>770</v>
      </c>
      <c r="TVB21" s="151" t="s">
        <v>770</v>
      </c>
      <c r="TVC21" s="151" t="s">
        <v>770</v>
      </c>
      <c r="TVD21" s="151" t="s">
        <v>770</v>
      </c>
      <c r="TVE21" s="151" t="s">
        <v>770</v>
      </c>
      <c r="TVF21" s="151" t="s">
        <v>770</v>
      </c>
      <c r="TVG21" s="151" t="s">
        <v>770</v>
      </c>
      <c r="TVH21" s="151" t="s">
        <v>770</v>
      </c>
      <c r="TVI21" s="151" t="s">
        <v>770</v>
      </c>
      <c r="TVJ21" s="151" t="s">
        <v>770</v>
      </c>
      <c r="TVK21" s="151" t="s">
        <v>770</v>
      </c>
      <c r="TVL21" s="151" t="s">
        <v>770</v>
      </c>
      <c r="TVM21" s="151" t="s">
        <v>770</v>
      </c>
      <c r="TVN21" s="151" t="s">
        <v>770</v>
      </c>
      <c r="TVO21" s="151" t="s">
        <v>770</v>
      </c>
      <c r="TVP21" s="151" t="s">
        <v>770</v>
      </c>
      <c r="TVQ21" s="151" t="s">
        <v>770</v>
      </c>
      <c r="TVR21" s="151" t="s">
        <v>770</v>
      </c>
      <c r="TVS21" s="151" t="s">
        <v>770</v>
      </c>
      <c r="TVT21" s="151" t="s">
        <v>770</v>
      </c>
      <c r="TVU21" s="151" t="s">
        <v>770</v>
      </c>
      <c r="TVV21" s="151" t="s">
        <v>770</v>
      </c>
      <c r="TVW21" s="151" t="s">
        <v>770</v>
      </c>
      <c r="TVX21" s="151" t="s">
        <v>770</v>
      </c>
      <c r="TVY21" s="151" t="s">
        <v>770</v>
      </c>
      <c r="TVZ21" s="151" t="s">
        <v>770</v>
      </c>
      <c r="TWA21" s="151" t="s">
        <v>770</v>
      </c>
      <c r="TWB21" s="151" t="s">
        <v>770</v>
      </c>
      <c r="TWC21" s="151" t="s">
        <v>770</v>
      </c>
      <c r="TWD21" s="151" t="s">
        <v>770</v>
      </c>
      <c r="TWE21" s="151" t="s">
        <v>770</v>
      </c>
      <c r="TWF21" s="151" t="s">
        <v>770</v>
      </c>
      <c r="TWG21" s="151" t="s">
        <v>770</v>
      </c>
      <c r="TWH21" s="151" t="s">
        <v>770</v>
      </c>
      <c r="TWI21" s="151" t="s">
        <v>770</v>
      </c>
      <c r="TWJ21" s="151" t="s">
        <v>770</v>
      </c>
      <c r="TWK21" s="151" t="s">
        <v>770</v>
      </c>
      <c r="TWL21" s="151" t="s">
        <v>770</v>
      </c>
      <c r="TWM21" s="151" t="s">
        <v>770</v>
      </c>
      <c r="TWN21" s="151" t="s">
        <v>770</v>
      </c>
      <c r="TWO21" s="151" t="s">
        <v>770</v>
      </c>
      <c r="TWP21" s="151" t="s">
        <v>770</v>
      </c>
      <c r="TWQ21" s="151" t="s">
        <v>770</v>
      </c>
      <c r="TWR21" s="151" t="s">
        <v>770</v>
      </c>
      <c r="TWS21" s="151" t="s">
        <v>770</v>
      </c>
      <c r="TWT21" s="151" t="s">
        <v>770</v>
      </c>
      <c r="TWU21" s="151" t="s">
        <v>770</v>
      </c>
      <c r="TWV21" s="151" t="s">
        <v>770</v>
      </c>
      <c r="TWW21" s="151" t="s">
        <v>770</v>
      </c>
      <c r="TWX21" s="151" t="s">
        <v>770</v>
      </c>
      <c r="TWY21" s="151" t="s">
        <v>770</v>
      </c>
      <c r="TWZ21" s="151" t="s">
        <v>770</v>
      </c>
      <c r="TXA21" s="151" t="s">
        <v>770</v>
      </c>
      <c r="TXB21" s="151" t="s">
        <v>770</v>
      </c>
      <c r="TXC21" s="151" t="s">
        <v>770</v>
      </c>
      <c r="TXD21" s="151" t="s">
        <v>770</v>
      </c>
      <c r="TXE21" s="151" t="s">
        <v>770</v>
      </c>
      <c r="TXF21" s="151" t="s">
        <v>770</v>
      </c>
      <c r="TXG21" s="151" t="s">
        <v>770</v>
      </c>
      <c r="TXH21" s="151" t="s">
        <v>770</v>
      </c>
      <c r="TXI21" s="151" t="s">
        <v>770</v>
      </c>
      <c r="TXJ21" s="151" t="s">
        <v>770</v>
      </c>
      <c r="TXK21" s="151" t="s">
        <v>770</v>
      </c>
      <c r="TXL21" s="151" t="s">
        <v>770</v>
      </c>
      <c r="TXM21" s="151" t="s">
        <v>770</v>
      </c>
      <c r="TXN21" s="151" t="s">
        <v>770</v>
      </c>
      <c r="TXO21" s="151" t="s">
        <v>770</v>
      </c>
      <c r="TXP21" s="151" t="s">
        <v>770</v>
      </c>
      <c r="TXQ21" s="151" t="s">
        <v>770</v>
      </c>
      <c r="TXR21" s="151" t="s">
        <v>770</v>
      </c>
      <c r="TXS21" s="151" t="s">
        <v>770</v>
      </c>
      <c r="TXT21" s="151" t="s">
        <v>770</v>
      </c>
      <c r="TXU21" s="151" t="s">
        <v>770</v>
      </c>
      <c r="TXV21" s="151" t="s">
        <v>770</v>
      </c>
      <c r="TXW21" s="151" t="s">
        <v>770</v>
      </c>
      <c r="TXX21" s="151" t="s">
        <v>770</v>
      </c>
      <c r="TXY21" s="151" t="s">
        <v>770</v>
      </c>
      <c r="TXZ21" s="151" t="s">
        <v>770</v>
      </c>
      <c r="TYA21" s="151" t="s">
        <v>770</v>
      </c>
      <c r="TYB21" s="151" t="s">
        <v>770</v>
      </c>
      <c r="TYC21" s="151" t="s">
        <v>770</v>
      </c>
      <c r="TYD21" s="151" t="s">
        <v>770</v>
      </c>
      <c r="TYE21" s="151" t="s">
        <v>770</v>
      </c>
      <c r="TYF21" s="151" t="s">
        <v>770</v>
      </c>
      <c r="TYG21" s="151" t="s">
        <v>770</v>
      </c>
      <c r="TYH21" s="151" t="s">
        <v>770</v>
      </c>
      <c r="TYI21" s="151" t="s">
        <v>770</v>
      </c>
      <c r="TYJ21" s="151" t="s">
        <v>770</v>
      </c>
      <c r="TYK21" s="151" t="s">
        <v>770</v>
      </c>
      <c r="TYL21" s="151" t="s">
        <v>770</v>
      </c>
      <c r="TYM21" s="151" t="s">
        <v>770</v>
      </c>
      <c r="TYN21" s="151" t="s">
        <v>770</v>
      </c>
      <c r="TYO21" s="151" t="s">
        <v>770</v>
      </c>
      <c r="TYP21" s="151" t="s">
        <v>770</v>
      </c>
      <c r="TYQ21" s="151" t="s">
        <v>770</v>
      </c>
      <c r="TYR21" s="151" t="s">
        <v>770</v>
      </c>
      <c r="TYS21" s="151" t="s">
        <v>770</v>
      </c>
      <c r="TYT21" s="151" t="s">
        <v>770</v>
      </c>
      <c r="TYU21" s="151" t="s">
        <v>770</v>
      </c>
      <c r="TYV21" s="151" t="s">
        <v>770</v>
      </c>
      <c r="TYW21" s="151" t="s">
        <v>770</v>
      </c>
      <c r="TYX21" s="151" t="s">
        <v>770</v>
      </c>
      <c r="TYY21" s="151" t="s">
        <v>770</v>
      </c>
      <c r="TYZ21" s="151" t="s">
        <v>770</v>
      </c>
      <c r="TZA21" s="151" t="s">
        <v>770</v>
      </c>
      <c r="TZB21" s="151" t="s">
        <v>770</v>
      </c>
      <c r="TZC21" s="151" t="s">
        <v>770</v>
      </c>
      <c r="TZD21" s="151" t="s">
        <v>770</v>
      </c>
      <c r="TZE21" s="151" t="s">
        <v>770</v>
      </c>
      <c r="TZF21" s="151" t="s">
        <v>770</v>
      </c>
      <c r="TZG21" s="151" t="s">
        <v>770</v>
      </c>
      <c r="TZH21" s="151" t="s">
        <v>770</v>
      </c>
      <c r="TZI21" s="151" t="s">
        <v>770</v>
      </c>
      <c r="TZJ21" s="151" t="s">
        <v>770</v>
      </c>
      <c r="TZK21" s="151" t="s">
        <v>770</v>
      </c>
      <c r="TZL21" s="151" t="s">
        <v>770</v>
      </c>
      <c r="TZM21" s="151" t="s">
        <v>770</v>
      </c>
      <c r="TZN21" s="151" t="s">
        <v>770</v>
      </c>
      <c r="TZO21" s="151" t="s">
        <v>770</v>
      </c>
      <c r="TZP21" s="151" t="s">
        <v>770</v>
      </c>
      <c r="TZQ21" s="151" t="s">
        <v>770</v>
      </c>
      <c r="TZR21" s="151" t="s">
        <v>770</v>
      </c>
      <c r="TZS21" s="151" t="s">
        <v>770</v>
      </c>
      <c r="TZT21" s="151" t="s">
        <v>770</v>
      </c>
      <c r="TZU21" s="151" t="s">
        <v>770</v>
      </c>
      <c r="TZV21" s="151" t="s">
        <v>770</v>
      </c>
      <c r="TZW21" s="151" t="s">
        <v>770</v>
      </c>
      <c r="TZX21" s="151" t="s">
        <v>770</v>
      </c>
      <c r="TZY21" s="151" t="s">
        <v>770</v>
      </c>
      <c r="TZZ21" s="151" t="s">
        <v>770</v>
      </c>
      <c r="UAA21" s="151" t="s">
        <v>770</v>
      </c>
      <c r="UAB21" s="151" t="s">
        <v>770</v>
      </c>
      <c r="UAC21" s="151" t="s">
        <v>770</v>
      </c>
      <c r="UAD21" s="151" t="s">
        <v>770</v>
      </c>
      <c r="UAE21" s="151" t="s">
        <v>770</v>
      </c>
      <c r="UAF21" s="151" t="s">
        <v>770</v>
      </c>
      <c r="UAG21" s="151" t="s">
        <v>770</v>
      </c>
      <c r="UAH21" s="151" t="s">
        <v>770</v>
      </c>
      <c r="UAI21" s="151" t="s">
        <v>770</v>
      </c>
      <c r="UAJ21" s="151" t="s">
        <v>770</v>
      </c>
      <c r="UAK21" s="151" t="s">
        <v>770</v>
      </c>
      <c r="UAL21" s="151" t="s">
        <v>770</v>
      </c>
      <c r="UAM21" s="151" t="s">
        <v>770</v>
      </c>
      <c r="UAN21" s="151" t="s">
        <v>770</v>
      </c>
      <c r="UAO21" s="151" t="s">
        <v>770</v>
      </c>
      <c r="UAP21" s="151" t="s">
        <v>770</v>
      </c>
      <c r="UAQ21" s="151" t="s">
        <v>770</v>
      </c>
      <c r="UAR21" s="151" t="s">
        <v>770</v>
      </c>
      <c r="UAS21" s="151" t="s">
        <v>770</v>
      </c>
      <c r="UAT21" s="151" t="s">
        <v>770</v>
      </c>
      <c r="UAU21" s="151" t="s">
        <v>770</v>
      </c>
      <c r="UAV21" s="151" t="s">
        <v>770</v>
      </c>
      <c r="UAW21" s="151" t="s">
        <v>770</v>
      </c>
      <c r="UAX21" s="151" t="s">
        <v>770</v>
      </c>
      <c r="UAY21" s="151" t="s">
        <v>770</v>
      </c>
      <c r="UAZ21" s="151" t="s">
        <v>770</v>
      </c>
      <c r="UBA21" s="151" t="s">
        <v>770</v>
      </c>
      <c r="UBB21" s="151" t="s">
        <v>770</v>
      </c>
      <c r="UBC21" s="151" t="s">
        <v>770</v>
      </c>
      <c r="UBD21" s="151" t="s">
        <v>770</v>
      </c>
      <c r="UBE21" s="151" t="s">
        <v>770</v>
      </c>
      <c r="UBF21" s="151" t="s">
        <v>770</v>
      </c>
      <c r="UBG21" s="151" t="s">
        <v>770</v>
      </c>
      <c r="UBH21" s="151" t="s">
        <v>770</v>
      </c>
      <c r="UBI21" s="151" t="s">
        <v>770</v>
      </c>
      <c r="UBJ21" s="151" t="s">
        <v>770</v>
      </c>
      <c r="UBK21" s="151" t="s">
        <v>770</v>
      </c>
      <c r="UBL21" s="151" t="s">
        <v>770</v>
      </c>
      <c r="UBM21" s="151" t="s">
        <v>770</v>
      </c>
      <c r="UBN21" s="151" t="s">
        <v>770</v>
      </c>
      <c r="UBO21" s="151" t="s">
        <v>770</v>
      </c>
      <c r="UBP21" s="151" t="s">
        <v>770</v>
      </c>
      <c r="UBQ21" s="151" t="s">
        <v>770</v>
      </c>
      <c r="UBR21" s="151" t="s">
        <v>770</v>
      </c>
      <c r="UBS21" s="151" t="s">
        <v>770</v>
      </c>
      <c r="UBT21" s="151" t="s">
        <v>770</v>
      </c>
      <c r="UBU21" s="151" t="s">
        <v>770</v>
      </c>
      <c r="UBV21" s="151" t="s">
        <v>770</v>
      </c>
      <c r="UBW21" s="151" t="s">
        <v>770</v>
      </c>
      <c r="UBX21" s="151" t="s">
        <v>770</v>
      </c>
      <c r="UBY21" s="151" t="s">
        <v>770</v>
      </c>
      <c r="UBZ21" s="151" t="s">
        <v>770</v>
      </c>
      <c r="UCA21" s="151" t="s">
        <v>770</v>
      </c>
      <c r="UCB21" s="151" t="s">
        <v>770</v>
      </c>
      <c r="UCC21" s="151" t="s">
        <v>770</v>
      </c>
      <c r="UCD21" s="151" t="s">
        <v>770</v>
      </c>
      <c r="UCE21" s="151" t="s">
        <v>770</v>
      </c>
      <c r="UCF21" s="151" t="s">
        <v>770</v>
      </c>
      <c r="UCG21" s="151" t="s">
        <v>770</v>
      </c>
      <c r="UCH21" s="151" t="s">
        <v>770</v>
      </c>
      <c r="UCI21" s="151" t="s">
        <v>770</v>
      </c>
      <c r="UCJ21" s="151" t="s">
        <v>770</v>
      </c>
      <c r="UCK21" s="151" t="s">
        <v>770</v>
      </c>
      <c r="UCL21" s="151" t="s">
        <v>770</v>
      </c>
      <c r="UCM21" s="151" t="s">
        <v>770</v>
      </c>
      <c r="UCN21" s="151" t="s">
        <v>770</v>
      </c>
      <c r="UCO21" s="151" t="s">
        <v>770</v>
      </c>
      <c r="UCP21" s="151" t="s">
        <v>770</v>
      </c>
      <c r="UCQ21" s="151" t="s">
        <v>770</v>
      </c>
      <c r="UCR21" s="151" t="s">
        <v>770</v>
      </c>
      <c r="UCS21" s="151" t="s">
        <v>770</v>
      </c>
      <c r="UCT21" s="151" t="s">
        <v>770</v>
      </c>
      <c r="UCU21" s="151" t="s">
        <v>770</v>
      </c>
      <c r="UCV21" s="151" t="s">
        <v>770</v>
      </c>
      <c r="UCW21" s="151" t="s">
        <v>770</v>
      </c>
      <c r="UCX21" s="151" t="s">
        <v>770</v>
      </c>
      <c r="UCY21" s="151" t="s">
        <v>770</v>
      </c>
      <c r="UCZ21" s="151" t="s">
        <v>770</v>
      </c>
      <c r="UDA21" s="151" t="s">
        <v>770</v>
      </c>
      <c r="UDB21" s="151" t="s">
        <v>770</v>
      </c>
      <c r="UDC21" s="151" t="s">
        <v>770</v>
      </c>
      <c r="UDD21" s="151" t="s">
        <v>770</v>
      </c>
      <c r="UDE21" s="151" t="s">
        <v>770</v>
      </c>
      <c r="UDF21" s="151" t="s">
        <v>770</v>
      </c>
      <c r="UDG21" s="151" t="s">
        <v>770</v>
      </c>
      <c r="UDH21" s="151" t="s">
        <v>770</v>
      </c>
      <c r="UDI21" s="151" t="s">
        <v>770</v>
      </c>
      <c r="UDJ21" s="151" t="s">
        <v>770</v>
      </c>
      <c r="UDK21" s="151" t="s">
        <v>770</v>
      </c>
      <c r="UDL21" s="151" t="s">
        <v>770</v>
      </c>
      <c r="UDM21" s="151" t="s">
        <v>770</v>
      </c>
      <c r="UDN21" s="151" t="s">
        <v>770</v>
      </c>
      <c r="UDO21" s="151" t="s">
        <v>770</v>
      </c>
      <c r="UDP21" s="151" t="s">
        <v>770</v>
      </c>
      <c r="UDQ21" s="151" t="s">
        <v>770</v>
      </c>
      <c r="UDR21" s="151" t="s">
        <v>770</v>
      </c>
      <c r="UDS21" s="151" t="s">
        <v>770</v>
      </c>
      <c r="UDT21" s="151" t="s">
        <v>770</v>
      </c>
      <c r="UDU21" s="151" t="s">
        <v>770</v>
      </c>
      <c r="UDV21" s="151" t="s">
        <v>770</v>
      </c>
      <c r="UDW21" s="151" t="s">
        <v>770</v>
      </c>
      <c r="UDX21" s="151" t="s">
        <v>770</v>
      </c>
      <c r="UDY21" s="151" t="s">
        <v>770</v>
      </c>
      <c r="UDZ21" s="151" t="s">
        <v>770</v>
      </c>
      <c r="UEA21" s="151" t="s">
        <v>770</v>
      </c>
      <c r="UEB21" s="151" t="s">
        <v>770</v>
      </c>
      <c r="UEC21" s="151" t="s">
        <v>770</v>
      </c>
      <c r="UED21" s="151" t="s">
        <v>770</v>
      </c>
      <c r="UEE21" s="151" t="s">
        <v>770</v>
      </c>
      <c r="UEF21" s="151" t="s">
        <v>770</v>
      </c>
      <c r="UEG21" s="151" t="s">
        <v>770</v>
      </c>
      <c r="UEH21" s="151" t="s">
        <v>770</v>
      </c>
      <c r="UEI21" s="151" t="s">
        <v>770</v>
      </c>
      <c r="UEJ21" s="151" t="s">
        <v>770</v>
      </c>
      <c r="UEK21" s="151" t="s">
        <v>770</v>
      </c>
      <c r="UEL21" s="151" t="s">
        <v>770</v>
      </c>
      <c r="UEM21" s="151" t="s">
        <v>770</v>
      </c>
      <c r="UEN21" s="151" t="s">
        <v>770</v>
      </c>
      <c r="UEO21" s="151" t="s">
        <v>770</v>
      </c>
      <c r="UEP21" s="151" t="s">
        <v>770</v>
      </c>
      <c r="UEQ21" s="151" t="s">
        <v>770</v>
      </c>
      <c r="UER21" s="151" t="s">
        <v>770</v>
      </c>
      <c r="UES21" s="151" t="s">
        <v>770</v>
      </c>
      <c r="UET21" s="151" t="s">
        <v>770</v>
      </c>
      <c r="UEU21" s="151" t="s">
        <v>770</v>
      </c>
      <c r="UEV21" s="151" t="s">
        <v>770</v>
      </c>
      <c r="UEW21" s="151" t="s">
        <v>770</v>
      </c>
      <c r="UEX21" s="151" t="s">
        <v>770</v>
      </c>
      <c r="UEY21" s="151" t="s">
        <v>770</v>
      </c>
      <c r="UEZ21" s="151" t="s">
        <v>770</v>
      </c>
      <c r="UFA21" s="151" t="s">
        <v>770</v>
      </c>
      <c r="UFB21" s="151" t="s">
        <v>770</v>
      </c>
      <c r="UFC21" s="151" t="s">
        <v>770</v>
      </c>
      <c r="UFD21" s="151" t="s">
        <v>770</v>
      </c>
      <c r="UFE21" s="151" t="s">
        <v>770</v>
      </c>
      <c r="UFF21" s="151" t="s">
        <v>770</v>
      </c>
      <c r="UFG21" s="151" t="s">
        <v>770</v>
      </c>
      <c r="UFH21" s="151" t="s">
        <v>770</v>
      </c>
      <c r="UFI21" s="151" t="s">
        <v>770</v>
      </c>
      <c r="UFJ21" s="151" t="s">
        <v>770</v>
      </c>
      <c r="UFK21" s="151" t="s">
        <v>770</v>
      </c>
      <c r="UFL21" s="151" t="s">
        <v>770</v>
      </c>
      <c r="UFM21" s="151" t="s">
        <v>770</v>
      </c>
      <c r="UFN21" s="151" t="s">
        <v>770</v>
      </c>
      <c r="UFO21" s="151" t="s">
        <v>770</v>
      </c>
      <c r="UFP21" s="151" t="s">
        <v>770</v>
      </c>
      <c r="UFQ21" s="151" t="s">
        <v>770</v>
      </c>
      <c r="UFR21" s="151" t="s">
        <v>770</v>
      </c>
      <c r="UFS21" s="151" t="s">
        <v>770</v>
      </c>
      <c r="UFT21" s="151" t="s">
        <v>770</v>
      </c>
      <c r="UFU21" s="151" t="s">
        <v>770</v>
      </c>
      <c r="UFV21" s="151" t="s">
        <v>770</v>
      </c>
      <c r="UFW21" s="151" t="s">
        <v>770</v>
      </c>
      <c r="UFX21" s="151" t="s">
        <v>770</v>
      </c>
      <c r="UFY21" s="151" t="s">
        <v>770</v>
      </c>
      <c r="UFZ21" s="151" t="s">
        <v>770</v>
      </c>
      <c r="UGA21" s="151" t="s">
        <v>770</v>
      </c>
      <c r="UGB21" s="151" t="s">
        <v>770</v>
      </c>
      <c r="UGC21" s="151" t="s">
        <v>770</v>
      </c>
      <c r="UGD21" s="151" t="s">
        <v>770</v>
      </c>
      <c r="UGE21" s="151" t="s">
        <v>770</v>
      </c>
      <c r="UGF21" s="151" t="s">
        <v>770</v>
      </c>
      <c r="UGG21" s="151" t="s">
        <v>770</v>
      </c>
      <c r="UGH21" s="151" t="s">
        <v>770</v>
      </c>
      <c r="UGI21" s="151" t="s">
        <v>770</v>
      </c>
      <c r="UGJ21" s="151" t="s">
        <v>770</v>
      </c>
      <c r="UGK21" s="151" t="s">
        <v>770</v>
      </c>
      <c r="UGL21" s="151" t="s">
        <v>770</v>
      </c>
      <c r="UGM21" s="151" t="s">
        <v>770</v>
      </c>
      <c r="UGN21" s="151" t="s">
        <v>770</v>
      </c>
      <c r="UGO21" s="151" t="s">
        <v>770</v>
      </c>
      <c r="UGP21" s="151" t="s">
        <v>770</v>
      </c>
      <c r="UGQ21" s="151" t="s">
        <v>770</v>
      </c>
      <c r="UGR21" s="151" t="s">
        <v>770</v>
      </c>
      <c r="UGS21" s="151" t="s">
        <v>770</v>
      </c>
      <c r="UGT21" s="151" t="s">
        <v>770</v>
      </c>
      <c r="UGU21" s="151" t="s">
        <v>770</v>
      </c>
      <c r="UGV21" s="151" t="s">
        <v>770</v>
      </c>
      <c r="UGW21" s="151" t="s">
        <v>770</v>
      </c>
      <c r="UGX21" s="151" t="s">
        <v>770</v>
      </c>
      <c r="UGY21" s="151" t="s">
        <v>770</v>
      </c>
      <c r="UGZ21" s="151" t="s">
        <v>770</v>
      </c>
      <c r="UHA21" s="151" t="s">
        <v>770</v>
      </c>
      <c r="UHB21" s="151" t="s">
        <v>770</v>
      </c>
      <c r="UHC21" s="151" t="s">
        <v>770</v>
      </c>
      <c r="UHD21" s="151" t="s">
        <v>770</v>
      </c>
      <c r="UHE21" s="151" t="s">
        <v>770</v>
      </c>
      <c r="UHF21" s="151" t="s">
        <v>770</v>
      </c>
      <c r="UHG21" s="151" t="s">
        <v>770</v>
      </c>
      <c r="UHH21" s="151" t="s">
        <v>770</v>
      </c>
      <c r="UHI21" s="151" t="s">
        <v>770</v>
      </c>
      <c r="UHJ21" s="151" t="s">
        <v>770</v>
      </c>
      <c r="UHK21" s="151" t="s">
        <v>770</v>
      </c>
      <c r="UHL21" s="151" t="s">
        <v>770</v>
      </c>
      <c r="UHM21" s="151" t="s">
        <v>770</v>
      </c>
      <c r="UHN21" s="151" t="s">
        <v>770</v>
      </c>
      <c r="UHO21" s="151" t="s">
        <v>770</v>
      </c>
      <c r="UHP21" s="151" t="s">
        <v>770</v>
      </c>
      <c r="UHQ21" s="151" t="s">
        <v>770</v>
      </c>
      <c r="UHR21" s="151" t="s">
        <v>770</v>
      </c>
      <c r="UHS21" s="151" t="s">
        <v>770</v>
      </c>
      <c r="UHT21" s="151" t="s">
        <v>770</v>
      </c>
      <c r="UHU21" s="151" t="s">
        <v>770</v>
      </c>
      <c r="UHV21" s="151" t="s">
        <v>770</v>
      </c>
      <c r="UHW21" s="151" t="s">
        <v>770</v>
      </c>
      <c r="UHX21" s="151" t="s">
        <v>770</v>
      </c>
      <c r="UHY21" s="151" t="s">
        <v>770</v>
      </c>
      <c r="UHZ21" s="151" t="s">
        <v>770</v>
      </c>
      <c r="UIA21" s="151" t="s">
        <v>770</v>
      </c>
      <c r="UIB21" s="151" t="s">
        <v>770</v>
      </c>
      <c r="UIC21" s="151" t="s">
        <v>770</v>
      </c>
      <c r="UID21" s="151" t="s">
        <v>770</v>
      </c>
      <c r="UIE21" s="151" t="s">
        <v>770</v>
      </c>
      <c r="UIF21" s="151" t="s">
        <v>770</v>
      </c>
      <c r="UIG21" s="151" t="s">
        <v>770</v>
      </c>
      <c r="UIH21" s="151" t="s">
        <v>770</v>
      </c>
      <c r="UII21" s="151" t="s">
        <v>770</v>
      </c>
      <c r="UIJ21" s="151" t="s">
        <v>770</v>
      </c>
      <c r="UIK21" s="151" t="s">
        <v>770</v>
      </c>
      <c r="UIL21" s="151" t="s">
        <v>770</v>
      </c>
      <c r="UIM21" s="151" t="s">
        <v>770</v>
      </c>
      <c r="UIN21" s="151" t="s">
        <v>770</v>
      </c>
      <c r="UIO21" s="151" t="s">
        <v>770</v>
      </c>
      <c r="UIP21" s="151" t="s">
        <v>770</v>
      </c>
      <c r="UIQ21" s="151" t="s">
        <v>770</v>
      </c>
      <c r="UIR21" s="151" t="s">
        <v>770</v>
      </c>
      <c r="UIS21" s="151" t="s">
        <v>770</v>
      </c>
      <c r="UIT21" s="151" t="s">
        <v>770</v>
      </c>
      <c r="UIU21" s="151" t="s">
        <v>770</v>
      </c>
      <c r="UIV21" s="151" t="s">
        <v>770</v>
      </c>
      <c r="UIW21" s="151" t="s">
        <v>770</v>
      </c>
      <c r="UIX21" s="151" t="s">
        <v>770</v>
      </c>
      <c r="UIY21" s="151" t="s">
        <v>770</v>
      </c>
      <c r="UIZ21" s="151" t="s">
        <v>770</v>
      </c>
      <c r="UJA21" s="151" t="s">
        <v>770</v>
      </c>
      <c r="UJB21" s="151" t="s">
        <v>770</v>
      </c>
      <c r="UJC21" s="151" t="s">
        <v>770</v>
      </c>
      <c r="UJD21" s="151" t="s">
        <v>770</v>
      </c>
      <c r="UJE21" s="151" t="s">
        <v>770</v>
      </c>
      <c r="UJF21" s="151" t="s">
        <v>770</v>
      </c>
      <c r="UJG21" s="151" t="s">
        <v>770</v>
      </c>
      <c r="UJH21" s="151" t="s">
        <v>770</v>
      </c>
      <c r="UJI21" s="151" t="s">
        <v>770</v>
      </c>
      <c r="UJJ21" s="151" t="s">
        <v>770</v>
      </c>
      <c r="UJK21" s="151" t="s">
        <v>770</v>
      </c>
      <c r="UJL21" s="151" t="s">
        <v>770</v>
      </c>
      <c r="UJM21" s="151" t="s">
        <v>770</v>
      </c>
      <c r="UJN21" s="151" t="s">
        <v>770</v>
      </c>
      <c r="UJO21" s="151" t="s">
        <v>770</v>
      </c>
      <c r="UJP21" s="151" t="s">
        <v>770</v>
      </c>
      <c r="UJQ21" s="151" t="s">
        <v>770</v>
      </c>
      <c r="UJR21" s="151" t="s">
        <v>770</v>
      </c>
      <c r="UJS21" s="151" t="s">
        <v>770</v>
      </c>
      <c r="UJT21" s="151" t="s">
        <v>770</v>
      </c>
      <c r="UJU21" s="151" t="s">
        <v>770</v>
      </c>
      <c r="UJV21" s="151" t="s">
        <v>770</v>
      </c>
      <c r="UJW21" s="151" t="s">
        <v>770</v>
      </c>
      <c r="UJX21" s="151" t="s">
        <v>770</v>
      </c>
      <c r="UJY21" s="151" t="s">
        <v>770</v>
      </c>
      <c r="UJZ21" s="151" t="s">
        <v>770</v>
      </c>
      <c r="UKA21" s="151" t="s">
        <v>770</v>
      </c>
      <c r="UKB21" s="151" t="s">
        <v>770</v>
      </c>
      <c r="UKC21" s="151" t="s">
        <v>770</v>
      </c>
      <c r="UKD21" s="151" t="s">
        <v>770</v>
      </c>
      <c r="UKE21" s="151" t="s">
        <v>770</v>
      </c>
      <c r="UKF21" s="151" t="s">
        <v>770</v>
      </c>
      <c r="UKG21" s="151" t="s">
        <v>770</v>
      </c>
      <c r="UKH21" s="151" t="s">
        <v>770</v>
      </c>
      <c r="UKI21" s="151" t="s">
        <v>770</v>
      </c>
      <c r="UKJ21" s="151" t="s">
        <v>770</v>
      </c>
      <c r="UKK21" s="151" t="s">
        <v>770</v>
      </c>
      <c r="UKL21" s="151" t="s">
        <v>770</v>
      </c>
      <c r="UKM21" s="151" t="s">
        <v>770</v>
      </c>
      <c r="UKN21" s="151" t="s">
        <v>770</v>
      </c>
      <c r="UKO21" s="151" t="s">
        <v>770</v>
      </c>
      <c r="UKP21" s="151" t="s">
        <v>770</v>
      </c>
      <c r="UKQ21" s="151" t="s">
        <v>770</v>
      </c>
      <c r="UKR21" s="151" t="s">
        <v>770</v>
      </c>
      <c r="UKS21" s="151" t="s">
        <v>770</v>
      </c>
      <c r="UKT21" s="151" t="s">
        <v>770</v>
      </c>
      <c r="UKU21" s="151" t="s">
        <v>770</v>
      </c>
      <c r="UKV21" s="151" t="s">
        <v>770</v>
      </c>
      <c r="UKW21" s="151" t="s">
        <v>770</v>
      </c>
      <c r="UKX21" s="151" t="s">
        <v>770</v>
      </c>
      <c r="UKY21" s="151" t="s">
        <v>770</v>
      </c>
      <c r="UKZ21" s="151" t="s">
        <v>770</v>
      </c>
      <c r="ULA21" s="151" t="s">
        <v>770</v>
      </c>
      <c r="ULB21" s="151" t="s">
        <v>770</v>
      </c>
      <c r="ULC21" s="151" t="s">
        <v>770</v>
      </c>
      <c r="ULD21" s="151" t="s">
        <v>770</v>
      </c>
      <c r="ULE21" s="151" t="s">
        <v>770</v>
      </c>
      <c r="ULF21" s="151" t="s">
        <v>770</v>
      </c>
      <c r="ULG21" s="151" t="s">
        <v>770</v>
      </c>
      <c r="ULH21" s="151" t="s">
        <v>770</v>
      </c>
      <c r="ULI21" s="151" t="s">
        <v>770</v>
      </c>
      <c r="ULJ21" s="151" t="s">
        <v>770</v>
      </c>
      <c r="ULK21" s="151" t="s">
        <v>770</v>
      </c>
      <c r="ULL21" s="151" t="s">
        <v>770</v>
      </c>
      <c r="ULM21" s="151" t="s">
        <v>770</v>
      </c>
      <c r="ULN21" s="151" t="s">
        <v>770</v>
      </c>
      <c r="ULO21" s="151" t="s">
        <v>770</v>
      </c>
      <c r="ULP21" s="151" t="s">
        <v>770</v>
      </c>
      <c r="ULQ21" s="151" t="s">
        <v>770</v>
      </c>
      <c r="ULR21" s="151" t="s">
        <v>770</v>
      </c>
      <c r="ULS21" s="151" t="s">
        <v>770</v>
      </c>
      <c r="ULT21" s="151" t="s">
        <v>770</v>
      </c>
      <c r="ULU21" s="151" t="s">
        <v>770</v>
      </c>
      <c r="ULV21" s="151" t="s">
        <v>770</v>
      </c>
      <c r="ULW21" s="151" t="s">
        <v>770</v>
      </c>
      <c r="ULX21" s="151" t="s">
        <v>770</v>
      </c>
      <c r="ULY21" s="151" t="s">
        <v>770</v>
      </c>
      <c r="ULZ21" s="151" t="s">
        <v>770</v>
      </c>
      <c r="UMA21" s="151" t="s">
        <v>770</v>
      </c>
      <c r="UMB21" s="151" t="s">
        <v>770</v>
      </c>
      <c r="UMC21" s="151" t="s">
        <v>770</v>
      </c>
      <c r="UMD21" s="151" t="s">
        <v>770</v>
      </c>
      <c r="UME21" s="151" t="s">
        <v>770</v>
      </c>
      <c r="UMF21" s="151" t="s">
        <v>770</v>
      </c>
      <c r="UMG21" s="151" t="s">
        <v>770</v>
      </c>
      <c r="UMH21" s="151" t="s">
        <v>770</v>
      </c>
      <c r="UMI21" s="151" t="s">
        <v>770</v>
      </c>
      <c r="UMJ21" s="151" t="s">
        <v>770</v>
      </c>
      <c r="UMK21" s="151" t="s">
        <v>770</v>
      </c>
      <c r="UML21" s="151" t="s">
        <v>770</v>
      </c>
      <c r="UMM21" s="151" t="s">
        <v>770</v>
      </c>
      <c r="UMN21" s="151" t="s">
        <v>770</v>
      </c>
      <c r="UMO21" s="151" t="s">
        <v>770</v>
      </c>
      <c r="UMP21" s="151" t="s">
        <v>770</v>
      </c>
      <c r="UMQ21" s="151" t="s">
        <v>770</v>
      </c>
      <c r="UMR21" s="151" t="s">
        <v>770</v>
      </c>
      <c r="UMS21" s="151" t="s">
        <v>770</v>
      </c>
      <c r="UMT21" s="151" t="s">
        <v>770</v>
      </c>
      <c r="UMU21" s="151" t="s">
        <v>770</v>
      </c>
      <c r="UMV21" s="151" t="s">
        <v>770</v>
      </c>
      <c r="UMW21" s="151" t="s">
        <v>770</v>
      </c>
      <c r="UMX21" s="151" t="s">
        <v>770</v>
      </c>
      <c r="UMY21" s="151" t="s">
        <v>770</v>
      </c>
      <c r="UMZ21" s="151" t="s">
        <v>770</v>
      </c>
      <c r="UNA21" s="151" t="s">
        <v>770</v>
      </c>
      <c r="UNB21" s="151" t="s">
        <v>770</v>
      </c>
      <c r="UNC21" s="151" t="s">
        <v>770</v>
      </c>
      <c r="UND21" s="151" t="s">
        <v>770</v>
      </c>
      <c r="UNE21" s="151" t="s">
        <v>770</v>
      </c>
      <c r="UNF21" s="151" t="s">
        <v>770</v>
      </c>
      <c r="UNG21" s="151" t="s">
        <v>770</v>
      </c>
      <c r="UNH21" s="151" t="s">
        <v>770</v>
      </c>
      <c r="UNI21" s="151" t="s">
        <v>770</v>
      </c>
      <c r="UNJ21" s="151" t="s">
        <v>770</v>
      </c>
      <c r="UNK21" s="151" t="s">
        <v>770</v>
      </c>
      <c r="UNL21" s="151" t="s">
        <v>770</v>
      </c>
      <c r="UNM21" s="151" t="s">
        <v>770</v>
      </c>
      <c r="UNN21" s="151" t="s">
        <v>770</v>
      </c>
      <c r="UNO21" s="151" t="s">
        <v>770</v>
      </c>
      <c r="UNP21" s="151" t="s">
        <v>770</v>
      </c>
      <c r="UNQ21" s="151" t="s">
        <v>770</v>
      </c>
      <c r="UNR21" s="151" t="s">
        <v>770</v>
      </c>
      <c r="UNS21" s="151" t="s">
        <v>770</v>
      </c>
      <c r="UNT21" s="151" t="s">
        <v>770</v>
      </c>
      <c r="UNU21" s="151" t="s">
        <v>770</v>
      </c>
      <c r="UNV21" s="151" t="s">
        <v>770</v>
      </c>
      <c r="UNW21" s="151" t="s">
        <v>770</v>
      </c>
      <c r="UNX21" s="151" t="s">
        <v>770</v>
      </c>
      <c r="UNY21" s="151" t="s">
        <v>770</v>
      </c>
      <c r="UNZ21" s="151" t="s">
        <v>770</v>
      </c>
      <c r="UOA21" s="151" t="s">
        <v>770</v>
      </c>
      <c r="UOB21" s="151" t="s">
        <v>770</v>
      </c>
      <c r="UOC21" s="151" t="s">
        <v>770</v>
      </c>
      <c r="UOD21" s="151" t="s">
        <v>770</v>
      </c>
      <c r="UOE21" s="151" t="s">
        <v>770</v>
      </c>
      <c r="UOF21" s="151" t="s">
        <v>770</v>
      </c>
      <c r="UOG21" s="151" t="s">
        <v>770</v>
      </c>
      <c r="UOH21" s="151" t="s">
        <v>770</v>
      </c>
      <c r="UOI21" s="151" t="s">
        <v>770</v>
      </c>
      <c r="UOJ21" s="151" t="s">
        <v>770</v>
      </c>
      <c r="UOK21" s="151" t="s">
        <v>770</v>
      </c>
      <c r="UOL21" s="151" t="s">
        <v>770</v>
      </c>
      <c r="UOM21" s="151" t="s">
        <v>770</v>
      </c>
      <c r="UON21" s="151" t="s">
        <v>770</v>
      </c>
      <c r="UOO21" s="151" t="s">
        <v>770</v>
      </c>
      <c r="UOP21" s="151" t="s">
        <v>770</v>
      </c>
      <c r="UOQ21" s="151" t="s">
        <v>770</v>
      </c>
      <c r="UOR21" s="151" t="s">
        <v>770</v>
      </c>
      <c r="UOS21" s="151" t="s">
        <v>770</v>
      </c>
      <c r="UOT21" s="151" t="s">
        <v>770</v>
      </c>
      <c r="UOU21" s="151" t="s">
        <v>770</v>
      </c>
      <c r="UOV21" s="151" t="s">
        <v>770</v>
      </c>
      <c r="UOW21" s="151" t="s">
        <v>770</v>
      </c>
      <c r="UOX21" s="151" t="s">
        <v>770</v>
      </c>
      <c r="UOY21" s="151" t="s">
        <v>770</v>
      </c>
      <c r="UOZ21" s="151" t="s">
        <v>770</v>
      </c>
      <c r="UPA21" s="151" t="s">
        <v>770</v>
      </c>
      <c r="UPB21" s="151" t="s">
        <v>770</v>
      </c>
      <c r="UPC21" s="151" t="s">
        <v>770</v>
      </c>
      <c r="UPD21" s="151" t="s">
        <v>770</v>
      </c>
      <c r="UPE21" s="151" t="s">
        <v>770</v>
      </c>
      <c r="UPF21" s="151" t="s">
        <v>770</v>
      </c>
      <c r="UPG21" s="151" t="s">
        <v>770</v>
      </c>
      <c r="UPH21" s="151" t="s">
        <v>770</v>
      </c>
      <c r="UPI21" s="151" t="s">
        <v>770</v>
      </c>
      <c r="UPJ21" s="151" t="s">
        <v>770</v>
      </c>
      <c r="UPK21" s="151" t="s">
        <v>770</v>
      </c>
      <c r="UPL21" s="151" t="s">
        <v>770</v>
      </c>
      <c r="UPM21" s="151" t="s">
        <v>770</v>
      </c>
      <c r="UPN21" s="151" t="s">
        <v>770</v>
      </c>
      <c r="UPO21" s="151" t="s">
        <v>770</v>
      </c>
      <c r="UPP21" s="151" t="s">
        <v>770</v>
      </c>
      <c r="UPQ21" s="151" t="s">
        <v>770</v>
      </c>
      <c r="UPR21" s="151" t="s">
        <v>770</v>
      </c>
      <c r="UPS21" s="151" t="s">
        <v>770</v>
      </c>
      <c r="UPT21" s="151" t="s">
        <v>770</v>
      </c>
      <c r="UPU21" s="151" t="s">
        <v>770</v>
      </c>
      <c r="UPV21" s="151" t="s">
        <v>770</v>
      </c>
      <c r="UPW21" s="151" t="s">
        <v>770</v>
      </c>
      <c r="UPX21" s="151" t="s">
        <v>770</v>
      </c>
      <c r="UPY21" s="151" t="s">
        <v>770</v>
      </c>
      <c r="UPZ21" s="151" t="s">
        <v>770</v>
      </c>
      <c r="UQA21" s="151" t="s">
        <v>770</v>
      </c>
      <c r="UQB21" s="151" t="s">
        <v>770</v>
      </c>
      <c r="UQC21" s="151" t="s">
        <v>770</v>
      </c>
      <c r="UQD21" s="151" t="s">
        <v>770</v>
      </c>
      <c r="UQE21" s="151" t="s">
        <v>770</v>
      </c>
      <c r="UQF21" s="151" t="s">
        <v>770</v>
      </c>
      <c r="UQG21" s="151" t="s">
        <v>770</v>
      </c>
      <c r="UQH21" s="151" t="s">
        <v>770</v>
      </c>
      <c r="UQI21" s="151" t="s">
        <v>770</v>
      </c>
      <c r="UQJ21" s="151" t="s">
        <v>770</v>
      </c>
      <c r="UQK21" s="151" t="s">
        <v>770</v>
      </c>
      <c r="UQL21" s="151" t="s">
        <v>770</v>
      </c>
      <c r="UQM21" s="151" t="s">
        <v>770</v>
      </c>
      <c r="UQN21" s="151" t="s">
        <v>770</v>
      </c>
      <c r="UQO21" s="151" t="s">
        <v>770</v>
      </c>
      <c r="UQP21" s="151" t="s">
        <v>770</v>
      </c>
      <c r="UQQ21" s="151" t="s">
        <v>770</v>
      </c>
      <c r="UQR21" s="151" t="s">
        <v>770</v>
      </c>
      <c r="UQS21" s="151" t="s">
        <v>770</v>
      </c>
      <c r="UQT21" s="151" t="s">
        <v>770</v>
      </c>
      <c r="UQU21" s="151" t="s">
        <v>770</v>
      </c>
      <c r="UQV21" s="151" t="s">
        <v>770</v>
      </c>
      <c r="UQW21" s="151" t="s">
        <v>770</v>
      </c>
      <c r="UQX21" s="151" t="s">
        <v>770</v>
      </c>
      <c r="UQY21" s="151" t="s">
        <v>770</v>
      </c>
      <c r="UQZ21" s="151" t="s">
        <v>770</v>
      </c>
      <c r="URA21" s="151" t="s">
        <v>770</v>
      </c>
      <c r="URB21" s="151" t="s">
        <v>770</v>
      </c>
      <c r="URC21" s="151" t="s">
        <v>770</v>
      </c>
      <c r="URD21" s="151" t="s">
        <v>770</v>
      </c>
      <c r="URE21" s="151" t="s">
        <v>770</v>
      </c>
      <c r="URF21" s="151" t="s">
        <v>770</v>
      </c>
      <c r="URG21" s="151" t="s">
        <v>770</v>
      </c>
      <c r="URH21" s="151" t="s">
        <v>770</v>
      </c>
      <c r="URI21" s="151" t="s">
        <v>770</v>
      </c>
      <c r="URJ21" s="151" t="s">
        <v>770</v>
      </c>
      <c r="URK21" s="151" t="s">
        <v>770</v>
      </c>
      <c r="URL21" s="151" t="s">
        <v>770</v>
      </c>
      <c r="URM21" s="151" t="s">
        <v>770</v>
      </c>
      <c r="URN21" s="151" t="s">
        <v>770</v>
      </c>
      <c r="URO21" s="151" t="s">
        <v>770</v>
      </c>
      <c r="URP21" s="151" t="s">
        <v>770</v>
      </c>
      <c r="URQ21" s="151" t="s">
        <v>770</v>
      </c>
      <c r="URR21" s="151" t="s">
        <v>770</v>
      </c>
      <c r="URS21" s="151" t="s">
        <v>770</v>
      </c>
      <c r="URT21" s="151" t="s">
        <v>770</v>
      </c>
      <c r="URU21" s="151" t="s">
        <v>770</v>
      </c>
      <c r="URV21" s="151" t="s">
        <v>770</v>
      </c>
      <c r="URW21" s="151" t="s">
        <v>770</v>
      </c>
      <c r="URX21" s="151" t="s">
        <v>770</v>
      </c>
      <c r="URY21" s="151" t="s">
        <v>770</v>
      </c>
      <c r="URZ21" s="151" t="s">
        <v>770</v>
      </c>
      <c r="USA21" s="151" t="s">
        <v>770</v>
      </c>
      <c r="USB21" s="151" t="s">
        <v>770</v>
      </c>
      <c r="USC21" s="151" t="s">
        <v>770</v>
      </c>
      <c r="USD21" s="151" t="s">
        <v>770</v>
      </c>
      <c r="USE21" s="151" t="s">
        <v>770</v>
      </c>
      <c r="USF21" s="151" t="s">
        <v>770</v>
      </c>
      <c r="USG21" s="151" t="s">
        <v>770</v>
      </c>
      <c r="USH21" s="151" t="s">
        <v>770</v>
      </c>
      <c r="USI21" s="151" t="s">
        <v>770</v>
      </c>
      <c r="USJ21" s="151" t="s">
        <v>770</v>
      </c>
      <c r="USK21" s="151" t="s">
        <v>770</v>
      </c>
      <c r="USL21" s="151" t="s">
        <v>770</v>
      </c>
      <c r="USM21" s="151" t="s">
        <v>770</v>
      </c>
      <c r="USN21" s="151" t="s">
        <v>770</v>
      </c>
      <c r="USO21" s="151" t="s">
        <v>770</v>
      </c>
      <c r="USP21" s="151" t="s">
        <v>770</v>
      </c>
      <c r="USQ21" s="151" t="s">
        <v>770</v>
      </c>
      <c r="USR21" s="151" t="s">
        <v>770</v>
      </c>
      <c r="USS21" s="151" t="s">
        <v>770</v>
      </c>
      <c r="UST21" s="151" t="s">
        <v>770</v>
      </c>
      <c r="USU21" s="151" t="s">
        <v>770</v>
      </c>
      <c r="USV21" s="151" t="s">
        <v>770</v>
      </c>
      <c r="USW21" s="151" t="s">
        <v>770</v>
      </c>
      <c r="USX21" s="151" t="s">
        <v>770</v>
      </c>
      <c r="USY21" s="151" t="s">
        <v>770</v>
      </c>
      <c r="USZ21" s="151" t="s">
        <v>770</v>
      </c>
      <c r="UTA21" s="151" t="s">
        <v>770</v>
      </c>
      <c r="UTB21" s="151" t="s">
        <v>770</v>
      </c>
      <c r="UTC21" s="151" t="s">
        <v>770</v>
      </c>
      <c r="UTD21" s="151" t="s">
        <v>770</v>
      </c>
      <c r="UTE21" s="151" t="s">
        <v>770</v>
      </c>
      <c r="UTF21" s="151" t="s">
        <v>770</v>
      </c>
      <c r="UTG21" s="151" t="s">
        <v>770</v>
      </c>
      <c r="UTH21" s="151" t="s">
        <v>770</v>
      </c>
      <c r="UTI21" s="151" t="s">
        <v>770</v>
      </c>
      <c r="UTJ21" s="151" t="s">
        <v>770</v>
      </c>
      <c r="UTK21" s="151" t="s">
        <v>770</v>
      </c>
      <c r="UTL21" s="151" t="s">
        <v>770</v>
      </c>
      <c r="UTM21" s="151" t="s">
        <v>770</v>
      </c>
      <c r="UTN21" s="151" t="s">
        <v>770</v>
      </c>
      <c r="UTO21" s="151" t="s">
        <v>770</v>
      </c>
      <c r="UTP21" s="151" t="s">
        <v>770</v>
      </c>
      <c r="UTQ21" s="151" t="s">
        <v>770</v>
      </c>
      <c r="UTR21" s="151" t="s">
        <v>770</v>
      </c>
      <c r="UTS21" s="151" t="s">
        <v>770</v>
      </c>
      <c r="UTT21" s="151" t="s">
        <v>770</v>
      </c>
      <c r="UTU21" s="151" t="s">
        <v>770</v>
      </c>
      <c r="UTV21" s="151" t="s">
        <v>770</v>
      </c>
      <c r="UTW21" s="151" t="s">
        <v>770</v>
      </c>
      <c r="UTX21" s="151" t="s">
        <v>770</v>
      </c>
      <c r="UTY21" s="151" t="s">
        <v>770</v>
      </c>
      <c r="UTZ21" s="151" t="s">
        <v>770</v>
      </c>
      <c r="UUA21" s="151" t="s">
        <v>770</v>
      </c>
      <c r="UUB21" s="151" t="s">
        <v>770</v>
      </c>
      <c r="UUC21" s="151" t="s">
        <v>770</v>
      </c>
      <c r="UUD21" s="151" t="s">
        <v>770</v>
      </c>
      <c r="UUE21" s="151" t="s">
        <v>770</v>
      </c>
      <c r="UUF21" s="151" t="s">
        <v>770</v>
      </c>
      <c r="UUG21" s="151" t="s">
        <v>770</v>
      </c>
      <c r="UUH21" s="151" t="s">
        <v>770</v>
      </c>
      <c r="UUI21" s="151" t="s">
        <v>770</v>
      </c>
      <c r="UUJ21" s="151" t="s">
        <v>770</v>
      </c>
      <c r="UUK21" s="151" t="s">
        <v>770</v>
      </c>
      <c r="UUL21" s="151" t="s">
        <v>770</v>
      </c>
      <c r="UUM21" s="151" t="s">
        <v>770</v>
      </c>
      <c r="UUN21" s="151" t="s">
        <v>770</v>
      </c>
      <c r="UUO21" s="151" t="s">
        <v>770</v>
      </c>
      <c r="UUP21" s="151" t="s">
        <v>770</v>
      </c>
      <c r="UUQ21" s="151" t="s">
        <v>770</v>
      </c>
      <c r="UUR21" s="151" t="s">
        <v>770</v>
      </c>
      <c r="UUS21" s="151" t="s">
        <v>770</v>
      </c>
      <c r="UUT21" s="151" t="s">
        <v>770</v>
      </c>
      <c r="UUU21" s="151" t="s">
        <v>770</v>
      </c>
      <c r="UUV21" s="151" t="s">
        <v>770</v>
      </c>
      <c r="UUW21" s="151" t="s">
        <v>770</v>
      </c>
      <c r="UUX21" s="151" t="s">
        <v>770</v>
      </c>
      <c r="UUY21" s="151" t="s">
        <v>770</v>
      </c>
      <c r="UUZ21" s="151" t="s">
        <v>770</v>
      </c>
      <c r="UVA21" s="151" t="s">
        <v>770</v>
      </c>
      <c r="UVB21" s="151" t="s">
        <v>770</v>
      </c>
      <c r="UVC21" s="151" t="s">
        <v>770</v>
      </c>
      <c r="UVD21" s="151" t="s">
        <v>770</v>
      </c>
      <c r="UVE21" s="151" t="s">
        <v>770</v>
      </c>
      <c r="UVF21" s="151" t="s">
        <v>770</v>
      </c>
      <c r="UVG21" s="151" t="s">
        <v>770</v>
      </c>
      <c r="UVH21" s="151" t="s">
        <v>770</v>
      </c>
      <c r="UVI21" s="151" t="s">
        <v>770</v>
      </c>
      <c r="UVJ21" s="151" t="s">
        <v>770</v>
      </c>
      <c r="UVK21" s="151" t="s">
        <v>770</v>
      </c>
      <c r="UVL21" s="151" t="s">
        <v>770</v>
      </c>
      <c r="UVM21" s="151" t="s">
        <v>770</v>
      </c>
      <c r="UVN21" s="151" t="s">
        <v>770</v>
      </c>
      <c r="UVO21" s="151" t="s">
        <v>770</v>
      </c>
      <c r="UVP21" s="151" t="s">
        <v>770</v>
      </c>
      <c r="UVQ21" s="151" t="s">
        <v>770</v>
      </c>
      <c r="UVR21" s="151" t="s">
        <v>770</v>
      </c>
      <c r="UVS21" s="151" t="s">
        <v>770</v>
      </c>
      <c r="UVT21" s="151" t="s">
        <v>770</v>
      </c>
      <c r="UVU21" s="151" t="s">
        <v>770</v>
      </c>
      <c r="UVV21" s="151" t="s">
        <v>770</v>
      </c>
      <c r="UVW21" s="151" t="s">
        <v>770</v>
      </c>
      <c r="UVX21" s="151" t="s">
        <v>770</v>
      </c>
      <c r="UVY21" s="151" t="s">
        <v>770</v>
      </c>
      <c r="UVZ21" s="151" t="s">
        <v>770</v>
      </c>
      <c r="UWA21" s="151" t="s">
        <v>770</v>
      </c>
      <c r="UWB21" s="151" t="s">
        <v>770</v>
      </c>
      <c r="UWC21" s="151" t="s">
        <v>770</v>
      </c>
      <c r="UWD21" s="151" t="s">
        <v>770</v>
      </c>
      <c r="UWE21" s="151" t="s">
        <v>770</v>
      </c>
      <c r="UWF21" s="151" t="s">
        <v>770</v>
      </c>
      <c r="UWG21" s="151" t="s">
        <v>770</v>
      </c>
      <c r="UWH21" s="151" t="s">
        <v>770</v>
      </c>
      <c r="UWI21" s="151" t="s">
        <v>770</v>
      </c>
      <c r="UWJ21" s="151" t="s">
        <v>770</v>
      </c>
      <c r="UWK21" s="151" t="s">
        <v>770</v>
      </c>
      <c r="UWL21" s="151" t="s">
        <v>770</v>
      </c>
      <c r="UWM21" s="151" t="s">
        <v>770</v>
      </c>
      <c r="UWN21" s="151" t="s">
        <v>770</v>
      </c>
      <c r="UWO21" s="151" t="s">
        <v>770</v>
      </c>
      <c r="UWP21" s="151" t="s">
        <v>770</v>
      </c>
      <c r="UWQ21" s="151" t="s">
        <v>770</v>
      </c>
      <c r="UWR21" s="151" t="s">
        <v>770</v>
      </c>
      <c r="UWS21" s="151" t="s">
        <v>770</v>
      </c>
      <c r="UWT21" s="151" t="s">
        <v>770</v>
      </c>
      <c r="UWU21" s="151" t="s">
        <v>770</v>
      </c>
      <c r="UWV21" s="151" t="s">
        <v>770</v>
      </c>
      <c r="UWW21" s="151" t="s">
        <v>770</v>
      </c>
      <c r="UWX21" s="151" t="s">
        <v>770</v>
      </c>
      <c r="UWY21" s="151" t="s">
        <v>770</v>
      </c>
      <c r="UWZ21" s="151" t="s">
        <v>770</v>
      </c>
      <c r="UXA21" s="151" t="s">
        <v>770</v>
      </c>
      <c r="UXB21" s="151" t="s">
        <v>770</v>
      </c>
      <c r="UXC21" s="151" t="s">
        <v>770</v>
      </c>
      <c r="UXD21" s="151" t="s">
        <v>770</v>
      </c>
      <c r="UXE21" s="151" t="s">
        <v>770</v>
      </c>
      <c r="UXF21" s="151" t="s">
        <v>770</v>
      </c>
      <c r="UXG21" s="151" t="s">
        <v>770</v>
      </c>
      <c r="UXH21" s="151" t="s">
        <v>770</v>
      </c>
      <c r="UXI21" s="151" t="s">
        <v>770</v>
      </c>
      <c r="UXJ21" s="151" t="s">
        <v>770</v>
      </c>
      <c r="UXK21" s="151" t="s">
        <v>770</v>
      </c>
      <c r="UXL21" s="151" t="s">
        <v>770</v>
      </c>
      <c r="UXM21" s="151" t="s">
        <v>770</v>
      </c>
      <c r="UXN21" s="151" t="s">
        <v>770</v>
      </c>
      <c r="UXO21" s="151" t="s">
        <v>770</v>
      </c>
      <c r="UXP21" s="151" t="s">
        <v>770</v>
      </c>
      <c r="UXQ21" s="151" t="s">
        <v>770</v>
      </c>
      <c r="UXR21" s="151" t="s">
        <v>770</v>
      </c>
      <c r="UXS21" s="151" t="s">
        <v>770</v>
      </c>
      <c r="UXT21" s="151" t="s">
        <v>770</v>
      </c>
      <c r="UXU21" s="151" t="s">
        <v>770</v>
      </c>
      <c r="UXV21" s="151" t="s">
        <v>770</v>
      </c>
      <c r="UXW21" s="151" t="s">
        <v>770</v>
      </c>
      <c r="UXX21" s="151" t="s">
        <v>770</v>
      </c>
      <c r="UXY21" s="151" t="s">
        <v>770</v>
      </c>
      <c r="UXZ21" s="151" t="s">
        <v>770</v>
      </c>
      <c r="UYA21" s="151" t="s">
        <v>770</v>
      </c>
      <c r="UYB21" s="151" t="s">
        <v>770</v>
      </c>
      <c r="UYC21" s="151" t="s">
        <v>770</v>
      </c>
      <c r="UYD21" s="151" t="s">
        <v>770</v>
      </c>
      <c r="UYE21" s="151" t="s">
        <v>770</v>
      </c>
      <c r="UYF21" s="151" t="s">
        <v>770</v>
      </c>
      <c r="UYG21" s="151" t="s">
        <v>770</v>
      </c>
      <c r="UYH21" s="151" t="s">
        <v>770</v>
      </c>
      <c r="UYI21" s="151" t="s">
        <v>770</v>
      </c>
      <c r="UYJ21" s="151" t="s">
        <v>770</v>
      </c>
      <c r="UYK21" s="151" t="s">
        <v>770</v>
      </c>
      <c r="UYL21" s="151" t="s">
        <v>770</v>
      </c>
      <c r="UYM21" s="151" t="s">
        <v>770</v>
      </c>
      <c r="UYN21" s="151" t="s">
        <v>770</v>
      </c>
      <c r="UYO21" s="151" t="s">
        <v>770</v>
      </c>
      <c r="UYP21" s="151" t="s">
        <v>770</v>
      </c>
      <c r="UYQ21" s="151" t="s">
        <v>770</v>
      </c>
      <c r="UYR21" s="151" t="s">
        <v>770</v>
      </c>
      <c r="UYS21" s="151" t="s">
        <v>770</v>
      </c>
      <c r="UYT21" s="151" t="s">
        <v>770</v>
      </c>
      <c r="UYU21" s="151" t="s">
        <v>770</v>
      </c>
      <c r="UYV21" s="151" t="s">
        <v>770</v>
      </c>
      <c r="UYW21" s="151" t="s">
        <v>770</v>
      </c>
      <c r="UYX21" s="151" t="s">
        <v>770</v>
      </c>
      <c r="UYY21" s="151" t="s">
        <v>770</v>
      </c>
      <c r="UYZ21" s="151" t="s">
        <v>770</v>
      </c>
      <c r="UZA21" s="151" t="s">
        <v>770</v>
      </c>
      <c r="UZB21" s="151" t="s">
        <v>770</v>
      </c>
      <c r="UZC21" s="151" t="s">
        <v>770</v>
      </c>
      <c r="UZD21" s="151" t="s">
        <v>770</v>
      </c>
      <c r="UZE21" s="151" t="s">
        <v>770</v>
      </c>
      <c r="UZF21" s="151" t="s">
        <v>770</v>
      </c>
      <c r="UZG21" s="151" t="s">
        <v>770</v>
      </c>
      <c r="UZH21" s="151" t="s">
        <v>770</v>
      </c>
      <c r="UZI21" s="151" t="s">
        <v>770</v>
      </c>
      <c r="UZJ21" s="151" t="s">
        <v>770</v>
      </c>
      <c r="UZK21" s="151" t="s">
        <v>770</v>
      </c>
      <c r="UZL21" s="151" t="s">
        <v>770</v>
      </c>
      <c r="UZM21" s="151" t="s">
        <v>770</v>
      </c>
      <c r="UZN21" s="151" t="s">
        <v>770</v>
      </c>
      <c r="UZO21" s="151" t="s">
        <v>770</v>
      </c>
      <c r="UZP21" s="151" t="s">
        <v>770</v>
      </c>
      <c r="UZQ21" s="151" t="s">
        <v>770</v>
      </c>
      <c r="UZR21" s="151" t="s">
        <v>770</v>
      </c>
      <c r="UZS21" s="151" t="s">
        <v>770</v>
      </c>
      <c r="UZT21" s="151" t="s">
        <v>770</v>
      </c>
      <c r="UZU21" s="151" t="s">
        <v>770</v>
      </c>
      <c r="UZV21" s="151" t="s">
        <v>770</v>
      </c>
      <c r="UZW21" s="151" t="s">
        <v>770</v>
      </c>
      <c r="UZX21" s="151" t="s">
        <v>770</v>
      </c>
      <c r="UZY21" s="151" t="s">
        <v>770</v>
      </c>
      <c r="UZZ21" s="151" t="s">
        <v>770</v>
      </c>
      <c r="VAA21" s="151" t="s">
        <v>770</v>
      </c>
      <c r="VAB21" s="151" t="s">
        <v>770</v>
      </c>
      <c r="VAC21" s="151" t="s">
        <v>770</v>
      </c>
      <c r="VAD21" s="151" t="s">
        <v>770</v>
      </c>
      <c r="VAE21" s="151" t="s">
        <v>770</v>
      </c>
      <c r="VAF21" s="151" t="s">
        <v>770</v>
      </c>
      <c r="VAG21" s="151" t="s">
        <v>770</v>
      </c>
      <c r="VAH21" s="151" t="s">
        <v>770</v>
      </c>
      <c r="VAI21" s="151" t="s">
        <v>770</v>
      </c>
      <c r="VAJ21" s="151" t="s">
        <v>770</v>
      </c>
      <c r="VAK21" s="151" t="s">
        <v>770</v>
      </c>
      <c r="VAL21" s="151" t="s">
        <v>770</v>
      </c>
      <c r="VAM21" s="151" t="s">
        <v>770</v>
      </c>
      <c r="VAN21" s="151" t="s">
        <v>770</v>
      </c>
      <c r="VAO21" s="151" t="s">
        <v>770</v>
      </c>
      <c r="VAP21" s="151" t="s">
        <v>770</v>
      </c>
      <c r="VAQ21" s="151" t="s">
        <v>770</v>
      </c>
      <c r="VAR21" s="151" t="s">
        <v>770</v>
      </c>
      <c r="VAS21" s="151" t="s">
        <v>770</v>
      </c>
      <c r="VAT21" s="151" t="s">
        <v>770</v>
      </c>
      <c r="VAU21" s="151" t="s">
        <v>770</v>
      </c>
      <c r="VAV21" s="151" t="s">
        <v>770</v>
      </c>
      <c r="VAW21" s="151" t="s">
        <v>770</v>
      </c>
      <c r="VAX21" s="151" t="s">
        <v>770</v>
      </c>
      <c r="VAY21" s="151" t="s">
        <v>770</v>
      </c>
      <c r="VAZ21" s="151" t="s">
        <v>770</v>
      </c>
      <c r="VBA21" s="151" t="s">
        <v>770</v>
      </c>
      <c r="VBB21" s="151" t="s">
        <v>770</v>
      </c>
      <c r="VBC21" s="151" t="s">
        <v>770</v>
      </c>
      <c r="VBD21" s="151" t="s">
        <v>770</v>
      </c>
      <c r="VBE21" s="151" t="s">
        <v>770</v>
      </c>
      <c r="VBF21" s="151" t="s">
        <v>770</v>
      </c>
      <c r="VBG21" s="151" t="s">
        <v>770</v>
      </c>
      <c r="VBH21" s="151" t="s">
        <v>770</v>
      </c>
      <c r="VBI21" s="151" t="s">
        <v>770</v>
      </c>
      <c r="VBJ21" s="151" t="s">
        <v>770</v>
      </c>
      <c r="VBK21" s="151" t="s">
        <v>770</v>
      </c>
      <c r="VBL21" s="151" t="s">
        <v>770</v>
      </c>
      <c r="VBM21" s="151" t="s">
        <v>770</v>
      </c>
      <c r="VBN21" s="151" t="s">
        <v>770</v>
      </c>
      <c r="VBO21" s="151" t="s">
        <v>770</v>
      </c>
      <c r="VBP21" s="151" t="s">
        <v>770</v>
      </c>
      <c r="VBQ21" s="151" t="s">
        <v>770</v>
      </c>
      <c r="VBR21" s="151" t="s">
        <v>770</v>
      </c>
      <c r="VBS21" s="151" t="s">
        <v>770</v>
      </c>
      <c r="VBT21" s="151" t="s">
        <v>770</v>
      </c>
      <c r="VBU21" s="151" t="s">
        <v>770</v>
      </c>
      <c r="VBV21" s="151" t="s">
        <v>770</v>
      </c>
      <c r="VBW21" s="151" t="s">
        <v>770</v>
      </c>
      <c r="VBX21" s="151" t="s">
        <v>770</v>
      </c>
      <c r="VBY21" s="151" t="s">
        <v>770</v>
      </c>
      <c r="VBZ21" s="151" t="s">
        <v>770</v>
      </c>
      <c r="VCA21" s="151" t="s">
        <v>770</v>
      </c>
      <c r="VCB21" s="151" t="s">
        <v>770</v>
      </c>
      <c r="VCC21" s="151" t="s">
        <v>770</v>
      </c>
      <c r="VCD21" s="151" t="s">
        <v>770</v>
      </c>
      <c r="VCE21" s="151" t="s">
        <v>770</v>
      </c>
      <c r="VCF21" s="151" t="s">
        <v>770</v>
      </c>
      <c r="VCG21" s="151" t="s">
        <v>770</v>
      </c>
      <c r="VCH21" s="151" t="s">
        <v>770</v>
      </c>
      <c r="VCI21" s="151" t="s">
        <v>770</v>
      </c>
      <c r="VCJ21" s="151" t="s">
        <v>770</v>
      </c>
      <c r="VCK21" s="151" t="s">
        <v>770</v>
      </c>
      <c r="VCL21" s="151" t="s">
        <v>770</v>
      </c>
      <c r="VCM21" s="151" t="s">
        <v>770</v>
      </c>
      <c r="VCN21" s="151" t="s">
        <v>770</v>
      </c>
      <c r="VCO21" s="151" t="s">
        <v>770</v>
      </c>
      <c r="VCP21" s="151" t="s">
        <v>770</v>
      </c>
      <c r="VCQ21" s="151" t="s">
        <v>770</v>
      </c>
      <c r="VCR21" s="151" t="s">
        <v>770</v>
      </c>
      <c r="VCS21" s="151" t="s">
        <v>770</v>
      </c>
      <c r="VCT21" s="151" t="s">
        <v>770</v>
      </c>
      <c r="VCU21" s="151" t="s">
        <v>770</v>
      </c>
      <c r="VCV21" s="151" t="s">
        <v>770</v>
      </c>
      <c r="VCW21" s="151" t="s">
        <v>770</v>
      </c>
      <c r="VCX21" s="151" t="s">
        <v>770</v>
      </c>
      <c r="VCY21" s="151" t="s">
        <v>770</v>
      </c>
      <c r="VCZ21" s="151" t="s">
        <v>770</v>
      </c>
      <c r="VDA21" s="151" t="s">
        <v>770</v>
      </c>
      <c r="VDB21" s="151" t="s">
        <v>770</v>
      </c>
      <c r="VDC21" s="151" t="s">
        <v>770</v>
      </c>
      <c r="VDD21" s="151" t="s">
        <v>770</v>
      </c>
      <c r="VDE21" s="151" t="s">
        <v>770</v>
      </c>
      <c r="VDF21" s="151" t="s">
        <v>770</v>
      </c>
      <c r="VDG21" s="151" t="s">
        <v>770</v>
      </c>
      <c r="VDH21" s="151" t="s">
        <v>770</v>
      </c>
      <c r="VDI21" s="151" t="s">
        <v>770</v>
      </c>
      <c r="VDJ21" s="151" t="s">
        <v>770</v>
      </c>
      <c r="VDK21" s="151" t="s">
        <v>770</v>
      </c>
      <c r="VDL21" s="151" t="s">
        <v>770</v>
      </c>
      <c r="VDM21" s="151" t="s">
        <v>770</v>
      </c>
      <c r="VDN21" s="151" t="s">
        <v>770</v>
      </c>
      <c r="VDO21" s="151" t="s">
        <v>770</v>
      </c>
      <c r="VDP21" s="151" t="s">
        <v>770</v>
      </c>
      <c r="VDQ21" s="151" t="s">
        <v>770</v>
      </c>
      <c r="VDR21" s="151" t="s">
        <v>770</v>
      </c>
      <c r="VDS21" s="151" t="s">
        <v>770</v>
      </c>
      <c r="VDT21" s="151" t="s">
        <v>770</v>
      </c>
      <c r="VDU21" s="151" t="s">
        <v>770</v>
      </c>
      <c r="VDV21" s="151" t="s">
        <v>770</v>
      </c>
      <c r="VDW21" s="151" t="s">
        <v>770</v>
      </c>
      <c r="VDX21" s="151" t="s">
        <v>770</v>
      </c>
      <c r="VDY21" s="151" t="s">
        <v>770</v>
      </c>
      <c r="VDZ21" s="151" t="s">
        <v>770</v>
      </c>
      <c r="VEA21" s="151" t="s">
        <v>770</v>
      </c>
      <c r="VEB21" s="151" t="s">
        <v>770</v>
      </c>
      <c r="VEC21" s="151" t="s">
        <v>770</v>
      </c>
      <c r="VED21" s="151" t="s">
        <v>770</v>
      </c>
      <c r="VEE21" s="151" t="s">
        <v>770</v>
      </c>
      <c r="VEF21" s="151" t="s">
        <v>770</v>
      </c>
      <c r="VEG21" s="151" t="s">
        <v>770</v>
      </c>
      <c r="VEH21" s="151" t="s">
        <v>770</v>
      </c>
      <c r="VEI21" s="151" t="s">
        <v>770</v>
      </c>
      <c r="VEJ21" s="151" t="s">
        <v>770</v>
      </c>
      <c r="VEK21" s="151" t="s">
        <v>770</v>
      </c>
      <c r="VEL21" s="151" t="s">
        <v>770</v>
      </c>
      <c r="VEM21" s="151" t="s">
        <v>770</v>
      </c>
      <c r="VEN21" s="151" t="s">
        <v>770</v>
      </c>
      <c r="VEO21" s="151" t="s">
        <v>770</v>
      </c>
      <c r="VEP21" s="151" t="s">
        <v>770</v>
      </c>
      <c r="VEQ21" s="151" t="s">
        <v>770</v>
      </c>
      <c r="VER21" s="151" t="s">
        <v>770</v>
      </c>
      <c r="VES21" s="151" t="s">
        <v>770</v>
      </c>
      <c r="VET21" s="151" t="s">
        <v>770</v>
      </c>
      <c r="VEU21" s="151" t="s">
        <v>770</v>
      </c>
      <c r="VEV21" s="151" t="s">
        <v>770</v>
      </c>
      <c r="VEW21" s="151" t="s">
        <v>770</v>
      </c>
      <c r="VEX21" s="151" t="s">
        <v>770</v>
      </c>
      <c r="VEY21" s="151" t="s">
        <v>770</v>
      </c>
      <c r="VEZ21" s="151" t="s">
        <v>770</v>
      </c>
      <c r="VFA21" s="151" t="s">
        <v>770</v>
      </c>
      <c r="VFB21" s="151" t="s">
        <v>770</v>
      </c>
      <c r="VFC21" s="151" t="s">
        <v>770</v>
      </c>
      <c r="VFD21" s="151" t="s">
        <v>770</v>
      </c>
      <c r="VFE21" s="151" t="s">
        <v>770</v>
      </c>
      <c r="VFF21" s="151" t="s">
        <v>770</v>
      </c>
      <c r="VFG21" s="151" t="s">
        <v>770</v>
      </c>
      <c r="VFH21" s="151" t="s">
        <v>770</v>
      </c>
      <c r="VFI21" s="151" t="s">
        <v>770</v>
      </c>
      <c r="VFJ21" s="151" t="s">
        <v>770</v>
      </c>
      <c r="VFK21" s="151" t="s">
        <v>770</v>
      </c>
      <c r="VFL21" s="151" t="s">
        <v>770</v>
      </c>
      <c r="VFM21" s="151" t="s">
        <v>770</v>
      </c>
      <c r="VFN21" s="151" t="s">
        <v>770</v>
      </c>
      <c r="VFO21" s="151" t="s">
        <v>770</v>
      </c>
      <c r="VFP21" s="151" t="s">
        <v>770</v>
      </c>
      <c r="VFQ21" s="151" t="s">
        <v>770</v>
      </c>
      <c r="VFR21" s="151" t="s">
        <v>770</v>
      </c>
      <c r="VFS21" s="151" t="s">
        <v>770</v>
      </c>
      <c r="VFT21" s="151" t="s">
        <v>770</v>
      </c>
      <c r="VFU21" s="151" t="s">
        <v>770</v>
      </c>
      <c r="VFV21" s="151" t="s">
        <v>770</v>
      </c>
      <c r="VFW21" s="151" t="s">
        <v>770</v>
      </c>
      <c r="VFX21" s="151" t="s">
        <v>770</v>
      </c>
      <c r="VFY21" s="151" t="s">
        <v>770</v>
      </c>
      <c r="VFZ21" s="151" t="s">
        <v>770</v>
      </c>
      <c r="VGA21" s="151" t="s">
        <v>770</v>
      </c>
      <c r="VGB21" s="151" t="s">
        <v>770</v>
      </c>
      <c r="VGC21" s="151" t="s">
        <v>770</v>
      </c>
      <c r="VGD21" s="151" t="s">
        <v>770</v>
      </c>
      <c r="VGE21" s="151" t="s">
        <v>770</v>
      </c>
      <c r="VGF21" s="151" t="s">
        <v>770</v>
      </c>
      <c r="VGG21" s="151" t="s">
        <v>770</v>
      </c>
      <c r="VGH21" s="151" t="s">
        <v>770</v>
      </c>
      <c r="VGI21" s="151" t="s">
        <v>770</v>
      </c>
      <c r="VGJ21" s="151" t="s">
        <v>770</v>
      </c>
      <c r="VGK21" s="151" t="s">
        <v>770</v>
      </c>
      <c r="VGL21" s="151" t="s">
        <v>770</v>
      </c>
      <c r="VGM21" s="151" t="s">
        <v>770</v>
      </c>
      <c r="VGN21" s="151" t="s">
        <v>770</v>
      </c>
      <c r="VGO21" s="151" t="s">
        <v>770</v>
      </c>
      <c r="VGP21" s="151" t="s">
        <v>770</v>
      </c>
      <c r="VGQ21" s="151" t="s">
        <v>770</v>
      </c>
      <c r="VGR21" s="151" t="s">
        <v>770</v>
      </c>
      <c r="VGS21" s="151" t="s">
        <v>770</v>
      </c>
      <c r="VGT21" s="151" t="s">
        <v>770</v>
      </c>
      <c r="VGU21" s="151" t="s">
        <v>770</v>
      </c>
      <c r="VGV21" s="151" t="s">
        <v>770</v>
      </c>
      <c r="VGW21" s="151" t="s">
        <v>770</v>
      </c>
      <c r="VGX21" s="151" t="s">
        <v>770</v>
      </c>
      <c r="VGY21" s="151" t="s">
        <v>770</v>
      </c>
      <c r="VGZ21" s="151" t="s">
        <v>770</v>
      </c>
      <c r="VHA21" s="151" t="s">
        <v>770</v>
      </c>
      <c r="VHB21" s="151" t="s">
        <v>770</v>
      </c>
      <c r="VHC21" s="151" t="s">
        <v>770</v>
      </c>
      <c r="VHD21" s="151" t="s">
        <v>770</v>
      </c>
      <c r="VHE21" s="151" t="s">
        <v>770</v>
      </c>
      <c r="VHF21" s="151" t="s">
        <v>770</v>
      </c>
      <c r="VHG21" s="151" t="s">
        <v>770</v>
      </c>
      <c r="VHH21" s="151" t="s">
        <v>770</v>
      </c>
      <c r="VHI21" s="151" t="s">
        <v>770</v>
      </c>
      <c r="VHJ21" s="151" t="s">
        <v>770</v>
      </c>
      <c r="VHK21" s="151" t="s">
        <v>770</v>
      </c>
      <c r="VHL21" s="151" t="s">
        <v>770</v>
      </c>
      <c r="VHM21" s="151" t="s">
        <v>770</v>
      </c>
      <c r="VHN21" s="151" t="s">
        <v>770</v>
      </c>
      <c r="VHO21" s="151" t="s">
        <v>770</v>
      </c>
      <c r="VHP21" s="151" t="s">
        <v>770</v>
      </c>
      <c r="VHQ21" s="151" t="s">
        <v>770</v>
      </c>
      <c r="VHR21" s="151" t="s">
        <v>770</v>
      </c>
      <c r="VHS21" s="151" t="s">
        <v>770</v>
      </c>
      <c r="VHT21" s="151" t="s">
        <v>770</v>
      </c>
      <c r="VHU21" s="151" t="s">
        <v>770</v>
      </c>
      <c r="VHV21" s="151" t="s">
        <v>770</v>
      </c>
      <c r="VHW21" s="151" t="s">
        <v>770</v>
      </c>
      <c r="VHX21" s="151" t="s">
        <v>770</v>
      </c>
      <c r="VHY21" s="151" t="s">
        <v>770</v>
      </c>
      <c r="VHZ21" s="151" t="s">
        <v>770</v>
      </c>
      <c r="VIA21" s="151" t="s">
        <v>770</v>
      </c>
      <c r="VIB21" s="151" t="s">
        <v>770</v>
      </c>
      <c r="VIC21" s="151" t="s">
        <v>770</v>
      </c>
      <c r="VID21" s="151" t="s">
        <v>770</v>
      </c>
      <c r="VIE21" s="151" t="s">
        <v>770</v>
      </c>
      <c r="VIF21" s="151" t="s">
        <v>770</v>
      </c>
      <c r="VIG21" s="151" t="s">
        <v>770</v>
      </c>
      <c r="VIH21" s="151" t="s">
        <v>770</v>
      </c>
      <c r="VII21" s="151" t="s">
        <v>770</v>
      </c>
      <c r="VIJ21" s="151" t="s">
        <v>770</v>
      </c>
      <c r="VIK21" s="151" t="s">
        <v>770</v>
      </c>
      <c r="VIL21" s="151" t="s">
        <v>770</v>
      </c>
      <c r="VIM21" s="151" t="s">
        <v>770</v>
      </c>
      <c r="VIN21" s="151" t="s">
        <v>770</v>
      </c>
      <c r="VIO21" s="151" t="s">
        <v>770</v>
      </c>
      <c r="VIP21" s="151" t="s">
        <v>770</v>
      </c>
      <c r="VIQ21" s="151" t="s">
        <v>770</v>
      </c>
      <c r="VIR21" s="151" t="s">
        <v>770</v>
      </c>
      <c r="VIS21" s="151" t="s">
        <v>770</v>
      </c>
      <c r="VIT21" s="151" t="s">
        <v>770</v>
      </c>
      <c r="VIU21" s="151" t="s">
        <v>770</v>
      </c>
      <c r="VIV21" s="151" t="s">
        <v>770</v>
      </c>
      <c r="VIW21" s="151" t="s">
        <v>770</v>
      </c>
      <c r="VIX21" s="151" t="s">
        <v>770</v>
      </c>
      <c r="VIY21" s="151" t="s">
        <v>770</v>
      </c>
      <c r="VIZ21" s="151" t="s">
        <v>770</v>
      </c>
      <c r="VJA21" s="151" t="s">
        <v>770</v>
      </c>
      <c r="VJB21" s="151" t="s">
        <v>770</v>
      </c>
      <c r="VJC21" s="151" t="s">
        <v>770</v>
      </c>
      <c r="VJD21" s="151" t="s">
        <v>770</v>
      </c>
      <c r="VJE21" s="151" t="s">
        <v>770</v>
      </c>
      <c r="VJF21" s="151" t="s">
        <v>770</v>
      </c>
      <c r="VJG21" s="151" t="s">
        <v>770</v>
      </c>
      <c r="VJH21" s="151" t="s">
        <v>770</v>
      </c>
      <c r="VJI21" s="151" t="s">
        <v>770</v>
      </c>
      <c r="VJJ21" s="151" t="s">
        <v>770</v>
      </c>
      <c r="VJK21" s="151" t="s">
        <v>770</v>
      </c>
      <c r="VJL21" s="151" t="s">
        <v>770</v>
      </c>
      <c r="VJM21" s="151" t="s">
        <v>770</v>
      </c>
      <c r="VJN21" s="151" t="s">
        <v>770</v>
      </c>
      <c r="VJO21" s="151" t="s">
        <v>770</v>
      </c>
      <c r="VJP21" s="151" t="s">
        <v>770</v>
      </c>
      <c r="VJQ21" s="151" t="s">
        <v>770</v>
      </c>
      <c r="VJR21" s="151" t="s">
        <v>770</v>
      </c>
      <c r="VJS21" s="151" t="s">
        <v>770</v>
      </c>
      <c r="VJT21" s="151" t="s">
        <v>770</v>
      </c>
      <c r="VJU21" s="151" t="s">
        <v>770</v>
      </c>
      <c r="VJV21" s="151" t="s">
        <v>770</v>
      </c>
      <c r="VJW21" s="151" t="s">
        <v>770</v>
      </c>
      <c r="VJX21" s="151" t="s">
        <v>770</v>
      </c>
      <c r="VJY21" s="151" t="s">
        <v>770</v>
      </c>
      <c r="VJZ21" s="151" t="s">
        <v>770</v>
      </c>
      <c r="VKA21" s="151" t="s">
        <v>770</v>
      </c>
      <c r="VKB21" s="151" t="s">
        <v>770</v>
      </c>
      <c r="VKC21" s="151" t="s">
        <v>770</v>
      </c>
      <c r="VKD21" s="151" t="s">
        <v>770</v>
      </c>
      <c r="VKE21" s="151" t="s">
        <v>770</v>
      </c>
      <c r="VKF21" s="151" t="s">
        <v>770</v>
      </c>
      <c r="VKG21" s="151" t="s">
        <v>770</v>
      </c>
      <c r="VKH21" s="151" t="s">
        <v>770</v>
      </c>
      <c r="VKI21" s="151" t="s">
        <v>770</v>
      </c>
      <c r="VKJ21" s="151" t="s">
        <v>770</v>
      </c>
      <c r="VKK21" s="151" t="s">
        <v>770</v>
      </c>
      <c r="VKL21" s="151" t="s">
        <v>770</v>
      </c>
      <c r="VKM21" s="151" t="s">
        <v>770</v>
      </c>
      <c r="VKN21" s="151" t="s">
        <v>770</v>
      </c>
      <c r="VKO21" s="151" t="s">
        <v>770</v>
      </c>
      <c r="VKP21" s="151" t="s">
        <v>770</v>
      </c>
      <c r="VKQ21" s="151" t="s">
        <v>770</v>
      </c>
      <c r="VKR21" s="151" t="s">
        <v>770</v>
      </c>
      <c r="VKS21" s="151" t="s">
        <v>770</v>
      </c>
      <c r="VKT21" s="151" t="s">
        <v>770</v>
      </c>
      <c r="VKU21" s="151" t="s">
        <v>770</v>
      </c>
      <c r="VKV21" s="151" t="s">
        <v>770</v>
      </c>
      <c r="VKW21" s="151" t="s">
        <v>770</v>
      </c>
      <c r="VKX21" s="151" t="s">
        <v>770</v>
      </c>
      <c r="VKY21" s="151" t="s">
        <v>770</v>
      </c>
      <c r="VKZ21" s="151" t="s">
        <v>770</v>
      </c>
      <c r="VLA21" s="151" t="s">
        <v>770</v>
      </c>
      <c r="VLB21" s="151" t="s">
        <v>770</v>
      </c>
      <c r="VLC21" s="151" t="s">
        <v>770</v>
      </c>
      <c r="VLD21" s="151" t="s">
        <v>770</v>
      </c>
      <c r="VLE21" s="151" t="s">
        <v>770</v>
      </c>
      <c r="VLF21" s="151" t="s">
        <v>770</v>
      </c>
      <c r="VLG21" s="151" t="s">
        <v>770</v>
      </c>
      <c r="VLH21" s="151" t="s">
        <v>770</v>
      </c>
      <c r="VLI21" s="151" t="s">
        <v>770</v>
      </c>
      <c r="VLJ21" s="151" t="s">
        <v>770</v>
      </c>
      <c r="VLK21" s="151" t="s">
        <v>770</v>
      </c>
      <c r="VLL21" s="151" t="s">
        <v>770</v>
      </c>
      <c r="VLM21" s="151" t="s">
        <v>770</v>
      </c>
      <c r="VLN21" s="151" t="s">
        <v>770</v>
      </c>
      <c r="VLO21" s="151" t="s">
        <v>770</v>
      </c>
      <c r="VLP21" s="151" t="s">
        <v>770</v>
      </c>
      <c r="VLQ21" s="151" t="s">
        <v>770</v>
      </c>
      <c r="VLR21" s="151" t="s">
        <v>770</v>
      </c>
      <c r="VLS21" s="151" t="s">
        <v>770</v>
      </c>
      <c r="VLT21" s="151" t="s">
        <v>770</v>
      </c>
      <c r="VLU21" s="151" t="s">
        <v>770</v>
      </c>
      <c r="VLV21" s="151" t="s">
        <v>770</v>
      </c>
      <c r="VLW21" s="151" t="s">
        <v>770</v>
      </c>
      <c r="VLX21" s="151" t="s">
        <v>770</v>
      </c>
      <c r="VLY21" s="151" t="s">
        <v>770</v>
      </c>
      <c r="VLZ21" s="151" t="s">
        <v>770</v>
      </c>
      <c r="VMA21" s="151" t="s">
        <v>770</v>
      </c>
      <c r="VMB21" s="151" t="s">
        <v>770</v>
      </c>
      <c r="VMC21" s="151" t="s">
        <v>770</v>
      </c>
      <c r="VMD21" s="151" t="s">
        <v>770</v>
      </c>
      <c r="VME21" s="151" t="s">
        <v>770</v>
      </c>
      <c r="VMF21" s="151" t="s">
        <v>770</v>
      </c>
      <c r="VMG21" s="151" t="s">
        <v>770</v>
      </c>
      <c r="VMH21" s="151" t="s">
        <v>770</v>
      </c>
      <c r="VMI21" s="151" t="s">
        <v>770</v>
      </c>
      <c r="VMJ21" s="151" t="s">
        <v>770</v>
      </c>
      <c r="VMK21" s="151" t="s">
        <v>770</v>
      </c>
      <c r="VML21" s="151" t="s">
        <v>770</v>
      </c>
      <c r="VMM21" s="151" t="s">
        <v>770</v>
      </c>
      <c r="VMN21" s="151" t="s">
        <v>770</v>
      </c>
      <c r="VMO21" s="151" t="s">
        <v>770</v>
      </c>
      <c r="VMP21" s="151" t="s">
        <v>770</v>
      </c>
      <c r="VMQ21" s="151" t="s">
        <v>770</v>
      </c>
      <c r="VMR21" s="151" t="s">
        <v>770</v>
      </c>
      <c r="VMS21" s="151" t="s">
        <v>770</v>
      </c>
      <c r="VMT21" s="151" t="s">
        <v>770</v>
      </c>
      <c r="VMU21" s="151" t="s">
        <v>770</v>
      </c>
      <c r="VMV21" s="151" t="s">
        <v>770</v>
      </c>
      <c r="VMW21" s="151" t="s">
        <v>770</v>
      </c>
      <c r="VMX21" s="151" t="s">
        <v>770</v>
      </c>
      <c r="VMY21" s="151" t="s">
        <v>770</v>
      </c>
      <c r="VMZ21" s="151" t="s">
        <v>770</v>
      </c>
      <c r="VNA21" s="151" t="s">
        <v>770</v>
      </c>
      <c r="VNB21" s="151" t="s">
        <v>770</v>
      </c>
      <c r="VNC21" s="151" t="s">
        <v>770</v>
      </c>
      <c r="VND21" s="151" t="s">
        <v>770</v>
      </c>
      <c r="VNE21" s="151" t="s">
        <v>770</v>
      </c>
      <c r="VNF21" s="151" t="s">
        <v>770</v>
      </c>
      <c r="VNG21" s="151" t="s">
        <v>770</v>
      </c>
      <c r="VNH21" s="151" t="s">
        <v>770</v>
      </c>
      <c r="VNI21" s="151" t="s">
        <v>770</v>
      </c>
      <c r="VNJ21" s="151" t="s">
        <v>770</v>
      </c>
      <c r="VNK21" s="151" t="s">
        <v>770</v>
      </c>
      <c r="VNL21" s="151" t="s">
        <v>770</v>
      </c>
      <c r="VNM21" s="151" t="s">
        <v>770</v>
      </c>
      <c r="VNN21" s="151" t="s">
        <v>770</v>
      </c>
      <c r="VNO21" s="151" t="s">
        <v>770</v>
      </c>
      <c r="VNP21" s="151" t="s">
        <v>770</v>
      </c>
      <c r="VNQ21" s="151" t="s">
        <v>770</v>
      </c>
      <c r="VNR21" s="151" t="s">
        <v>770</v>
      </c>
      <c r="VNS21" s="151" t="s">
        <v>770</v>
      </c>
      <c r="VNT21" s="151" t="s">
        <v>770</v>
      </c>
      <c r="VNU21" s="151" t="s">
        <v>770</v>
      </c>
      <c r="VNV21" s="151" t="s">
        <v>770</v>
      </c>
      <c r="VNW21" s="151" t="s">
        <v>770</v>
      </c>
      <c r="VNX21" s="151" t="s">
        <v>770</v>
      </c>
      <c r="VNY21" s="151" t="s">
        <v>770</v>
      </c>
      <c r="VNZ21" s="151" t="s">
        <v>770</v>
      </c>
      <c r="VOA21" s="151" t="s">
        <v>770</v>
      </c>
      <c r="VOB21" s="151" t="s">
        <v>770</v>
      </c>
      <c r="VOC21" s="151" t="s">
        <v>770</v>
      </c>
      <c r="VOD21" s="151" t="s">
        <v>770</v>
      </c>
      <c r="VOE21" s="151" t="s">
        <v>770</v>
      </c>
      <c r="VOF21" s="151" t="s">
        <v>770</v>
      </c>
      <c r="VOG21" s="151" t="s">
        <v>770</v>
      </c>
      <c r="VOH21" s="151" t="s">
        <v>770</v>
      </c>
      <c r="VOI21" s="151" t="s">
        <v>770</v>
      </c>
      <c r="VOJ21" s="151" t="s">
        <v>770</v>
      </c>
      <c r="VOK21" s="151" t="s">
        <v>770</v>
      </c>
      <c r="VOL21" s="151" t="s">
        <v>770</v>
      </c>
      <c r="VOM21" s="151" t="s">
        <v>770</v>
      </c>
      <c r="VON21" s="151" t="s">
        <v>770</v>
      </c>
      <c r="VOO21" s="151" t="s">
        <v>770</v>
      </c>
      <c r="VOP21" s="151" t="s">
        <v>770</v>
      </c>
      <c r="VOQ21" s="151" t="s">
        <v>770</v>
      </c>
      <c r="VOR21" s="151" t="s">
        <v>770</v>
      </c>
      <c r="VOS21" s="151" t="s">
        <v>770</v>
      </c>
      <c r="VOT21" s="151" t="s">
        <v>770</v>
      </c>
      <c r="VOU21" s="151" t="s">
        <v>770</v>
      </c>
      <c r="VOV21" s="151" t="s">
        <v>770</v>
      </c>
      <c r="VOW21" s="151" t="s">
        <v>770</v>
      </c>
      <c r="VOX21" s="151" t="s">
        <v>770</v>
      </c>
      <c r="VOY21" s="151" t="s">
        <v>770</v>
      </c>
      <c r="VOZ21" s="151" t="s">
        <v>770</v>
      </c>
      <c r="VPA21" s="151" t="s">
        <v>770</v>
      </c>
      <c r="VPB21" s="151" t="s">
        <v>770</v>
      </c>
      <c r="VPC21" s="151" t="s">
        <v>770</v>
      </c>
      <c r="VPD21" s="151" t="s">
        <v>770</v>
      </c>
      <c r="VPE21" s="151" t="s">
        <v>770</v>
      </c>
      <c r="VPF21" s="151" t="s">
        <v>770</v>
      </c>
      <c r="VPG21" s="151" t="s">
        <v>770</v>
      </c>
      <c r="VPH21" s="151" t="s">
        <v>770</v>
      </c>
      <c r="VPI21" s="151" t="s">
        <v>770</v>
      </c>
      <c r="VPJ21" s="151" t="s">
        <v>770</v>
      </c>
      <c r="VPK21" s="151" t="s">
        <v>770</v>
      </c>
      <c r="VPL21" s="151" t="s">
        <v>770</v>
      </c>
      <c r="VPM21" s="151" t="s">
        <v>770</v>
      </c>
      <c r="VPN21" s="151" t="s">
        <v>770</v>
      </c>
      <c r="VPO21" s="151" t="s">
        <v>770</v>
      </c>
      <c r="VPP21" s="151" t="s">
        <v>770</v>
      </c>
      <c r="VPQ21" s="151" t="s">
        <v>770</v>
      </c>
      <c r="VPR21" s="151" t="s">
        <v>770</v>
      </c>
      <c r="VPS21" s="151" t="s">
        <v>770</v>
      </c>
      <c r="VPT21" s="151" t="s">
        <v>770</v>
      </c>
      <c r="VPU21" s="151" t="s">
        <v>770</v>
      </c>
      <c r="VPV21" s="151" t="s">
        <v>770</v>
      </c>
      <c r="VPW21" s="151" t="s">
        <v>770</v>
      </c>
      <c r="VPX21" s="151" t="s">
        <v>770</v>
      </c>
      <c r="VPY21" s="151" t="s">
        <v>770</v>
      </c>
      <c r="VPZ21" s="151" t="s">
        <v>770</v>
      </c>
      <c r="VQA21" s="151" t="s">
        <v>770</v>
      </c>
      <c r="VQB21" s="151" t="s">
        <v>770</v>
      </c>
      <c r="VQC21" s="151" t="s">
        <v>770</v>
      </c>
      <c r="VQD21" s="151" t="s">
        <v>770</v>
      </c>
      <c r="VQE21" s="151" t="s">
        <v>770</v>
      </c>
      <c r="VQF21" s="151" t="s">
        <v>770</v>
      </c>
      <c r="VQG21" s="151" t="s">
        <v>770</v>
      </c>
      <c r="VQH21" s="151" t="s">
        <v>770</v>
      </c>
      <c r="VQI21" s="151" t="s">
        <v>770</v>
      </c>
      <c r="VQJ21" s="151" t="s">
        <v>770</v>
      </c>
      <c r="VQK21" s="151" t="s">
        <v>770</v>
      </c>
      <c r="VQL21" s="151" t="s">
        <v>770</v>
      </c>
      <c r="VQM21" s="151" t="s">
        <v>770</v>
      </c>
      <c r="VQN21" s="151" t="s">
        <v>770</v>
      </c>
      <c r="VQO21" s="151" t="s">
        <v>770</v>
      </c>
      <c r="VQP21" s="151" t="s">
        <v>770</v>
      </c>
      <c r="VQQ21" s="151" t="s">
        <v>770</v>
      </c>
      <c r="VQR21" s="151" t="s">
        <v>770</v>
      </c>
      <c r="VQS21" s="151" t="s">
        <v>770</v>
      </c>
      <c r="VQT21" s="151" t="s">
        <v>770</v>
      </c>
      <c r="VQU21" s="151" t="s">
        <v>770</v>
      </c>
      <c r="VQV21" s="151" t="s">
        <v>770</v>
      </c>
      <c r="VQW21" s="151" t="s">
        <v>770</v>
      </c>
      <c r="VQX21" s="151" t="s">
        <v>770</v>
      </c>
      <c r="VQY21" s="151" t="s">
        <v>770</v>
      </c>
      <c r="VQZ21" s="151" t="s">
        <v>770</v>
      </c>
      <c r="VRA21" s="151" t="s">
        <v>770</v>
      </c>
      <c r="VRB21" s="151" t="s">
        <v>770</v>
      </c>
      <c r="VRC21" s="151" t="s">
        <v>770</v>
      </c>
      <c r="VRD21" s="151" t="s">
        <v>770</v>
      </c>
      <c r="VRE21" s="151" t="s">
        <v>770</v>
      </c>
      <c r="VRF21" s="151" t="s">
        <v>770</v>
      </c>
      <c r="VRG21" s="151" t="s">
        <v>770</v>
      </c>
      <c r="VRH21" s="151" t="s">
        <v>770</v>
      </c>
      <c r="VRI21" s="151" t="s">
        <v>770</v>
      </c>
      <c r="VRJ21" s="151" t="s">
        <v>770</v>
      </c>
      <c r="VRK21" s="151" t="s">
        <v>770</v>
      </c>
      <c r="VRL21" s="151" t="s">
        <v>770</v>
      </c>
      <c r="VRM21" s="151" t="s">
        <v>770</v>
      </c>
      <c r="VRN21" s="151" t="s">
        <v>770</v>
      </c>
      <c r="VRO21" s="151" t="s">
        <v>770</v>
      </c>
      <c r="VRP21" s="151" t="s">
        <v>770</v>
      </c>
      <c r="VRQ21" s="151" t="s">
        <v>770</v>
      </c>
      <c r="VRR21" s="151" t="s">
        <v>770</v>
      </c>
      <c r="VRS21" s="151" t="s">
        <v>770</v>
      </c>
      <c r="VRT21" s="151" t="s">
        <v>770</v>
      </c>
      <c r="VRU21" s="151" t="s">
        <v>770</v>
      </c>
      <c r="VRV21" s="151" t="s">
        <v>770</v>
      </c>
      <c r="VRW21" s="151" t="s">
        <v>770</v>
      </c>
      <c r="VRX21" s="151" t="s">
        <v>770</v>
      </c>
      <c r="VRY21" s="151" t="s">
        <v>770</v>
      </c>
      <c r="VRZ21" s="151" t="s">
        <v>770</v>
      </c>
      <c r="VSA21" s="151" t="s">
        <v>770</v>
      </c>
      <c r="VSB21" s="151" t="s">
        <v>770</v>
      </c>
      <c r="VSC21" s="151" t="s">
        <v>770</v>
      </c>
      <c r="VSD21" s="151" t="s">
        <v>770</v>
      </c>
      <c r="VSE21" s="151" t="s">
        <v>770</v>
      </c>
      <c r="VSF21" s="151" t="s">
        <v>770</v>
      </c>
      <c r="VSG21" s="151" t="s">
        <v>770</v>
      </c>
      <c r="VSH21" s="151" t="s">
        <v>770</v>
      </c>
      <c r="VSI21" s="151" t="s">
        <v>770</v>
      </c>
      <c r="VSJ21" s="151" t="s">
        <v>770</v>
      </c>
      <c r="VSK21" s="151" t="s">
        <v>770</v>
      </c>
      <c r="VSL21" s="151" t="s">
        <v>770</v>
      </c>
      <c r="VSM21" s="151" t="s">
        <v>770</v>
      </c>
      <c r="VSN21" s="151" t="s">
        <v>770</v>
      </c>
      <c r="VSO21" s="151" t="s">
        <v>770</v>
      </c>
      <c r="VSP21" s="151" t="s">
        <v>770</v>
      </c>
      <c r="VSQ21" s="151" t="s">
        <v>770</v>
      </c>
      <c r="VSR21" s="151" t="s">
        <v>770</v>
      </c>
      <c r="VSS21" s="151" t="s">
        <v>770</v>
      </c>
      <c r="VST21" s="151" t="s">
        <v>770</v>
      </c>
      <c r="VSU21" s="151" t="s">
        <v>770</v>
      </c>
      <c r="VSV21" s="151" t="s">
        <v>770</v>
      </c>
      <c r="VSW21" s="151" t="s">
        <v>770</v>
      </c>
      <c r="VSX21" s="151" t="s">
        <v>770</v>
      </c>
      <c r="VSY21" s="151" t="s">
        <v>770</v>
      </c>
      <c r="VSZ21" s="151" t="s">
        <v>770</v>
      </c>
      <c r="VTA21" s="151" t="s">
        <v>770</v>
      </c>
      <c r="VTB21" s="151" t="s">
        <v>770</v>
      </c>
      <c r="VTC21" s="151" t="s">
        <v>770</v>
      </c>
      <c r="VTD21" s="151" t="s">
        <v>770</v>
      </c>
      <c r="VTE21" s="151" t="s">
        <v>770</v>
      </c>
      <c r="VTF21" s="151" t="s">
        <v>770</v>
      </c>
      <c r="VTG21" s="151" t="s">
        <v>770</v>
      </c>
      <c r="VTH21" s="151" t="s">
        <v>770</v>
      </c>
      <c r="VTI21" s="151" t="s">
        <v>770</v>
      </c>
      <c r="VTJ21" s="151" t="s">
        <v>770</v>
      </c>
      <c r="VTK21" s="151" t="s">
        <v>770</v>
      </c>
      <c r="VTL21" s="151" t="s">
        <v>770</v>
      </c>
      <c r="VTM21" s="151" t="s">
        <v>770</v>
      </c>
      <c r="VTN21" s="151" t="s">
        <v>770</v>
      </c>
      <c r="VTO21" s="151" t="s">
        <v>770</v>
      </c>
      <c r="VTP21" s="151" t="s">
        <v>770</v>
      </c>
      <c r="VTQ21" s="151" t="s">
        <v>770</v>
      </c>
      <c r="VTR21" s="151" t="s">
        <v>770</v>
      </c>
      <c r="VTS21" s="151" t="s">
        <v>770</v>
      </c>
      <c r="VTT21" s="151" t="s">
        <v>770</v>
      </c>
      <c r="VTU21" s="151" t="s">
        <v>770</v>
      </c>
      <c r="VTV21" s="151" t="s">
        <v>770</v>
      </c>
      <c r="VTW21" s="151" t="s">
        <v>770</v>
      </c>
      <c r="VTX21" s="151" t="s">
        <v>770</v>
      </c>
      <c r="VTY21" s="151" t="s">
        <v>770</v>
      </c>
      <c r="VTZ21" s="151" t="s">
        <v>770</v>
      </c>
      <c r="VUA21" s="151" t="s">
        <v>770</v>
      </c>
      <c r="VUB21" s="151" t="s">
        <v>770</v>
      </c>
      <c r="VUC21" s="151" t="s">
        <v>770</v>
      </c>
      <c r="VUD21" s="151" t="s">
        <v>770</v>
      </c>
      <c r="VUE21" s="151" t="s">
        <v>770</v>
      </c>
      <c r="VUF21" s="151" t="s">
        <v>770</v>
      </c>
      <c r="VUG21" s="151" t="s">
        <v>770</v>
      </c>
      <c r="VUH21" s="151" t="s">
        <v>770</v>
      </c>
      <c r="VUI21" s="151" t="s">
        <v>770</v>
      </c>
      <c r="VUJ21" s="151" t="s">
        <v>770</v>
      </c>
      <c r="VUK21" s="151" t="s">
        <v>770</v>
      </c>
      <c r="VUL21" s="151" t="s">
        <v>770</v>
      </c>
      <c r="VUM21" s="151" t="s">
        <v>770</v>
      </c>
      <c r="VUN21" s="151" t="s">
        <v>770</v>
      </c>
      <c r="VUO21" s="151" t="s">
        <v>770</v>
      </c>
      <c r="VUP21" s="151" t="s">
        <v>770</v>
      </c>
      <c r="VUQ21" s="151" t="s">
        <v>770</v>
      </c>
      <c r="VUR21" s="151" t="s">
        <v>770</v>
      </c>
      <c r="VUS21" s="151" t="s">
        <v>770</v>
      </c>
      <c r="VUT21" s="151" t="s">
        <v>770</v>
      </c>
      <c r="VUU21" s="151" t="s">
        <v>770</v>
      </c>
      <c r="VUV21" s="151" t="s">
        <v>770</v>
      </c>
      <c r="VUW21" s="151" t="s">
        <v>770</v>
      </c>
      <c r="VUX21" s="151" t="s">
        <v>770</v>
      </c>
      <c r="VUY21" s="151" t="s">
        <v>770</v>
      </c>
      <c r="VUZ21" s="151" t="s">
        <v>770</v>
      </c>
      <c r="VVA21" s="151" t="s">
        <v>770</v>
      </c>
      <c r="VVB21" s="151" t="s">
        <v>770</v>
      </c>
      <c r="VVC21" s="151" t="s">
        <v>770</v>
      </c>
      <c r="VVD21" s="151" t="s">
        <v>770</v>
      </c>
      <c r="VVE21" s="151" t="s">
        <v>770</v>
      </c>
      <c r="VVF21" s="151" t="s">
        <v>770</v>
      </c>
      <c r="VVG21" s="151" t="s">
        <v>770</v>
      </c>
      <c r="VVH21" s="151" t="s">
        <v>770</v>
      </c>
      <c r="VVI21" s="151" t="s">
        <v>770</v>
      </c>
      <c r="VVJ21" s="151" t="s">
        <v>770</v>
      </c>
      <c r="VVK21" s="151" t="s">
        <v>770</v>
      </c>
      <c r="VVL21" s="151" t="s">
        <v>770</v>
      </c>
      <c r="VVM21" s="151" t="s">
        <v>770</v>
      </c>
      <c r="VVN21" s="151" t="s">
        <v>770</v>
      </c>
      <c r="VVO21" s="151" t="s">
        <v>770</v>
      </c>
      <c r="VVP21" s="151" t="s">
        <v>770</v>
      </c>
      <c r="VVQ21" s="151" t="s">
        <v>770</v>
      </c>
      <c r="VVR21" s="151" t="s">
        <v>770</v>
      </c>
      <c r="VVS21" s="151" t="s">
        <v>770</v>
      </c>
      <c r="VVT21" s="151" t="s">
        <v>770</v>
      </c>
      <c r="VVU21" s="151" t="s">
        <v>770</v>
      </c>
      <c r="VVV21" s="151" t="s">
        <v>770</v>
      </c>
      <c r="VVW21" s="151" t="s">
        <v>770</v>
      </c>
      <c r="VVX21" s="151" t="s">
        <v>770</v>
      </c>
      <c r="VVY21" s="151" t="s">
        <v>770</v>
      </c>
      <c r="VVZ21" s="151" t="s">
        <v>770</v>
      </c>
      <c r="VWA21" s="151" t="s">
        <v>770</v>
      </c>
      <c r="VWB21" s="151" t="s">
        <v>770</v>
      </c>
      <c r="VWC21" s="151" t="s">
        <v>770</v>
      </c>
      <c r="VWD21" s="151" t="s">
        <v>770</v>
      </c>
      <c r="VWE21" s="151" t="s">
        <v>770</v>
      </c>
      <c r="VWF21" s="151" t="s">
        <v>770</v>
      </c>
      <c r="VWG21" s="151" t="s">
        <v>770</v>
      </c>
      <c r="VWH21" s="151" t="s">
        <v>770</v>
      </c>
      <c r="VWI21" s="151" t="s">
        <v>770</v>
      </c>
      <c r="VWJ21" s="151" t="s">
        <v>770</v>
      </c>
      <c r="VWK21" s="151" t="s">
        <v>770</v>
      </c>
      <c r="VWL21" s="151" t="s">
        <v>770</v>
      </c>
      <c r="VWM21" s="151" t="s">
        <v>770</v>
      </c>
      <c r="VWN21" s="151" t="s">
        <v>770</v>
      </c>
      <c r="VWO21" s="151" t="s">
        <v>770</v>
      </c>
      <c r="VWP21" s="151" t="s">
        <v>770</v>
      </c>
      <c r="VWQ21" s="151" t="s">
        <v>770</v>
      </c>
      <c r="VWR21" s="151" t="s">
        <v>770</v>
      </c>
      <c r="VWS21" s="151" t="s">
        <v>770</v>
      </c>
      <c r="VWT21" s="151" t="s">
        <v>770</v>
      </c>
      <c r="VWU21" s="151" t="s">
        <v>770</v>
      </c>
      <c r="VWV21" s="151" t="s">
        <v>770</v>
      </c>
      <c r="VWW21" s="151" t="s">
        <v>770</v>
      </c>
      <c r="VWX21" s="151" t="s">
        <v>770</v>
      </c>
      <c r="VWY21" s="151" t="s">
        <v>770</v>
      </c>
      <c r="VWZ21" s="151" t="s">
        <v>770</v>
      </c>
      <c r="VXA21" s="151" t="s">
        <v>770</v>
      </c>
      <c r="VXB21" s="151" t="s">
        <v>770</v>
      </c>
      <c r="VXC21" s="151" t="s">
        <v>770</v>
      </c>
      <c r="VXD21" s="151" t="s">
        <v>770</v>
      </c>
      <c r="VXE21" s="151" t="s">
        <v>770</v>
      </c>
      <c r="VXF21" s="151" t="s">
        <v>770</v>
      </c>
      <c r="VXG21" s="151" t="s">
        <v>770</v>
      </c>
      <c r="VXH21" s="151" t="s">
        <v>770</v>
      </c>
      <c r="VXI21" s="151" t="s">
        <v>770</v>
      </c>
      <c r="VXJ21" s="151" t="s">
        <v>770</v>
      </c>
      <c r="VXK21" s="151" t="s">
        <v>770</v>
      </c>
      <c r="VXL21" s="151" t="s">
        <v>770</v>
      </c>
      <c r="VXM21" s="151" t="s">
        <v>770</v>
      </c>
      <c r="VXN21" s="151" t="s">
        <v>770</v>
      </c>
      <c r="VXO21" s="151" t="s">
        <v>770</v>
      </c>
      <c r="VXP21" s="151" t="s">
        <v>770</v>
      </c>
      <c r="VXQ21" s="151" t="s">
        <v>770</v>
      </c>
      <c r="VXR21" s="151" t="s">
        <v>770</v>
      </c>
      <c r="VXS21" s="151" t="s">
        <v>770</v>
      </c>
      <c r="VXT21" s="151" t="s">
        <v>770</v>
      </c>
      <c r="VXU21" s="151" t="s">
        <v>770</v>
      </c>
      <c r="VXV21" s="151" t="s">
        <v>770</v>
      </c>
      <c r="VXW21" s="151" t="s">
        <v>770</v>
      </c>
      <c r="VXX21" s="151" t="s">
        <v>770</v>
      </c>
      <c r="VXY21" s="151" t="s">
        <v>770</v>
      </c>
      <c r="VXZ21" s="151" t="s">
        <v>770</v>
      </c>
      <c r="VYA21" s="151" t="s">
        <v>770</v>
      </c>
      <c r="VYB21" s="151" t="s">
        <v>770</v>
      </c>
      <c r="VYC21" s="151" t="s">
        <v>770</v>
      </c>
      <c r="VYD21" s="151" t="s">
        <v>770</v>
      </c>
      <c r="VYE21" s="151" t="s">
        <v>770</v>
      </c>
      <c r="VYF21" s="151" t="s">
        <v>770</v>
      </c>
      <c r="VYG21" s="151" t="s">
        <v>770</v>
      </c>
      <c r="VYH21" s="151" t="s">
        <v>770</v>
      </c>
      <c r="VYI21" s="151" t="s">
        <v>770</v>
      </c>
      <c r="VYJ21" s="151" t="s">
        <v>770</v>
      </c>
      <c r="VYK21" s="151" t="s">
        <v>770</v>
      </c>
      <c r="VYL21" s="151" t="s">
        <v>770</v>
      </c>
      <c r="VYM21" s="151" t="s">
        <v>770</v>
      </c>
      <c r="VYN21" s="151" t="s">
        <v>770</v>
      </c>
      <c r="VYO21" s="151" t="s">
        <v>770</v>
      </c>
      <c r="VYP21" s="151" t="s">
        <v>770</v>
      </c>
      <c r="VYQ21" s="151" t="s">
        <v>770</v>
      </c>
      <c r="VYR21" s="151" t="s">
        <v>770</v>
      </c>
      <c r="VYS21" s="151" t="s">
        <v>770</v>
      </c>
      <c r="VYT21" s="151" t="s">
        <v>770</v>
      </c>
      <c r="VYU21" s="151" t="s">
        <v>770</v>
      </c>
      <c r="VYV21" s="151" t="s">
        <v>770</v>
      </c>
      <c r="VYW21" s="151" t="s">
        <v>770</v>
      </c>
      <c r="VYX21" s="151" t="s">
        <v>770</v>
      </c>
      <c r="VYY21" s="151" t="s">
        <v>770</v>
      </c>
      <c r="VYZ21" s="151" t="s">
        <v>770</v>
      </c>
      <c r="VZA21" s="151" t="s">
        <v>770</v>
      </c>
      <c r="VZB21" s="151" t="s">
        <v>770</v>
      </c>
      <c r="VZC21" s="151" t="s">
        <v>770</v>
      </c>
      <c r="VZD21" s="151" t="s">
        <v>770</v>
      </c>
      <c r="VZE21" s="151" t="s">
        <v>770</v>
      </c>
      <c r="VZF21" s="151" t="s">
        <v>770</v>
      </c>
      <c r="VZG21" s="151" t="s">
        <v>770</v>
      </c>
      <c r="VZH21" s="151" t="s">
        <v>770</v>
      </c>
      <c r="VZI21" s="151" t="s">
        <v>770</v>
      </c>
      <c r="VZJ21" s="151" t="s">
        <v>770</v>
      </c>
      <c r="VZK21" s="151" t="s">
        <v>770</v>
      </c>
      <c r="VZL21" s="151" t="s">
        <v>770</v>
      </c>
      <c r="VZM21" s="151" t="s">
        <v>770</v>
      </c>
      <c r="VZN21" s="151" t="s">
        <v>770</v>
      </c>
      <c r="VZO21" s="151" t="s">
        <v>770</v>
      </c>
      <c r="VZP21" s="151" t="s">
        <v>770</v>
      </c>
      <c r="VZQ21" s="151" t="s">
        <v>770</v>
      </c>
      <c r="VZR21" s="151" t="s">
        <v>770</v>
      </c>
      <c r="VZS21" s="151" t="s">
        <v>770</v>
      </c>
      <c r="VZT21" s="151" t="s">
        <v>770</v>
      </c>
      <c r="VZU21" s="151" t="s">
        <v>770</v>
      </c>
      <c r="VZV21" s="151" t="s">
        <v>770</v>
      </c>
      <c r="VZW21" s="151" t="s">
        <v>770</v>
      </c>
      <c r="VZX21" s="151" t="s">
        <v>770</v>
      </c>
      <c r="VZY21" s="151" t="s">
        <v>770</v>
      </c>
      <c r="VZZ21" s="151" t="s">
        <v>770</v>
      </c>
      <c r="WAA21" s="151" t="s">
        <v>770</v>
      </c>
      <c r="WAB21" s="151" t="s">
        <v>770</v>
      </c>
      <c r="WAC21" s="151" t="s">
        <v>770</v>
      </c>
      <c r="WAD21" s="151" t="s">
        <v>770</v>
      </c>
      <c r="WAE21" s="151" t="s">
        <v>770</v>
      </c>
      <c r="WAF21" s="151" t="s">
        <v>770</v>
      </c>
      <c r="WAG21" s="151" t="s">
        <v>770</v>
      </c>
      <c r="WAH21" s="151" t="s">
        <v>770</v>
      </c>
      <c r="WAI21" s="151" t="s">
        <v>770</v>
      </c>
      <c r="WAJ21" s="151" t="s">
        <v>770</v>
      </c>
      <c r="WAK21" s="151" t="s">
        <v>770</v>
      </c>
      <c r="WAL21" s="151" t="s">
        <v>770</v>
      </c>
      <c r="WAM21" s="151" t="s">
        <v>770</v>
      </c>
      <c r="WAN21" s="151" t="s">
        <v>770</v>
      </c>
      <c r="WAO21" s="151" t="s">
        <v>770</v>
      </c>
      <c r="WAP21" s="151" t="s">
        <v>770</v>
      </c>
      <c r="WAQ21" s="151" t="s">
        <v>770</v>
      </c>
      <c r="WAR21" s="151" t="s">
        <v>770</v>
      </c>
      <c r="WAS21" s="151" t="s">
        <v>770</v>
      </c>
      <c r="WAT21" s="151" t="s">
        <v>770</v>
      </c>
      <c r="WAU21" s="151" t="s">
        <v>770</v>
      </c>
      <c r="WAV21" s="151" t="s">
        <v>770</v>
      </c>
      <c r="WAW21" s="151" t="s">
        <v>770</v>
      </c>
      <c r="WAX21" s="151" t="s">
        <v>770</v>
      </c>
      <c r="WAY21" s="151" t="s">
        <v>770</v>
      </c>
      <c r="WAZ21" s="151" t="s">
        <v>770</v>
      </c>
      <c r="WBA21" s="151" t="s">
        <v>770</v>
      </c>
      <c r="WBB21" s="151" t="s">
        <v>770</v>
      </c>
      <c r="WBC21" s="151" t="s">
        <v>770</v>
      </c>
      <c r="WBD21" s="151" t="s">
        <v>770</v>
      </c>
      <c r="WBE21" s="151" t="s">
        <v>770</v>
      </c>
      <c r="WBF21" s="151" t="s">
        <v>770</v>
      </c>
      <c r="WBG21" s="151" t="s">
        <v>770</v>
      </c>
      <c r="WBH21" s="151" t="s">
        <v>770</v>
      </c>
      <c r="WBI21" s="151" t="s">
        <v>770</v>
      </c>
      <c r="WBJ21" s="151" t="s">
        <v>770</v>
      </c>
      <c r="WBK21" s="151" t="s">
        <v>770</v>
      </c>
      <c r="WBL21" s="151" t="s">
        <v>770</v>
      </c>
      <c r="WBM21" s="151" t="s">
        <v>770</v>
      </c>
      <c r="WBN21" s="151" t="s">
        <v>770</v>
      </c>
      <c r="WBO21" s="151" t="s">
        <v>770</v>
      </c>
      <c r="WBP21" s="151" t="s">
        <v>770</v>
      </c>
      <c r="WBQ21" s="151" t="s">
        <v>770</v>
      </c>
      <c r="WBR21" s="151" t="s">
        <v>770</v>
      </c>
      <c r="WBS21" s="151" t="s">
        <v>770</v>
      </c>
      <c r="WBT21" s="151" t="s">
        <v>770</v>
      </c>
      <c r="WBU21" s="151" t="s">
        <v>770</v>
      </c>
      <c r="WBV21" s="151" t="s">
        <v>770</v>
      </c>
      <c r="WBW21" s="151" t="s">
        <v>770</v>
      </c>
      <c r="WBX21" s="151" t="s">
        <v>770</v>
      </c>
      <c r="WBY21" s="151" t="s">
        <v>770</v>
      </c>
      <c r="WBZ21" s="151" t="s">
        <v>770</v>
      </c>
      <c r="WCA21" s="151" t="s">
        <v>770</v>
      </c>
      <c r="WCB21" s="151" t="s">
        <v>770</v>
      </c>
      <c r="WCC21" s="151" t="s">
        <v>770</v>
      </c>
      <c r="WCD21" s="151" t="s">
        <v>770</v>
      </c>
      <c r="WCE21" s="151" t="s">
        <v>770</v>
      </c>
      <c r="WCF21" s="151" t="s">
        <v>770</v>
      </c>
      <c r="WCG21" s="151" t="s">
        <v>770</v>
      </c>
      <c r="WCH21" s="151" t="s">
        <v>770</v>
      </c>
      <c r="WCI21" s="151" t="s">
        <v>770</v>
      </c>
      <c r="WCJ21" s="151" t="s">
        <v>770</v>
      </c>
      <c r="WCK21" s="151" t="s">
        <v>770</v>
      </c>
      <c r="WCL21" s="151" t="s">
        <v>770</v>
      </c>
      <c r="WCM21" s="151" t="s">
        <v>770</v>
      </c>
      <c r="WCN21" s="151" t="s">
        <v>770</v>
      </c>
      <c r="WCO21" s="151" t="s">
        <v>770</v>
      </c>
      <c r="WCP21" s="151" t="s">
        <v>770</v>
      </c>
      <c r="WCQ21" s="151" t="s">
        <v>770</v>
      </c>
      <c r="WCR21" s="151" t="s">
        <v>770</v>
      </c>
      <c r="WCS21" s="151" t="s">
        <v>770</v>
      </c>
      <c r="WCT21" s="151" t="s">
        <v>770</v>
      </c>
      <c r="WCU21" s="151" t="s">
        <v>770</v>
      </c>
      <c r="WCV21" s="151" t="s">
        <v>770</v>
      </c>
      <c r="WCW21" s="151" t="s">
        <v>770</v>
      </c>
      <c r="WCX21" s="151" t="s">
        <v>770</v>
      </c>
      <c r="WCY21" s="151" t="s">
        <v>770</v>
      </c>
      <c r="WCZ21" s="151" t="s">
        <v>770</v>
      </c>
      <c r="WDA21" s="151" t="s">
        <v>770</v>
      </c>
      <c r="WDB21" s="151" t="s">
        <v>770</v>
      </c>
      <c r="WDC21" s="151" t="s">
        <v>770</v>
      </c>
      <c r="WDD21" s="151" t="s">
        <v>770</v>
      </c>
      <c r="WDE21" s="151" t="s">
        <v>770</v>
      </c>
      <c r="WDF21" s="151" t="s">
        <v>770</v>
      </c>
      <c r="WDG21" s="151" t="s">
        <v>770</v>
      </c>
      <c r="WDH21" s="151" t="s">
        <v>770</v>
      </c>
      <c r="WDI21" s="151" t="s">
        <v>770</v>
      </c>
      <c r="WDJ21" s="151" t="s">
        <v>770</v>
      </c>
      <c r="WDK21" s="151" t="s">
        <v>770</v>
      </c>
      <c r="WDL21" s="151" t="s">
        <v>770</v>
      </c>
      <c r="WDM21" s="151" t="s">
        <v>770</v>
      </c>
      <c r="WDN21" s="151" t="s">
        <v>770</v>
      </c>
      <c r="WDO21" s="151" t="s">
        <v>770</v>
      </c>
      <c r="WDP21" s="151" t="s">
        <v>770</v>
      </c>
      <c r="WDQ21" s="151" t="s">
        <v>770</v>
      </c>
      <c r="WDR21" s="151" t="s">
        <v>770</v>
      </c>
      <c r="WDS21" s="151" t="s">
        <v>770</v>
      </c>
      <c r="WDT21" s="151" t="s">
        <v>770</v>
      </c>
      <c r="WDU21" s="151" t="s">
        <v>770</v>
      </c>
      <c r="WDV21" s="151" t="s">
        <v>770</v>
      </c>
      <c r="WDW21" s="151" t="s">
        <v>770</v>
      </c>
      <c r="WDX21" s="151" t="s">
        <v>770</v>
      </c>
      <c r="WDY21" s="151" t="s">
        <v>770</v>
      </c>
      <c r="WDZ21" s="151" t="s">
        <v>770</v>
      </c>
      <c r="WEA21" s="151" t="s">
        <v>770</v>
      </c>
      <c r="WEB21" s="151" t="s">
        <v>770</v>
      </c>
      <c r="WEC21" s="151" t="s">
        <v>770</v>
      </c>
      <c r="WED21" s="151" t="s">
        <v>770</v>
      </c>
      <c r="WEE21" s="151" t="s">
        <v>770</v>
      </c>
      <c r="WEF21" s="151" t="s">
        <v>770</v>
      </c>
      <c r="WEG21" s="151" t="s">
        <v>770</v>
      </c>
      <c r="WEH21" s="151" t="s">
        <v>770</v>
      </c>
      <c r="WEI21" s="151" t="s">
        <v>770</v>
      </c>
      <c r="WEJ21" s="151" t="s">
        <v>770</v>
      </c>
      <c r="WEK21" s="151" t="s">
        <v>770</v>
      </c>
      <c r="WEL21" s="151" t="s">
        <v>770</v>
      </c>
      <c r="WEM21" s="151" t="s">
        <v>770</v>
      </c>
      <c r="WEN21" s="151" t="s">
        <v>770</v>
      </c>
      <c r="WEO21" s="151" t="s">
        <v>770</v>
      </c>
      <c r="WEP21" s="151" t="s">
        <v>770</v>
      </c>
      <c r="WEQ21" s="151" t="s">
        <v>770</v>
      </c>
      <c r="WER21" s="151" t="s">
        <v>770</v>
      </c>
      <c r="WES21" s="151" t="s">
        <v>770</v>
      </c>
      <c r="WET21" s="151" t="s">
        <v>770</v>
      </c>
      <c r="WEU21" s="151" t="s">
        <v>770</v>
      </c>
      <c r="WEV21" s="151" t="s">
        <v>770</v>
      </c>
      <c r="WEW21" s="151" t="s">
        <v>770</v>
      </c>
      <c r="WEX21" s="151" t="s">
        <v>770</v>
      </c>
      <c r="WEY21" s="151" t="s">
        <v>770</v>
      </c>
      <c r="WEZ21" s="151" t="s">
        <v>770</v>
      </c>
      <c r="WFA21" s="151" t="s">
        <v>770</v>
      </c>
      <c r="WFB21" s="151" t="s">
        <v>770</v>
      </c>
      <c r="WFC21" s="151" t="s">
        <v>770</v>
      </c>
      <c r="WFD21" s="151" t="s">
        <v>770</v>
      </c>
      <c r="WFE21" s="151" t="s">
        <v>770</v>
      </c>
      <c r="WFF21" s="151" t="s">
        <v>770</v>
      </c>
      <c r="WFG21" s="151" t="s">
        <v>770</v>
      </c>
      <c r="WFH21" s="151" t="s">
        <v>770</v>
      </c>
      <c r="WFI21" s="151" t="s">
        <v>770</v>
      </c>
      <c r="WFJ21" s="151" t="s">
        <v>770</v>
      </c>
      <c r="WFK21" s="151" t="s">
        <v>770</v>
      </c>
      <c r="WFL21" s="151" t="s">
        <v>770</v>
      </c>
      <c r="WFM21" s="151" t="s">
        <v>770</v>
      </c>
      <c r="WFN21" s="151" t="s">
        <v>770</v>
      </c>
      <c r="WFO21" s="151" t="s">
        <v>770</v>
      </c>
      <c r="WFP21" s="151" t="s">
        <v>770</v>
      </c>
      <c r="WFQ21" s="151" t="s">
        <v>770</v>
      </c>
      <c r="WFR21" s="151" t="s">
        <v>770</v>
      </c>
      <c r="WFS21" s="151" t="s">
        <v>770</v>
      </c>
      <c r="WFT21" s="151" t="s">
        <v>770</v>
      </c>
      <c r="WFU21" s="151" t="s">
        <v>770</v>
      </c>
      <c r="WFV21" s="151" t="s">
        <v>770</v>
      </c>
      <c r="WFW21" s="151" t="s">
        <v>770</v>
      </c>
      <c r="WFX21" s="151" t="s">
        <v>770</v>
      </c>
      <c r="WFY21" s="151" t="s">
        <v>770</v>
      </c>
      <c r="WFZ21" s="151" t="s">
        <v>770</v>
      </c>
      <c r="WGA21" s="151" t="s">
        <v>770</v>
      </c>
      <c r="WGB21" s="151" t="s">
        <v>770</v>
      </c>
      <c r="WGC21" s="151" t="s">
        <v>770</v>
      </c>
      <c r="WGD21" s="151" t="s">
        <v>770</v>
      </c>
      <c r="WGE21" s="151" t="s">
        <v>770</v>
      </c>
      <c r="WGF21" s="151" t="s">
        <v>770</v>
      </c>
      <c r="WGG21" s="151" t="s">
        <v>770</v>
      </c>
      <c r="WGH21" s="151" t="s">
        <v>770</v>
      </c>
      <c r="WGI21" s="151" t="s">
        <v>770</v>
      </c>
      <c r="WGJ21" s="151" t="s">
        <v>770</v>
      </c>
      <c r="WGK21" s="151" t="s">
        <v>770</v>
      </c>
      <c r="WGL21" s="151" t="s">
        <v>770</v>
      </c>
      <c r="WGM21" s="151" t="s">
        <v>770</v>
      </c>
      <c r="WGN21" s="151" t="s">
        <v>770</v>
      </c>
      <c r="WGO21" s="151" t="s">
        <v>770</v>
      </c>
      <c r="WGP21" s="151" t="s">
        <v>770</v>
      </c>
      <c r="WGQ21" s="151" t="s">
        <v>770</v>
      </c>
      <c r="WGR21" s="151" t="s">
        <v>770</v>
      </c>
      <c r="WGS21" s="151" t="s">
        <v>770</v>
      </c>
      <c r="WGT21" s="151" t="s">
        <v>770</v>
      </c>
      <c r="WGU21" s="151" t="s">
        <v>770</v>
      </c>
      <c r="WGV21" s="151" t="s">
        <v>770</v>
      </c>
      <c r="WGW21" s="151" t="s">
        <v>770</v>
      </c>
      <c r="WGX21" s="151" t="s">
        <v>770</v>
      </c>
      <c r="WGY21" s="151" t="s">
        <v>770</v>
      </c>
      <c r="WGZ21" s="151" t="s">
        <v>770</v>
      </c>
      <c r="WHA21" s="151" t="s">
        <v>770</v>
      </c>
      <c r="WHB21" s="151" t="s">
        <v>770</v>
      </c>
      <c r="WHC21" s="151" t="s">
        <v>770</v>
      </c>
      <c r="WHD21" s="151" t="s">
        <v>770</v>
      </c>
      <c r="WHE21" s="151" t="s">
        <v>770</v>
      </c>
      <c r="WHF21" s="151" t="s">
        <v>770</v>
      </c>
      <c r="WHG21" s="151" t="s">
        <v>770</v>
      </c>
      <c r="WHH21" s="151" t="s">
        <v>770</v>
      </c>
      <c r="WHI21" s="151" t="s">
        <v>770</v>
      </c>
      <c r="WHJ21" s="151" t="s">
        <v>770</v>
      </c>
      <c r="WHK21" s="151" t="s">
        <v>770</v>
      </c>
      <c r="WHL21" s="151" t="s">
        <v>770</v>
      </c>
      <c r="WHM21" s="151" t="s">
        <v>770</v>
      </c>
      <c r="WHN21" s="151" t="s">
        <v>770</v>
      </c>
      <c r="WHO21" s="151" t="s">
        <v>770</v>
      </c>
      <c r="WHP21" s="151" t="s">
        <v>770</v>
      </c>
      <c r="WHQ21" s="151" t="s">
        <v>770</v>
      </c>
      <c r="WHR21" s="151" t="s">
        <v>770</v>
      </c>
      <c r="WHS21" s="151" t="s">
        <v>770</v>
      </c>
      <c r="WHT21" s="151" t="s">
        <v>770</v>
      </c>
      <c r="WHU21" s="151" t="s">
        <v>770</v>
      </c>
      <c r="WHV21" s="151" t="s">
        <v>770</v>
      </c>
      <c r="WHW21" s="151" t="s">
        <v>770</v>
      </c>
      <c r="WHX21" s="151" t="s">
        <v>770</v>
      </c>
      <c r="WHY21" s="151" t="s">
        <v>770</v>
      </c>
      <c r="WHZ21" s="151" t="s">
        <v>770</v>
      </c>
      <c r="WIA21" s="151" t="s">
        <v>770</v>
      </c>
      <c r="WIB21" s="151" t="s">
        <v>770</v>
      </c>
      <c r="WIC21" s="151" t="s">
        <v>770</v>
      </c>
      <c r="WID21" s="151" t="s">
        <v>770</v>
      </c>
      <c r="WIE21" s="151" t="s">
        <v>770</v>
      </c>
      <c r="WIF21" s="151" t="s">
        <v>770</v>
      </c>
      <c r="WIG21" s="151" t="s">
        <v>770</v>
      </c>
      <c r="WIH21" s="151" t="s">
        <v>770</v>
      </c>
      <c r="WII21" s="151" t="s">
        <v>770</v>
      </c>
      <c r="WIJ21" s="151" t="s">
        <v>770</v>
      </c>
      <c r="WIK21" s="151" t="s">
        <v>770</v>
      </c>
      <c r="WIL21" s="151" t="s">
        <v>770</v>
      </c>
      <c r="WIM21" s="151" t="s">
        <v>770</v>
      </c>
      <c r="WIN21" s="151" t="s">
        <v>770</v>
      </c>
      <c r="WIO21" s="151" t="s">
        <v>770</v>
      </c>
      <c r="WIP21" s="151" t="s">
        <v>770</v>
      </c>
      <c r="WIQ21" s="151" t="s">
        <v>770</v>
      </c>
      <c r="WIR21" s="151" t="s">
        <v>770</v>
      </c>
      <c r="WIS21" s="151" t="s">
        <v>770</v>
      </c>
      <c r="WIT21" s="151" t="s">
        <v>770</v>
      </c>
      <c r="WIU21" s="151" t="s">
        <v>770</v>
      </c>
      <c r="WIV21" s="151" t="s">
        <v>770</v>
      </c>
      <c r="WIW21" s="151" t="s">
        <v>770</v>
      </c>
      <c r="WIX21" s="151" t="s">
        <v>770</v>
      </c>
      <c r="WIY21" s="151" t="s">
        <v>770</v>
      </c>
      <c r="WIZ21" s="151" t="s">
        <v>770</v>
      </c>
      <c r="WJA21" s="151" t="s">
        <v>770</v>
      </c>
      <c r="WJB21" s="151" t="s">
        <v>770</v>
      </c>
      <c r="WJC21" s="151" t="s">
        <v>770</v>
      </c>
      <c r="WJD21" s="151" t="s">
        <v>770</v>
      </c>
      <c r="WJE21" s="151" t="s">
        <v>770</v>
      </c>
      <c r="WJF21" s="151" t="s">
        <v>770</v>
      </c>
      <c r="WJG21" s="151" t="s">
        <v>770</v>
      </c>
      <c r="WJH21" s="151" t="s">
        <v>770</v>
      </c>
      <c r="WJI21" s="151" t="s">
        <v>770</v>
      </c>
      <c r="WJJ21" s="151" t="s">
        <v>770</v>
      </c>
      <c r="WJK21" s="151" t="s">
        <v>770</v>
      </c>
      <c r="WJL21" s="151" t="s">
        <v>770</v>
      </c>
      <c r="WJM21" s="151" t="s">
        <v>770</v>
      </c>
      <c r="WJN21" s="151" t="s">
        <v>770</v>
      </c>
      <c r="WJO21" s="151" t="s">
        <v>770</v>
      </c>
      <c r="WJP21" s="151" t="s">
        <v>770</v>
      </c>
      <c r="WJQ21" s="151" t="s">
        <v>770</v>
      </c>
      <c r="WJR21" s="151" t="s">
        <v>770</v>
      </c>
      <c r="WJS21" s="151" t="s">
        <v>770</v>
      </c>
      <c r="WJT21" s="151" t="s">
        <v>770</v>
      </c>
      <c r="WJU21" s="151" t="s">
        <v>770</v>
      </c>
      <c r="WJV21" s="151" t="s">
        <v>770</v>
      </c>
      <c r="WJW21" s="151" t="s">
        <v>770</v>
      </c>
      <c r="WJX21" s="151" t="s">
        <v>770</v>
      </c>
      <c r="WJY21" s="151" t="s">
        <v>770</v>
      </c>
      <c r="WJZ21" s="151" t="s">
        <v>770</v>
      </c>
      <c r="WKA21" s="151" t="s">
        <v>770</v>
      </c>
      <c r="WKB21" s="151" t="s">
        <v>770</v>
      </c>
      <c r="WKC21" s="151" t="s">
        <v>770</v>
      </c>
      <c r="WKD21" s="151" t="s">
        <v>770</v>
      </c>
      <c r="WKE21" s="151" t="s">
        <v>770</v>
      </c>
      <c r="WKF21" s="151" t="s">
        <v>770</v>
      </c>
      <c r="WKG21" s="151" t="s">
        <v>770</v>
      </c>
      <c r="WKH21" s="151" t="s">
        <v>770</v>
      </c>
      <c r="WKI21" s="151" t="s">
        <v>770</v>
      </c>
      <c r="WKJ21" s="151" t="s">
        <v>770</v>
      </c>
      <c r="WKK21" s="151" t="s">
        <v>770</v>
      </c>
      <c r="WKL21" s="151" t="s">
        <v>770</v>
      </c>
      <c r="WKM21" s="151" t="s">
        <v>770</v>
      </c>
      <c r="WKN21" s="151" t="s">
        <v>770</v>
      </c>
      <c r="WKO21" s="151" t="s">
        <v>770</v>
      </c>
      <c r="WKP21" s="151" t="s">
        <v>770</v>
      </c>
      <c r="WKQ21" s="151" t="s">
        <v>770</v>
      </c>
      <c r="WKR21" s="151" t="s">
        <v>770</v>
      </c>
      <c r="WKS21" s="151" t="s">
        <v>770</v>
      </c>
      <c r="WKT21" s="151" t="s">
        <v>770</v>
      </c>
      <c r="WKU21" s="151" t="s">
        <v>770</v>
      </c>
      <c r="WKV21" s="151" t="s">
        <v>770</v>
      </c>
      <c r="WKW21" s="151" t="s">
        <v>770</v>
      </c>
      <c r="WKX21" s="151" t="s">
        <v>770</v>
      </c>
      <c r="WKY21" s="151" t="s">
        <v>770</v>
      </c>
      <c r="WKZ21" s="151" t="s">
        <v>770</v>
      </c>
      <c r="WLA21" s="151" t="s">
        <v>770</v>
      </c>
      <c r="WLB21" s="151" t="s">
        <v>770</v>
      </c>
      <c r="WLC21" s="151" t="s">
        <v>770</v>
      </c>
      <c r="WLD21" s="151" t="s">
        <v>770</v>
      </c>
      <c r="WLE21" s="151" t="s">
        <v>770</v>
      </c>
      <c r="WLF21" s="151" t="s">
        <v>770</v>
      </c>
      <c r="WLG21" s="151" t="s">
        <v>770</v>
      </c>
      <c r="WLH21" s="151" t="s">
        <v>770</v>
      </c>
      <c r="WLI21" s="151" t="s">
        <v>770</v>
      </c>
      <c r="WLJ21" s="151" t="s">
        <v>770</v>
      </c>
      <c r="WLK21" s="151" t="s">
        <v>770</v>
      </c>
      <c r="WLL21" s="151" t="s">
        <v>770</v>
      </c>
      <c r="WLM21" s="151" t="s">
        <v>770</v>
      </c>
      <c r="WLN21" s="151" t="s">
        <v>770</v>
      </c>
      <c r="WLO21" s="151" t="s">
        <v>770</v>
      </c>
      <c r="WLP21" s="151" t="s">
        <v>770</v>
      </c>
      <c r="WLQ21" s="151" t="s">
        <v>770</v>
      </c>
      <c r="WLR21" s="151" t="s">
        <v>770</v>
      </c>
      <c r="WLS21" s="151" t="s">
        <v>770</v>
      </c>
      <c r="WLT21" s="151" t="s">
        <v>770</v>
      </c>
      <c r="WLU21" s="151" t="s">
        <v>770</v>
      </c>
      <c r="WLV21" s="151" t="s">
        <v>770</v>
      </c>
      <c r="WLW21" s="151" t="s">
        <v>770</v>
      </c>
      <c r="WLX21" s="151" t="s">
        <v>770</v>
      </c>
      <c r="WLY21" s="151" t="s">
        <v>770</v>
      </c>
      <c r="WLZ21" s="151" t="s">
        <v>770</v>
      </c>
      <c r="WMA21" s="151" t="s">
        <v>770</v>
      </c>
      <c r="WMB21" s="151" t="s">
        <v>770</v>
      </c>
      <c r="WMC21" s="151" t="s">
        <v>770</v>
      </c>
      <c r="WMD21" s="151" t="s">
        <v>770</v>
      </c>
      <c r="WME21" s="151" t="s">
        <v>770</v>
      </c>
      <c r="WMF21" s="151" t="s">
        <v>770</v>
      </c>
      <c r="WMG21" s="151" t="s">
        <v>770</v>
      </c>
      <c r="WMH21" s="151" t="s">
        <v>770</v>
      </c>
      <c r="WMI21" s="151" t="s">
        <v>770</v>
      </c>
      <c r="WMJ21" s="151" t="s">
        <v>770</v>
      </c>
      <c r="WMK21" s="151" t="s">
        <v>770</v>
      </c>
      <c r="WML21" s="151" t="s">
        <v>770</v>
      </c>
      <c r="WMM21" s="151" t="s">
        <v>770</v>
      </c>
      <c r="WMN21" s="151" t="s">
        <v>770</v>
      </c>
      <c r="WMO21" s="151" t="s">
        <v>770</v>
      </c>
      <c r="WMP21" s="151" t="s">
        <v>770</v>
      </c>
      <c r="WMQ21" s="151" t="s">
        <v>770</v>
      </c>
      <c r="WMR21" s="151" t="s">
        <v>770</v>
      </c>
      <c r="WMS21" s="151" t="s">
        <v>770</v>
      </c>
      <c r="WMT21" s="151" t="s">
        <v>770</v>
      </c>
      <c r="WMU21" s="151" t="s">
        <v>770</v>
      </c>
      <c r="WMV21" s="151" t="s">
        <v>770</v>
      </c>
      <c r="WMW21" s="151" t="s">
        <v>770</v>
      </c>
      <c r="WMX21" s="151" t="s">
        <v>770</v>
      </c>
      <c r="WMY21" s="151" t="s">
        <v>770</v>
      </c>
      <c r="WMZ21" s="151" t="s">
        <v>770</v>
      </c>
      <c r="WNA21" s="151" t="s">
        <v>770</v>
      </c>
      <c r="WNB21" s="151" t="s">
        <v>770</v>
      </c>
      <c r="WNC21" s="151" t="s">
        <v>770</v>
      </c>
      <c r="WND21" s="151" t="s">
        <v>770</v>
      </c>
      <c r="WNE21" s="151" t="s">
        <v>770</v>
      </c>
      <c r="WNF21" s="151" t="s">
        <v>770</v>
      </c>
      <c r="WNG21" s="151" t="s">
        <v>770</v>
      </c>
      <c r="WNH21" s="151" t="s">
        <v>770</v>
      </c>
      <c r="WNI21" s="151" t="s">
        <v>770</v>
      </c>
      <c r="WNJ21" s="151" t="s">
        <v>770</v>
      </c>
      <c r="WNK21" s="151" t="s">
        <v>770</v>
      </c>
      <c r="WNL21" s="151" t="s">
        <v>770</v>
      </c>
      <c r="WNM21" s="151" t="s">
        <v>770</v>
      </c>
      <c r="WNN21" s="151" t="s">
        <v>770</v>
      </c>
      <c r="WNO21" s="151" t="s">
        <v>770</v>
      </c>
      <c r="WNP21" s="151" t="s">
        <v>770</v>
      </c>
      <c r="WNQ21" s="151" t="s">
        <v>770</v>
      </c>
      <c r="WNR21" s="151" t="s">
        <v>770</v>
      </c>
      <c r="WNS21" s="151" t="s">
        <v>770</v>
      </c>
      <c r="WNT21" s="151" t="s">
        <v>770</v>
      </c>
      <c r="WNU21" s="151" t="s">
        <v>770</v>
      </c>
      <c r="WNV21" s="151" t="s">
        <v>770</v>
      </c>
      <c r="WNW21" s="151" t="s">
        <v>770</v>
      </c>
      <c r="WNX21" s="151" t="s">
        <v>770</v>
      </c>
      <c r="WNY21" s="151" t="s">
        <v>770</v>
      </c>
      <c r="WNZ21" s="151" t="s">
        <v>770</v>
      </c>
      <c r="WOA21" s="151" t="s">
        <v>770</v>
      </c>
      <c r="WOB21" s="151" t="s">
        <v>770</v>
      </c>
      <c r="WOC21" s="151" t="s">
        <v>770</v>
      </c>
      <c r="WOD21" s="151" t="s">
        <v>770</v>
      </c>
      <c r="WOE21" s="151" t="s">
        <v>770</v>
      </c>
      <c r="WOF21" s="151" t="s">
        <v>770</v>
      </c>
      <c r="WOG21" s="151" t="s">
        <v>770</v>
      </c>
      <c r="WOH21" s="151" t="s">
        <v>770</v>
      </c>
      <c r="WOI21" s="151" t="s">
        <v>770</v>
      </c>
      <c r="WOJ21" s="151" t="s">
        <v>770</v>
      </c>
      <c r="WOK21" s="151" t="s">
        <v>770</v>
      </c>
      <c r="WOL21" s="151" t="s">
        <v>770</v>
      </c>
      <c r="WOM21" s="151" t="s">
        <v>770</v>
      </c>
      <c r="WON21" s="151" t="s">
        <v>770</v>
      </c>
      <c r="WOO21" s="151" t="s">
        <v>770</v>
      </c>
      <c r="WOP21" s="151" t="s">
        <v>770</v>
      </c>
      <c r="WOQ21" s="151" t="s">
        <v>770</v>
      </c>
      <c r="WOR21" s="151" t="s">
        <v>770</v>
      </c>
      <c r="WOS21" s="151" t="s">
        <v>770</v>
      </c>
      <c r="WOT21" s="151" t="s">
        <v>770</v>
      </c>
      <c r="WOU21" s="151" t="s">
        <v>770</v>
      </c>
      <c r="WOV21" s="151" t="s">
        <v>770</v>
      </c>
      <c r="WOW21" s="151" t="s">
        <v>770</v>
      </c>
      <c r="WOX21" s="151" t="s">
        <v>770</v>
      </c>
      <c r="WOY21" s="151" t="s">
        <v>770</v>
      </c>
      <c r="WOZ21" s="151" t="s">
        <v>770</v>
      </c>
      <c r="WPA21" s="151" t="s">
        <v>770</v>
      </c>
      <c r="WPB21" s="151" t="s">
        <v>770</v>
      </c>
      <c r="WPC21" s="151" t="s">
        <v>770</v>
      </c>
      <c r="WPD21" s="151" t="s">
        <v>770</v>
      </c>
      <c r="WPE21" s="151" t="s">
        <v>770</v>
      </c>
      <c r="WPF21" s="151" t="s">
        <v>770</v>
      </c>
      <c r="WPG21" s="151" t="s">
        <v>770</v>
      </c>
      <c r="WPH21" s="151" t="s">
        <v>770</v>
      </c>
      <c r="WPI21" s="151" t="s">
        <v>770</v>
      </c>
      <c r="WPJ21" s="151" t="s">
        <v>770</v>
      </c>
      <c r="WPK21" s="151" t="s">
        <v>770</v>
      </c>
      <c r="WPL21" s="151" t="s">
        <v>770</v>
      </c>
      <c r="WPM21" s="151" t="s">
        <v>770</v>
      </c>
      <c r="WPN21" s="151" t="s">
        <v>770</v>
      </c>
      <c r="WPO21" s="151" t="s">
        <v>770</v>
      </c>
      <c r="WPP21" s="151" t="s">
        <v>770</v>
      </c>
      <c r="WPQ21" s="151" t="s">
        <v>770</v>
      </c>
      <c r="WPR21" s="151" t="s">
        <v>770</v>
      </c>
      <c r="WPS21" s="151" t="s">
        <v>770</v>
      </c>
      <c r="WPT21" s="151" t="s">
        <v>770</v>
      </c>
      <c r="WPU21" s="151" t="s">
        <v>770</v>
      </c>
      <c r="WPV21" s="151" t="s">
        <v>770</v>
      </c>
      <c r="WPW21" s="151" t="s">
        <v>770</v>
      </c>
      <c r="WPX21" s="151" t="s">
        <v>770</v>
      </c>
      <c r="WPY21" s="151" t="s">
        <v>770</v>
      </c>
      <c r="WPZ21" s="151" t="s">
        <v>770</v>
      </c>
      <c r="WQA21" s="151" t="s">
        <v>770</v>
      </c>
      <c r="WQB21" s="151" t="s">
        <v>770</v>
      </c>
      <c r="WQC21" s="151" t="s">
        <v>770</v>
      </c>
      <c r="WQD21" s="151" t="s">
        <v>770</v>
      </c>
      <c r="WQE21" s="151" t="s">
        <v>770</v>
      </c>
      <c r="WQF21" s="151" t="s">
        <v>770</v>
      </c>
      <c r="WQG21" s="151" t="s">
        <v>770</v>
      </c>
      <c r="WQH21" s="151" t="s">
        <v>770</v>
      </c>
      <c r="WQI21" s="151" t="s">
        <v>770</v>
      </c>
      <c r="WQJ21" s="151" t="s">
        <v>770</v>
      </c>
      <c r="WQK21" s="151" t="s">
        <v>770</v>
      </c>
      <c r="WQL21" s="151" t="s">
        <v>770</v>
      </c>
      <c r="WQM21" s="151" t="s">
        <v>770</v>
      </c>
      <c r="WQN21" s="151" t="s">
        <v>770</v>
      </c>
      <c r="WQO21" s="151" t="s">
        <v>770</v>
      </c>
      <c r="WQP21" s="151" t="s">
        <v>770</v>
      </c>
      <c r="WQQ21" s="151" t="s">
        <v>770</v>
      </c>
      <c r="WQR21" s="151" t="s">
        <v>770</v>
      </c>
      <c r="WQS21" s="151" t="s">
        <v>770</v>
      </c>
      <c r="WQT21" s="151" t="s">
        <v>770</v>
      </c>
      <c r="WQU21" s="151" t="s">
        <v>770</v>
      </c>
      <c r="WQV21" s="151" t="s">
        <v>770</v>
      </c>
      <c r="WQW21" s="151" t="s">
        <v>770</v>
      </c>
      <c r="WQX21" s="151" t="s">
        <v>770</v>
      </c>
      <c r="WQY21" s="151" t="s">
        <v>770</v>
      </c>
      <c r="WQZ21" s="151" t="s">
        <v>770</v>
      </c>
      <c r="WRA21" s="151" t="s">
        <v>770</v>
      </c>
      <c r="WRB21" s="151" t="s">
        <v>770</v>
      </c>
      <c r="WRC21" s="151" t="s">
        <v>770</v>
      </c>
      <c r="WRD21" s="151" t="s">
        <v>770</v>
      </c>
      <c r="WRE21" s="151" t="s">
        <v>770</v>
      </c>
      <c r="WRF21" s="151" t="s">
        <v>770</v>
      </c>
      <c r="WRG21" s="151" t="s">
        <v>770</v>
      </c>
      <c r="WRH21" s="151" t="s">
        <v>770</v>
      </c>
      <c r="WRI21" s="151" t="s">
        <v>770</v>
      </c>
      <c r="WRJ21" s="151" t="s">
        <v>770</v>
      </c>
      <c r="WRK21" s="151" t="s">
        <v>770</v>
      </c>
      <c r="WRL21" s="151" t="s">
        <v>770</v>
      </c>
      <c r="WRM21" s="151" t="s">
        <v>770</v>
      </c>
      <c r="WRN21" s="151" t="s">
        <v>770</v>
      </c>
      <c r="WRO21" s="151" t="s">
        <v>770</v>
      </c>
      <c r="WRP21" s="151" t="s">
        <v>770</v>
      </c>
      <c r="WRQ21" s="151" t="s">
        <v>770</v>
      </c>
      <c r="WRR21" s="151" t="s">
        <v>770</v>
      </c>
      <c r="WRS21" s="151" t="s">
        <v>770</v>
      </c>
      <c r="WRT21" s="151" t="s">
        <v>770</v>
      </c>
      <c r="WRU21" s="151" t="s">
        <v>770</v>
      </c>
      <c r="WRV21" s="151" t="s">
        <v>770</v>
      </c>
      <c r="WRW21" s="151" t="s">
        <v>770</v>
      </c>
      <c r="WRX21" s="151" t="s">
        <v>770</v>
      </c>
      <c r="WRY21" s="151" t="s">
        <v>770</v>
      </c>
      <c r="WRZ21" s="151" t="s">
        <v>770</v>
      </c>
      <c r="WSA21" s="151" t="s">
        <v>770</v>
      </c>
      <c r="WSB21" s="151" t="s">
        <v>770</v>
      </c>
      <c r="WSC21" s="151" t="s">
        <v>770</v>
      </c>
      <c r="WSD21" s="151" t="s">
        <v>770</v>
      </c>
      <c r="WSE21" s="151" t="s">
        <v>770</v>
      </c>
      <c r="WSF21" s="151" t="s">
        <v>770</v>
      </c>
      <c r="WSG21" s="151" t="s">
        <v>770</v>
      </c>
      <c r="WSH21" s="151" t="s">
        <v>770</v>
      </c>
      <c r="WSI21" s="151" t="s">
        <v>770</v>
      </c>
      <c r="WSJ21" s="151" t="s">
        <v>770</v>
      </c>
      <c r="WSK21" s="151" t="s">
        <v>770</v>
      </c>
      <c r="WSL21" s="151" t="s">
        <v>770</v>
      </c>
      <c r="WSM21" s="151" t="s">
        <v>770</v>
      </c>
      <c r="WSN21" s="151" t="s">
        <v>770</v>
      </c>
      <c r="WSO21" s="151" t="s">
        <v>770</v>
      </c>
      <c r="WSP21" s="151" t="s">
        <v>770</v>
      </c>
      <c r="WSQ21" s="151" t="s">
        <v>770</v>
      </c>
      <c r="WSR21" s="151" t="s">
        <v>770</v>
      </c>
      <c r="WSS21" s="151" t="s">
        <v>770</v>
      </c>
      <c r="WST21" s="151" t="s">
        <v>770</v>
      </c>
      <c r="WSU21" s="151" t="s">
        <v>770</v>
      </c>
      <c r="WSV21" s="151" t="s">
        <v>770</v>
      </c>
      <c r="WSW21" s="151" t="s">
        <v>770</v>
      </c>
      <c r="WSX21" s="151" t="s">
        <v>770</v>
      </c>
      <c r="WSY21" s="151" t="s">
        <v>770</v>
      </c>
      <c r="WSZ21" s="151" t="s">
        <v>770</v>
      </c>
      <c r="WTA21" s="151" t="s">
        <v>770</v>
      </c>
      <c r="WTB21" s="151" t="s">
        <v>770</v>
      </c>
      <c r="WTC21" s="151" t="s">
        <v>770</v>
      </c>
      <c r="WTD21" s="151" t="s">
        <v>770</v>
      </c>
      <c r="WTE21" s="151" t="s">
        <v>770</v>
      </c>
      <c r="WTF21" s="151" t="s">
        <v>770</v>
      </c>
      <c r="WTG21" s="151" t="s">
        <v>770</v>
      </c>
      <c r="WTH21" s="151" t="s">
        <v>770</v>
      </c>
      <c r="WTI21" s="151" t="s">
        <v>770</v>
      </c>
      <c r="WTJ21" s="151" t="s">
        <v>770</v>
      </c>
      <c r="WTK21" s="151" t="s">
        <v>770</v>
      </c>
      <c r="WTL21" s="151" t="s">
        <v>770</v>
      </c>
      <c r="WTM21" s="151" t="s">
        <v>770</v>
      </c>
      <c r="WTN21" s="151" t="s">
        <v>770</v>
      </c>
      <c r="WTO21" s="151" t="s">
        <v>770</v>
      </c>
      <c r="WTP21" s="151" t="s">
        <v>770</v>
      </c>
      <c r="WTQ21" s="151" t="s">
        <v>770</v>
      </c>
      <c r="WTR21" s="151" t="s">
        <v>770</v>
      </c>
      <c r="WTS21" s="151" t="s">
        <v>770</v>
      </c>
      <c r="WTT21" s="151" t="s">
        <v>770</v>
      </c>
      <c r="WTU21" s="151" t="s">
        <v>770</v>
      </c>
      <c r="WTV21" s="151" t="s">
        <v>770</v>
      </c>
      <c r="WTW21" s="151" t="s">
        <v>770</v>
      </c>
      <c r="WTX21" s="151" t="s">
        <v>770</v>
      </c>
      <c r="WTY21" s="151" t="s">
        <v>770</v>
      </c>
      <c r="WTZ21" s="151" t="s">
        <v>770</v>
      </c>
      <c r="WUA21" s="151" t="s">
        <v>770</v>
      </c>
      <c r="WUB21" s="151" t="s">
        <v>770</v>
      </c>
      <c r="WUC21" s="151" t="s">
        <v>770</v>
      </c>
      <c r="WUD21" s="151" t="s">
        <v>770</v>
      </c>
      <c r="WUE21" s="151" t="s">
        <v>770</v>
      </c>
      <c r="WUF21" s="151" t="s">
        <v>770</v>
      </c>
      <c r="WUG21" s="151" t="s">
        <v>770</v>
      </c>
      <c r="WUH21" s="151" t="s">
        <v>770</v>
      </c>
      <c r="WUI21" s="151" t="s">
        <v>770</v>
      </c>
      <c r="WUJ21" s="151" t="s">
        <v>770</v>
      </c>
      <c r="WUK21" s="151" t="s">
        <v>770</v>
      </c>
      <c r="WUL21" s="151" t="s">
        <v>770</v>
      </c>
      <c r="WUM21" s="151" t="s">
        <v>770</v>
      </c>
      <c r="WUN21" s="151" t="s">
        <v>770</v>
      </c>
      <c r="WUO21" s="151" t="s">
        <v>770</v>
      </c>
      <c r="WUP21" s="151" t="s">
        <v>770</v>
      </c>
      <c r="WUQ21" s="151" t="s">
        <v>770</v>
      </c>
      <c r="WUR21" s="151" t="s">
        <v>770</v>
      </c>
      <c r="WUS21" s="151" t="s">
        <v>770</v>
      </c>
      <c r="WUT21" s="151" t="s">
        <v>770</v>
      </c>
      <c r="WUU21" s="151" t="s">
        <v>770</v>
      </c>
      <c r="WUV21" s="151" t="s">
        <v>770</v>
      </c>
      <c r="WUW21" s="151" t="s">
        <v>770</v>
      </c>
      <c r="WUX21" s="151" t="s">
        <v>770</v>
      </c>
      <c r="WUY21" s="151" t="s">
        <v>770</v>
      </c>
      <c r="WUZ21" s="151" t="s">
        <v>770</v>
      </c>
      <c r="WVA21" s="151" t="s">
        <v>770</v>
      </c>
      <c r="WVB21" s="151" t="s">
        <v>770</v>
      </c>
      <c r="WVC21" s="151" t="s">
        <v>770</v>
      </c>
      <c r="WVD21" s="151" t="s">
        <v>770</v>
      </c>
      <c r="WVE21" s="151" t="s">
        <v>770</v>
      </c>
      <c r="WVF21" s="151" t="s">
        <v>770</v>
      </c>
      <c r="WVG21" s="151" t="s">
        <v>770</v>
      </c>
      <c r="WVH21" s="151" t="s">
        <v>770</v>
      </c>
      <c r="WVI21" s="151" t="s">
        <v>770</v>
      </c>
      <c r="WVJ21" s="151" t="s">
        <v>770</v>
      </c>
      <c r="WVK21" s="151" t="s">
        <v>770</v>
      </c>
      <c r="WVL21" s="151" t="s">
        <v>770</v>
      </c>
      <c r="WVM21" s="151" t="s">
        <v>770</v>
      </c>
      <c r="WVN21" s="151" t="s">
        <v>770</v>
      </c>
      <c r="WVO21" s="151" t="s">
        <v>770</v>
      </c>
      <c r="WVP21" s="151" t="s">
        <v>770</v>
      </c>
      <c r="WVQ21" s="151" t="s">
        <v>770</v>
      </c>
      <c r="WVR21" s="151" t="s">
        <v>770</v>
      </c>
      <c r="WVS21" s="151" t="s">
        <v>770</v>
      </c>
      <c r="WVT21" s="151" t="s">
        <v>770</v>
      </c>
      <c r="WVU21" s="151" t="s">
        <v>770</v>
      </c>
      <c r="WVV21" s="151" t="s">
        <v>770</v>
      </c>
      <c r="WVW21" s="151" t="s">
        <v>770</v>
      </c>
      <c r="WVX21" s="151" t="s">
        <v>770</v>
      </c>
      <c r="WVY21" s="151" t="s">
        <v>770</v>
      </c>
      <c r="WVZ21" s="151" t="s">
        <v>770</v>
      </c>
      <c r="WWA21" s="151" t="s">
        <v>770</v>
      </c>
      <c r="WWB21" s="151" t="s">
        <v>770</v>
      </c>
      <c r="WWC21" s="151" t="s">
        <v>770</v>
      </c>
      <c r="WWD21" s="151" t="s">
        <v>770</v>
      </c>
      <c r="WWE21" s="151" t="s">
        <v>770</v>
      </c>
      <c r="WWF21" s="151" t="s">
        <v>770</v>
      </c>
      <c r="WWG21" s="151" t="s">
        <v>770</v>
      </c>
      <c r="WWH21" s="151" t="s">
        <v>770</v>
      </c>
      <c r="WWI21" s="151" t="s">
        <v>770</v>
      </c>
      <c r="WWJ21" s="151" t="s">
        <v>770</v>
      </c>
      <c r="WWK21" s="151" t="s">
        <v>770</v>
      </c>
      <c r="WWL21" s="151" t="s">
        <v>770</v>
      </c>
      <c r="WWM21" s="151" t="s">
        <v>770</v>
      </c>
      <c r="WWN21" s="151" t="s">
        <v>770</v>
      </c>
      <c r="WWO21" s="151" t="s">
        <v>770</v>
      </c>
      <c r="WWP21" s="151" t="s">
        <v>770</v>
      </c>
      <c r="WWQ21" s="151" t="s">
        <v>770</v>
      </c>
      <c r="WWR21" s="151" t="s">
        <v>770</v>
      </c>
      <c r="WWS21" s="151" t="s">
        <v>770</v>
      </c>
      <c r="WWT21" s="151" t="s">
        <v>770</v>
      </c>
      <c r="WWU21" s="151" t="s">
        <v>770</v>
      </c>
      <c r="WWV21" s="151" t="s">
        <v>770</v>
      </c>
      <c r="WWW21" s="151" t="s">
        <v>770</v>
      </c>
      <c r="WWX21" s="151" t="s">
        <v>770</v>
      </c>
      <c r="WWY21" s="151" t="s">
        <v>770</v>
      </c>
      <c r="WWZ21" s="151" t="s">
        <v>770</v>
      </c>
      <c r="WXA21" s="151" t="s">
        <v>770</v>
      </c>
      <c r="WXB21" s="151" t="s">
        <v>770</v>
      </c>
      <c r="WXC21" s="151" t="s">
        <v>770</v>
      </c>
      <c r="WXD21" s="151" t="s">
        <v>770</v>
      </c>
      <c r="WXE21" s="151" t="s">
        <v>770</v>
      </c>
      <c r="WXF21" s="151" t="s">
        <v>770</v>
      </c>
      <c r="WXG21" s="151" t="s">
        <v>770</v>
      </c>
      <c r="WXH21" s="151" t="s">
        <v>770</v>
      </c>
      <c r="WXI21" s="151" t="s">
        <v>770</v>
      </c>
      <c r="WXJ21" s="151" t="s">
        <v>770</v>
      </c>
      <c r="WXK21" s="151" t="s">
        <v>770</v>
      </c>
      <c r="WXL21" s="151" t="s">
        <v>770</v>
      </c>
      <c r="WXM21" s="151" t="s">
        <v>770</v>
      </c>
      <c r="WXN21" s="151" t="s">
        <v>770</v>
      </c>
      <c r="WXO21" s="151" t="s">
        <v>770</v>
      </c>
      <c r="WXP21" s="151" t="s">
        <v>770</v>
      </c>
      <c r="WXQ21" s="151" t="s">
        <v>770</v>
      </c>
      <c r="WXR21" s="151" t="s">
        <v>770</v>
      </c>
      <c r="WXS21" s="151" t="s">
        <v>770</v>
      </c>
      <c r="WXT21" s="151" t="s">
        <v>770</v>
      </c>
      <c r="WXU21" s="151" t="s">
        <v>770</v>
      </c>
      <c r="WXV21" s="151" t="s">
        <v>770</v>
      </c>
      <c r="WXW21" s="151" t="s">
        <v>770</v>
      </c>
      <c r="WXX21" s="151" t="s">
        <v>770</v>
      </c>
      <c r="WXY21" s="151" t="s">
        <v>770</v>
      </c>
      <c r="WXZ21" s="151" t="s">
        <v>770</v>
      </c>
      <c r="WYA21" s="151" t="s">
        <v>770</v>
      </c>
      <c r="WYB21" s="151" t="s">
        <v>770</v>
      </c>
      <c r="WYC21" s="151" t="s">
        <v>770</v>
      </c>
      <c r="WYD21" s="151" t="s">
        <v>770</v>
      </c>
      <c r="WYE21" s="151" t="s">
        <v>770</v>
      </c>
      <c r="WYF21" s="151" t="s">
        <v>770</v>
      </c>
      <c r="WYG21" s="151" t="s">
        <v>770</v>
      </c>
      <c r="WYH21" s="151" t="s">
        <v>770</v>
      </c>
      <c r="WYI21" s="151" t="s">
        <v>770</v>
      </c>
      <c r="WYJ21" s="151" t="s">
        <v>770</v>
      </c>
      <c r="WYK21" s="151" t="s">
        <v>770</v>
      </c>
      <c r="WYL21" s="151" t="s">
        <v>770</v>
      </c>
      <c r="WYM21" s="151" t="s">
        <v>770</v>
      </c>
      <c r="WYN21" s="151" t="s">
        <v>770</v>
      </c>
      <c r="WYO21" s="151" t="s">
        <v>770</v>
      </c>
      <c r="WYP21" s="151" t="s">
        <v>770</v>
      </c>
      <c r="WYQ21" s="151" t="s">
        <v>770</v>
      </c>
      <c r="WYR21" s="151" t="s">
        <v>770</v>
      </c>
      <c r="WYS21" s="151" t="s">
        <v>770</v>
      </c>
      <c r="WYT21" s="151" t="s">
        <v>770</v>
      </c>
      <c r="WYU21" s="151" t="s">
        <v>770</v>
      </c>
      <c r="WYV21" s="151" t="s">
        <v>770</v>
      </c>
      <c r="WYW21" s="151" t="s">
        <v>770</v>
      </c>
      <c r="WYX21" s="151" t="s">
        <v>770</v>
      </c>
      <c r="WYY21" s="151" t="s">
        <v>770</v>
      </c>
      <c r="WYZ21" s="151" t="s">
        <v>770</v>
      </c>
      <c r="WZA21" s="151" t="s">
        <v>770</v>
      </c>
      <c r="WZB21" s="151" t="s">
        <v>770</v>
      </c>
      <c r="WZC21" s="151" t="s">
        <v>770</v>
      </c>
      <c r="WZD21" s="151" t="s">
        <v>770</v>
      </c>
      <c r="WZE21" s="151" t="s">
        <v>770</v>
      </c>
      <c r="WZF21" s="151" t="s">
        <v>770</v>
      </c>
      <c r="WZG21" s="151" t="s">
        <v>770</v>
      </c>
      <c r="WZH21" s="151" t="s">
        <v>770</v>
      </c>
      <c r="WZI21" s="151" t="s">
        <v>770</v>
      </c>
      <c r="WZK21" s="151" t="s">
        <v>770</v>
      </c>
      <c r="WZL21" s="151" t="s">
        <v>770</v>
      </c>
      <c r="WZM21" s="151" t="s">
        <v>770</v>
      </c>
      <c r="WZN21" s="151" t="s">
        <v>770</v>
      </c>
      <c r="WZO21" s="151" t="s">
        <v>770</v>
      </c>
      <c r="WZP21" s="151" t="s">
        <v>770</v>
      </c>
      <c r="WZQ21" s="151" t="s">
        <v>770</v>
      </c>
      <c r="WZR21" s="151" t="s">
        <v>770</v>
      </c>
      <c r="WZS21" s="151" t="s">
        <v>770</v>
      </c>
      <c r="WZT21" s="151" t="s">
        <v>770</v>
      </c>
      <c r="WZU21" s="151" t="s">
        <v>770</v>
      </c>
      <c r="WZV21" s="151" t="s">
        <v>770</v>
      </c>
      <c r="WZW21" s="151" t="s">
        <v>770</v>
      </c>
      <c r="WZX21" s="151" t="s">
        <v>770</v>
      </c>
      <c r="WZZ21" s="151" t="s">
        <v>770</v>
      </c>
      <c r="XAB21" s="151" t="s">
        <v>770</v>
      </c>
      <c r="XAC21" s="151" t="s">
        <v>770</v>
      </c>
      <c r="XAD21" s="151" t="s">
        <v>770</v>
      </c>
      <c r="XAE21" s="151" t="s">
        <v>770</v>
      </c>
      <c r="XAF21" s="151" t="s">
        <v>770</v>
      </c>
      <c r="XAG21" s="151" t="s">
        <v>770</v>
      </c>
      <c r="XAH21" s="151" t="s">
        <v>770</v>
      </c>
      <c r="XAI21" s="151" t="s">
        <v>770</v>
      </c>
      <c r="XAJ21" s="151" t="s">
        <v>770</v>
      </c>
      <c r="XAK21" s="151" t="s">
        <v>770</v>
      </c>
      <c r="XAL21" s="151" t="s">
        <v>770</v>
      </c>
      <c r="XAM21" s="151" t="s">
        <v>770</v>
      </c>
      <c r="XAN21" s="151" t="s">
        <v>770</v>
      </c>
      <c r="XAO21" s="151" t="s">
        <v>770</v>
      </c>
      <c r="XAP21" s="151" t="s">
        <v>770</v>
      </c>
      <c r="XAQ21" s="151" t="s">
        <v>770</v>
      </c>
      <c r="XAR21" s="151" t="s">
        <v>770</v>
      </c>
      <c r="XAS21" s="151" t="s">
        <v>770</v>
      </c>
      <c r="XAT21" s="151" t="s">
        <v>770</v>
      </c>
      <c r="XAU21" s="151" t="s">
        <v>770</v>
      </c>
      <c r="XAV21" s="151" t="s">
        <v>770</v>
      </c>
      <c r="XAW21" s="151" t="s">
        <v>770</v>
      </c>
      <c r="XAX21" s="151" t="s">
        <v>770</v>
      </c>
      <c r="XAY21" s="151" t="s">
        <v>770</v>
      </c>
      <c r="XAZ21" s="151" t="s">
        <v>770</v>
      </c>
      <c r="XBA21" s="151" t="s">
        <v>770</v>
      </c>
      <c r="XBB21" s="151" t="s">
        <v>770</v>
      </c>
      <c r="XBC21" s="151" t="s">
        <v>770</v>
      </c>
      <c r="XBD21" s="151" t="s">
        <v>770</v>
      </c>
      <c r="XBE21" s="151" t="s">
        <v>770</v>
      </c>
      <c r="XBF21" s="151" t="s">
        <v>770</v>
      </c>
      <c r="XBG21" s="151" t="s">
        <v>770</v>
      </c>
      <c r="XBH21" s="151" t="s">
        <v>770</v>
      </c>
      <c r="XBI21" s="151" t="s">
        <v>770</v>
      </c>
      <c r="XBJ21" s="151" t="s">
        <v>770</v>
      </c>
      <c r="XBK21" s="151" t="s">
        <v>770</v>
      </c>
      <c r="XBL21" s="151" t="s">
        <v>770</v>
      </c>
      <c r="XBM21" s="151" t="s">
        <v>770</v>
      </c>
      <c r="XBN21" s="151" t="s">
        <v>770</v>
      </c>
      <c r="XBO21" s="151" t="s">
        <v>770</v>
      </c>
      <c r="XBP21" s="151" t="s">
        <v>770</v>
      </c>
      <c r="XBQ21" s="151" t="s">
        <v>770</v>
      </c>
      <c r="XBR21" s="151" t="s">
        <v>770</v>
      </c>
      <c r="XBS21" s="151" t="s">
        <v>770</v>
      </c>
      <c r="XBT21" s="151" t="s">
        <v>770</v>
      </c>
      <c r="XBU21" s="151" t="s">
        <v>770</v>
      </c>
      <c r="XBV21" s="151" t="s">
        <v>770</v>
      </c>
      <c r="XBW21" s="151" t="s">
        <v>770</v>
      </c>
      <c r="XBX21" s="151" t="s">
        <v>770</v>
      </c>
      <c r="XBY21" s="151" t="s">
        <v>770</v>
      </c>
      <c r="XBZ21" s="151" t="s">
        <v>770</v>
      </c>
      <c r="XCA21" s="151" t="s">
        <v>770</v>
      </c>
      <c r="XCB21" s="151" t="s">
        <v>770</v>
      </c>
      <c r="XCC21" s="151" t="s">
        <v>770</v>
      </c>
      <c r="XCD21" s="151" t="s">
        <v>770</v>
      </c>
      <c r="XCE21" s="151" t="s">
        <v>770</v>
      </c>
      <c r="XCF21" s="151" t="s">
        <v>770</v>
      </c>
      <c r="XCG21" s="151" t="s">
        <v>770</v>
      </c>
      <c r="XCH21" s="151" t="s">
        <v>770</v>
      </c>
      <c r="XCI21" s="151" t="s">
        <v>770</v>
      </c>
      <c r="XCJ21" s="151" t="s">
        <v>770</v>
      </c>
      <c r="XCK21" s="151" t="s">
        <v>770</v>
      </c>
      <c r="XCL21" s="151" t="s">
        <v>770</v>
      </c>
      <c r="XCM21" s="151" t="s">
        <v>770</v>
      </c>
      <c r="XCN21" s="151" t="s">
        <v>770</v>
      </c>
      <c r="XCO21" s="151" t="s">
        <v>770</v>
      </c>
      <c r="XCP21" s="151" t="s">
        <v>770</v>
      </c>
      <c r="XCQ21" s="151" t="s">
        <v>770</v>
      </c>
      <c r="XCR21" s="151" t="s">
        <v>770</v>
      </c>
      <c r="XCS21" s="151" t="s">
        <v>770</v>
      </c>
      <c r="XCT21" s="151" t="s">
        <v>770</v>
      </c>
      <c r="XCU21" s="151" t="s">
        <v>770</v>
      </c>
      <c r="XCV21" s="151" t="s">
        <v>770</v>
      </c>
      <c r="XCW21" s="151" t="s">
        <v>770</v>
      </c>
      <c r="XCX21" s="151" t="s">
        <v>770</v>
      </c>
      <c r="XCY21" s="151" t="s">
        <v>770</v>
      </c>
      <c r="XCZ21" s="151" t="s">
        <v>770</v>
      </c>
      <c r="XDA21" s="151" t="s">
        <v>770</v>
      </c>
      <c r="XDB21" s="151" t="s">
        <v>770</v>
      </c>
      <c r="XDC21" s="151" t="s">
        <v>770</v>
      </c>
      <c r="XDD21" s="151" t="s">
        <v>770</v>
      </c>
      <c r="XDE21" s="151" t="s">
        <v>770</v>
      </c>
      <c r="XDF21" s="151" t="s">
        <v>770</v>
      </c>
      <c r="XDG21" s="151" t="s">
        <v>770</v>
      </c>
      <c r="XDH21" s="151" t="s">
        <v>770</v>
      </c>
      <c r="XDI21" s="151" t="s">
        <v>770</v>
      </c>
      <c r="XDJ21" s="151" t="s">
        <v>770</v>
      </c>
      <c r="XDK21" s="151" t="s">
        <v>770</v>
      </c>
      <c r="XDL21" s="151" t="s">
        <v>770</v>
      </c>
      <c r="XDM21" s="151" t="s">
        <v>770</v>
      </c>
      <c r="XDN21" s="151" t="s">
        <v>770</v>
      </c>
      <c r="XDO21" s="151" t="s">
        <v>770</v>
      </c>
      <c r="XDP21" s="151" t="s">
        <v>770</v>
      </c>
      <c r="XDQ21" s="151" t="s">
        <v>770</v>
      </c>
    </row>
    <row r="22" spans="1:16345" ht="15" customHeight="1">
      <c r="A22" s="988" t="s">
        <v>699</v>
      </c>
      <c r="B22" s="989"/>
      <c r="C22" s="990"/>
      <c r="D22" s="990"/>
      <c r="E22" s="990"/>
      <c r="F22" s="991"/>
      <c r="G22" s="59"/>
    </row>
    <row r="23" spans="1:16345" ht="13.5" customHeight="1">
      <c r="A23" s="980"/>
      <c r="B23" s="151"/>
      <c r="G23" s="59"/>
    </row>
    <row r="24" spans="1:16345" s="974" customFormat="1" ht="15" customHeight="1">
      <c r="A24" s="3045" t="s">
        <v>1488</v>
      </c>
      <c r="B24" s="3045"/>
      <c r="C24" s="3045"/>
      <c r="D24" s="3045"/>
      <c r="E24" s="3045"/>
      <c r="F24" s="3045"/>
      <c r="G24" s="3045"/>
      <c r="H24" s="3045"/>
      <c r="I24" s="3045"/>
      <c r="J24" s="3045"/>
    </row>
    <row r="25" spans="1:16345" ht="9.9499999999999993" customHeight="1">
      <c r="A25" s="137"/>
      <c r="B25" s="979"/>
      <c r="C25" s="980"/>
      <c r="D25" s="980"/>
      <c r="E25" s="980"/>
      <c r="F25" s="110"/>
      <c r="G25" s="110"/>
      <c r="H25" s="979"/>
      <c r="I25" s="979"/>
      <c r="J25" s="979"/>
    </row>
    <row r="26" spans="1:16345" ht="34.5" customHeight="1">
      <c r="A26" s="2228" t="s">
        <v>759</v>
      </c>
      <c r="B26" s="2232" t="s">
        <v>60</v>
      </c>
      <c r="C26" s="2232" t="s">
        <v>771</v>
      </c>
      <c r="D26" s="2232" t="s">
        <v>772</v>
      </c>
      <c r="E26" s="2232" t="s">
        <v>773</v>
      </c>
      <c r="F26" s="2232" t="s">
        <v>774</v>
      </c>
      <c r="G26" s="2232" t="s">
        <v>775</v>
      </c>
      <c r="H26" s="2232" t="s">
        <v>776</v>
      </c>
      <c r="I26" s="2232" t="s">
        <v>777</v>
      </c>
      <c r="J26" s="2232" t="s">
        <v>778</v>
      </c>
    </row>
    <row r="27" spans="1:16345" ht="4.5" customHeight="1">
      <c r="A27" s="982"/>
      <c r="B27" s="981"/>
      <c r="C27" s="981"/>
      <c r="D27" s="981"/>
      <c r="E27" s="981"/>
      <c r="F27" s="981"/>
      <c r="G27" s="981"/>
      <c r="H27" s="981"/>
      <c r="I27" s="981"/>
      <c r="J27" s="981"/>
    </row>
    <row r="28" spans="1:16345" s="977" customFormat="1" ht="15" customHeight="1">
      <c r="A28" s="2236" t="s">
        <v>60</v>
      </c>
      <c r="B28" s="2234">
        <f>SUM(B39,B29)</f>
        <v>870</v>
      </c>
      <c r="C28" s="2234">
        <v>4</v>
      </c>
      <c r="D28" s="2234">
        <v>1</v>
      </c>
      <c r="E28" s="2234">
        <v>106</v>
      </c>
      <c r="F28" s="2234">
        <v>69</v>
      </c>
      <c r="G28" s="2234">
        <v>185</v>
      </c>
      <c r="H28" s="2234">
        <v>35</v>
      </c>
      <c r="I28" s="2234">
        <v>658</v>
      </c>
      <c r="J28" s="2234">
        <v>56</v>
      </c>
      <c r="S28" s="1002"/>
    </row>
    <row r="29" spans="1:16345" ht="15" customHeight="1">
      <c r="A29" s="2233" t="s">
        <v>779</v>
      </c>
      <c r="B29" s="2861" t="s">
        <v>1534</v>
      </c>
      <c r="C29" s="2235">
        <v>0</v>
      </c>
      <c r="D29" s="2235">
        <v>0</v>
      </c>
      <c r="E29" s="2234">
        <v>49</v>
      </c>
      <c r="F29" s="2234">
        <v>25</v>
      </c>
      <c r="G29" s="2234">
        <v>89</v>
      </c>
      <c r="H29" s="2234">
        <v>4</v>
      </c>
      <c r="I29" s="2234">
        <v>58</v>
      </c>
      <c r="J29" s="2234">
        <v>19</v>
      </c>
    </row>
    <row r="30" spans="1:16345" ht="15" customHeight="1">
      <c r="A30" s="2724" t="s">
        <v>780</v>
      </c>
      <c r="B30" s="2725">
        <v>2</v>
      </c>
      <c r="C30" s="2726" t="s">
        <v>42</v>
      </c>
      <c r="D30" s="2726" t="s">
        <v>42</v>
      </c>
      <c r="E30" s="2726" t="s">
        <v>42</v>
      </c>
      <c r="F30" s="2726" t="s">
        <v>42</v>
      </c>
      <c r="G30" s="2726" t="s">
        <v>42</v>
      </c>
      <c r="H30" s="2726" t="s">
        <v>42</v>
      </c>
      <c r="I30" s="2725">
        <v>2</v>
      </c>
      <c r="J30" s="2726" t="s">
        <v>42</v>
      </c>
    </row>
    <row r="31" spans="1:16345" ht="15" customHeight="1">
      <c r="A31" s="993" t="s">
        <v>781</v>
      </c>
      <c r="B31" s="994">
        <v>55</v>
      </c>
      <c r="C31" s="992" t="s">
        <v>42</v>
      </c>
      <c r="D31" s="992" t="s">
        <v>42</v>
      </c>
      <c r="E31" s="994">
        <v>2</v>
      </c>
      <c r="F31" s="994">
        <v>2</v>
      </c>
      <c r="G31" s="994">
        <v>6</v>
      </c>
      <c r="H31" s="995">
        <v>2</v>
      </c>
      <c r="I31" s="995">
        <v>37</v>
      </c>
      <c r="J31" s="995">
        <v>6</v>
      </c>
      <c r="T31" s="1003"/>
    </row>
    <row r="32" spans="1:16345" ht="15" customHeight="1">
      <c r="A32" s="993" t="s">
        <v>782</v>
      </c>
      <c r="B32" s="994" t="s">
        <v>42</v>
      </c>
      <c r="C32" s="992" t="s">
        <v>42</v>
      </c>
      <c r="D32" s="992" t="s">
        <v>42</v>
      </c>
      <c r="E32" s="994" t="s">
        <v>42</v>
      </c>
      <c r="F32" s="994" t="s">
        <v>42</v>
      </c>
      <c r="G32" s="994" t="s">
        <v>42</v>
      </c>
      <c r="H32" s="994" t="s">
        <v>42</v>
      </c>
      <c r="I32" s="992" t="s">
        <v>42</v>
      </c>
      <c r="J32" s="992" t="s">
        <v>42</v>
      </c>
    </row>
    <row r="33" spans="1:18" ht="15" customHeight="1">
      <c r="A33" s="993" t="s">
        <v>783</v>
      </c>
      <c r="B33" s="994">
        <v>82</v>
      </c>
      <c r="C33" s="992" t="s">
        <v>42</v>
      </c>
      <c r="D33" s="992" t="s">
        <v>42</v>
      </c>
      <c r="E33" s="992">
        <v>29</v>
      </c>
      <c r="F33" s="992">
        <v>10</v>
      </c>
      <c r="G33" s="992">
        <v>41</v>
      </c>
      <c r="H33" s="992">
        <v>2</v>
      </c>
      <c r="I33" s="992" t="s">
        <v>42</v>
      </c>
      <c r="J33" s="992" t="s">
        <v>42</v>
      </c>
    </row>
    <row r="34" spans="1:18" ht="15" customHeight="1">
      <c r="A34" s="993" t="s">
        <v>784</v>
      </c>
      <c r="B34" s="994">
        <v>3</v>
      </c>
      <c r="C34" s="992" t="s">
        <v>42</v>
      </c>
      <c r="D34" s="992" t="s">
        <v>42</v>
      </c>
      <c r="E34" s="994" t="s">
        <v>42</v>
      </c>
      <c r="F34" s="992" t="s">
        <v>42</v>
      </c>
      <c r="G34" s="994" t="s">
        <v>42</v>
      </c>
      <c r="H34" s="992" t="s">
        <v>42</v>
      </c>
      <c r="I34" s="995">
        <v>1</v>
      </c>
      <c r="J34" s="995">
        <v>2</v>
      </c>
    </row>
    <row r="35" spans="1:18" ht="15" customHeight="1">
      <c r="A35" s="993" t="s">
        <v>785</v>
      </c>
      <c r="B35" s="994">
        <v>41</v>
      </c>
      <c r="C35" s="992" t="s">
        <v>42</v>
      </c>
      <c r="D35" s="992" t="s">
        <v>42</v>
      </c>
      <c r="E35" s="994">
        <v>3</v>
      </c>
      <c r="F35" s="992" t="s">
        <v>42</v>
      </c>
      <c r="G35" s="992">
        <v>29</v>
      </c>
      <c r="H35" s="992" t="s">
        <v>42</v>
      </c>
      <c r="I35" s="994">
        <v>5</v>
      </c>
      <c r="J35" s="994">
        <v>4</v>
      </c>
    </row>
    <row r="36" spans="1:18" ht="15" customHeight="1">
      <c r="A36" s="993" t="s">
        <v>786</v>
      </c>
      <c r="B36" s="994">
        <v>22</v>
      </c>
      <c r="C36" s="992" t="s">
        <v>42</v>
      </c>
      <c r="D36" s="992" t="s">
        <v>42</v>
      </c>
      <c r="E36" s="992">
        <v>2</v>
      </c>
      <c r="F36" s="992" t="s">
        <v>42</v>
      </c>
      <c r="G36" s="992" t="s">
        <v>42</v>
      </c>
      <c r="H36" s="992" t="s">
        <v>42</v>
      </c>
      <c r="I36" s="992">
        <v>13</v>
      </c>
      <c r="J36" s="992">
        <v>7</v>
      </c>
    </row>
    <row r="37" spans="1:18" ht="15" customHeight="1">
      <c r="A37" s="993" t="s">
        <v>787</v>
      </c>
      <c r="B37" s="994">
        <v>1</v>
      </c>
      <c r="C37" s="992" t="s">
        <v>42</v>
      </c>
      <c r="D37" s="992" t="s">
        <v>42</v>
      </c>
      <c r="E37" s="992" t="s">
        <v>42</v>
      </c>
      <c r="F37" s="2726" t="s">
        <v>42</v>
      </c>
      <c r="G37" s="994">
        <v>1</v>
      </c>
      <c r="H37" s="992" t="s">
        <v>42</v>
      </c>
      <c r="I37" s="992" t="s">
        <v>42</v>
      </c>
      <c r="J37" s="992" t="s">
        <v>42</v>
      </c>
      <c r="K37" s="992">
        <v>0</v>
      </c>
      <c r="L37" s="992">
        <v>0</v>
      </c>
      <c r="M37" s="992">
        <v>0</v>
      </c>
      <c r="N37" s="992">
        <v>0</v>
      </c>
      <c r="O37" s="992">
        <v>0</v>
      </c>
      <c r="P37" s="992">
        <v>0</v>
      </c>
      <c r="Q37" s="992">
        <v>0</v>
      </c>
      <c r="R37" s="992">
        <v>0</v>
      </c>
    </row>
    <row r="38" spans="1:18" ht="15" customHeight="1">
      <c r="A38" s="996" t="s">
        <v>788</v>
      </c>
      <c r="B38" s="994">
        <v>38</v>
      </c>
      <c r="C38" s="992" t="s">
        <v>42</v>
      </c>
      <c r="D38" s="992" t="s">
        <v>42</v>
      </c>
      <c r="E38" s="994">
        <v>13</v>
      </c>
      <c r="F38" s="994">
        <v>13</v>
      </c>
      <c r="G38" s="994">
        <v>12</v>
      </c>
      <c r="H38" s="992" t="s">
        <v>42</v>
      </c>
      <c r="I38" s="992" t="s">
        <v>42</v>
      </c>
      <c r="J38" s="992" t="s">
        <v>42</v>
      </c>
    </row>
    <row r="39" spans="1:18" ht="15" customHeight="1">
      <c r="A39" s="2233" t="s">
        <v>789</v>
      </c>
      <c r="B39" s="2234">
        <v>870</v>
      </c>
      <c r="C39" s="2237">
        <v>4</v>
      </c>
      <c r="D39" s="2237">
        <v>1</v>
      </c>
      <c r="E39" s="2237">
        <v>57</v>
      </c>
      <c r="F39" s="2237">
        <v>44</v>
      </c>
      <c r="G39" s="2237">
        <v>96</v>
      </c>
      <c r="H39" s="2237">
        <v>31</v>
      </c>
      <c r="I39" s="2237">
        <v>600</v>
      </c>
      <c r="J39" s="2234">
        <v>37</v>
      </c>
    </row>
    <row r="40" spans="1:18" ht="15" customHeight="1">
      <c r="A40" s="2724" t="s">
        <v>790</v>
      </c>
      <c r="B40" s="2725">
        <v>1</v>
      </c>
      <c r="C40" s="2726" t="s">
        <v>42</v>
      </c>
      <c r="D40" s="2726" t="s">
        <v>42</v>
      </c>
      <c r="E40" s="2726" t="s">
        <v>42</v>
      </c>
      <c r="F40" s="2726" t="s">
        <v>42</v>
      </c>
      <c r="G40" s="2726" t="s">
        <v>42</v>
      </c>
      <c r="H40" s="2726" t="s">
        <v>42</v>
      </c>
      <c r="I40" s="2726" t="s">
        <v>42</v>
      </c>
      <c r="J40" s="2725">
        <v>1</v>
      </c>
    </row>
    <row r="41" spans="1:18" ht="15" customHeight="1">
      <c r="A41" s="993" t="s">
        <v>791</v>
      </c>
      <c r="B41" s="994" t="s">
        <v>42</v>
      </c>
      <c r="C41" s="992" t="s">
        <v>42</v>
      </c>
      <c r="D41" s="992" t="s">
        <v>42</v>
      </c>
      <c r="E41" s="994" t="s">
        <v>42</v>
      </c>
      <c r="F41" s="994" t="s">
        <v>42</v>
      </c>
      <c r="G41" s="994" t="s">
        <v>42</v>
      </c>
      <c r="H41" s="994" t="s">
        <v>42</v>
      </c>
      <c r="I41" s="994" t="s">
        <v>42</v>
      </c>
      <c r="J41" s="994" t="s">
        <v>42</v>
      </c>
    </row>
    <row r="42" spans="1:18" ht="15" customHeight="1">
      <c r="A42" s="993" t="s">
        <v>792</v>
      </c>
      <c r="B42" s="994">
        <v>82</v>
      </c>
      <c r="C42" s="992" t="s">
        <v>42</v>
      </c>
      <c r="D42" s="992" t="s">
        <v>42</v>
      </c>
      <c r="E42" s="994">
        <v>2</v>
      </c>
      <c r="F42" s="994">
        <v>4</v>
      </c>
      <c r="G42" s="994">
        <v>18</v>
      </c>
      <c r="H42" s="994">
        <v>17</v>
      </c>
      <c r="I42" s="994">
        <v>12</v>
      </c>
      <c r="J42" s="992">
        <v>29</v>
      </c>
    </row>
    <row r="43" spans="1:18" ht="15" customHeight="1">
      <c r="A43" s="993" t="s">
        <v>793</v>
      </c>
      <c r="B43" s="994">
        <v>145</v>
      </c>
      <c r="C43" s="992" t="s">
        <v>42</v>
      </c>
      <c r="D43" s="992" t="s">
        <v>42</v>
      </c>
      <c r="E43" s="994">
        <v>4</v>
      </c>
      <c r="F43" s="994">
        <v>3</v>
      </c>
      <c r="G43" s="994">
        <v>15</v>
      </c>
      <c r="H43" s="994">
        <v>7</v>
      </c>
      <c r="I43" s="994">
        <v>109</v>
      </c>
      <c r="J43" s="992">
        <v>7</v>
      </c>
    </row>
    <row r="44" spans="1:18" ht="15" customHeight="1">
      <c r="A44" s="993" t="s">
        <v>794</v>
      </c>
      <c r="B44" s="994">
        <v>68</v>
      </c>
      <c r="C44" s="992" t="s">
        <v>42</v>
      </c>
      <c r="D44" s="992" t="s">
        <v>42</v>
      </c>
      <c r="E44" s="994">
        <v>1</v>
      </c>
      <c r="F44" s="994">
        <v>3</v>
      </c>
      <c r="G44" s="994">
        <v>23</v>
      </c>
      <c r="H44" s="994">
        <v>1</v>
      </c>
      <c r="I44" s="994">
        <v>40</v>
      </c>
      <c r="J44" s="992" t="s">
        <v>42</v>
      </c>
    </row>
    <row r="45" spans="1:18" ht="15" customHeight="1">
      <c r="A45" s="993" t="s">
        <v>795</v>
      </c>
      <c r="B45" s="994">
        <v>153</v>
      </c>
      <c r="C45" s="992" t="s">
        <v>42</v>
      </c>
      <c r="D45" s="992" t="s">
        <v>42</v>
      </c>
      <c r="E45" s="994">
        <v>41</v>
      </c>
      <c r="F45" s="994">
        <v>23</v>
      </c>
      <c r="G45" s="994">
        <v>19</v>
      </c>
      <c r="H45" s="992">
        <v>4</v>
      </c>
      <c r="I45" s="994">
        <v>66</v>
      </c>
      <c r="J45" s="992" t="s">
        <v>42</v>
      </c>
    </row>
    <row r="46" spans="1:18" ht="15" customHeight="1">
      <c r="A46" s="993" t="s">
        <v>796</v>
      </c>
      <c r="B46" s="994">
        <v>385</v>
      </c>
      <c r="C46" s="994">
        <v>3</v>
      </c>
      <c r="D46" s="992">
        <v>1</v>
      </c>
      <c r="E46" s="994">
        <v>3</v>
      </c>
      <c r="F46" s="994">
        <v>10</v>
      </c>
      <c r="G46" s="994">
        <v>17</v>
      </c>
      <c r="H46" s="992">
        <v>2</v>
      </c>
      <c r="I46" s="994">
        <v>349</v>
      </c>
      <c r="J46" s="992" t="s">
        <v>42</v>
      </c>
    </row>
    <row r="47" spans="1:18" ht="15" customHeight="1">
      <c r="A47" s="993" t="s">
        <v>797</v>
      </c>
      <c r="B47" s="994">
        <v>36</v>
      </c>
      <c r="C47" s="994">
        <v>1</v>
      </c>
      <c r="D47" s="992" t="s">
        <v>42</v>
      </c>
      <c r="E47" s="994">
        <v>6</v>
      </c>
      <c r="F47" s="994">
        <v>1</v>
      </c>
      <c r="G47" s="994">
        <v>4</v>
      </c>
      <c r="H47" s="992" t="s">
        <v>42</v>
      </c>
      <c r="I47" s="994">
        <v>24</v>
      </c>
      <c r="J47" s="992" t="s">
        <v>42</v>
      </c>
    </row>
    <row r="48" spans="1:18" ht="6" customHeight="1">
      <c r="A48" s="2245"/>
      <c r="B48" s="2251"/>
      <c r="C48" s="2251"/>
      <c r="D48" s="2251"/>
      <c r="E48" s="2251"/>
      <c r="F48" s="2251"/>
      <c r="G48" s="2251"/>
      <c r="H48" s="2251"/>
      <c r="I48" s="2251"/>
      <c r="J48" s="2251"/>
    </row>
    <row r="49" spans="1:12" ht="6.75" customHeight="1">
      <c r="A49" s="997"/>
      <c r="B49" s="128"/>
      <c r="C49" s="997"/>
      <c r="D49" s="997"/>
      <c r="E49" s="997"/>
      <c r="F49" s="138"/>
      <c r="G49" s="138"/>
      <c r="H49" s="128"/>
      <c r="I49" s="979"/>
      <c r="J49" s="979"/>
    </row>
    <row r="50" spans="1:12" ht="12" customHeight="1">
      <c r="A50" s="3046" t="s">
        <v>798</v>
      </c>
      <c r="B50" s="3046"/>
      <c r="C50" s="3046"/>
      <c r="D50" s="3046"/>
      <c r="E50" s="3046"/>
      <c r="F50" s="3046"/>
      <c r="G50" s="3046"/>
      <c r="H50" s="3046"/>
      <c r="I50" s="3046"/>
      <c r="J50" s="3046"/>
    </row>
    <row r="51" spans="1:12" ht="15.95" customHeight="1">
      <c r="A51" s="151" t="s">
        <v>799</v>
      </c>
      <c r="B51" s="151"/>
    </row>
    <row r="52" spans="1:12" ht="15" customHeight="1">
      <c r="A52" s="988" t="s">
        <v>699</v>
      </c>
      <c r="B52" s="989"/>
      <c r="C52" s="990"/>
      <c r="D52" s="990"/>
      <c r="E52" s="990"/>
      <c r="F52" s="991"/>
    </row>
    <row r="53" spans="1:12" ht="11.25" customHeight="1"/>
    <row r="54" spans="1:12" ht="11.25" customHeight="1"/>
    <row r="55" spans="1:12" ht="11.25" customHeight="1"/>
    <row r="56" spans="1:12" ht="11.25" customHeight="1"/>
    <row r="57" spans="1:12" ht="11.25" customHeight="1"/>
    <row r="58" spans="1:12" ht="5.0999999999999996" customHeight="1">
      <c r="B58" s="151"/>
    </row>
    <row r="59" spans="1:12" ht="4.5" customHeight="1">
      <c r="B59" s="151"/>
    </row>
    <row r="60" spans="1:12" ht="9.75" customHeight="1">
      <c r="B60" s="151"/>
    </row>
    <row r="61" spans="1:12" ht="9.75" customHeight="1">
      <c r="B61" s="151"/>
      <c r="L61" s="151">
        <f>171*1</f>
        <v>171</v>
      </c>
    </row>
    <row r="62" spans="1:12" ht="9.75" customHeight="1">
      <c r="B62" s="151"/>
    </row>
    <row r="63" spans="1:12" ht="9.75" customHeight="1">
      <c r="B63" s="151"/>
      <c r="K63" s="151" t="e">
        <f>#REF!*5</f>
        <v>#REF!</v>
      </c>
    </row>
    <row r="64" spans="1:12" ht="9.75" customHeight="1">
      <c r="B64" s="151"/>
    </row>
    <row r="65" spans="2:2" ht="9.75" customHeight="1">
      <c r="B65" s="151"/>
    </row>
    <row r="66" spans="2:2" ht="9.75" customHeight="1">
      <c r="B66" s="151"/>
    </row>
    <row r="67" spans="2:2" ht="9.75" customHeight="1">
      <c r="B67" s="151"/>
    </row>
    <row r="68" spans="2:2" ht="9.75" customHeight="1">
      <c r="B68" s="151"/>
    </row>
    <row r="69" spans="2:2" ht="5.25" customHeight="1">
      <c r="B69" s="151"/>
    </row>
    <row r="70" spans="2:2" ht="5.25" customHeight="1">
      <c r="B70" s="151"/>
    </row>
    <row r="71" spans="2:2" ht="9.75" customHeight="1">
      <c r="B71" s="151"/>
    </row>
    <row r="72" spans="2:2" ht="9.75" customHeight="1">
      <c r="B72" s="151"/>
    </row>
    <row r="73" spans="2:2" ht="9.75" customHeight="1">
      <c r="B73" s="151"/>
    </row>
  </sheetData>
  <mergeCells count="8">
    <mergeCell ref="A21:J21"/>
    <mergeCell ref="A24:J24"/>
    <mergeCell ref="A50:J50"/>
    <mergeCell ref="B6:C6"/>
    <mergeCell ref="E6:F6"/>
    <mergeCell ref="G6:J6"/>
    <mergeCell ref="A19:J19"/>
    <mergeCell ref="A20:J20"/>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colBreaks count="1" manualBreakCount="1">
    <brk id="10" max="5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64"/>
  <sheetViews>
    <sheetView showGridLines="0" zoomScaleNormal="100" zoomScaleSheetLayoutView="100" workbookViewId="0">
      <selection activeCell="G35" sqref="G35"/>
    </sheetView>
  </sheetViews>
  <sheetFormatPr baseColWidth="10" defaultColWidth="7.7109375" defaultRowHeight="12"/>
  <cols>
    <col min="1" max="1" width="18.85546875" style="857" customWidth="1"/>
    <col min="2" max="4" width="7.7109375" style="857" customWidth="1"/>
    <col min="5" max="5" width="0.85546875" style="857" customWidth="1"/>
    <col min="6" max="6" width="8.7109375" style="857" customWidth="1"/>
    <col min="7" max="7" width="6.85546875" style="857" customWidth="1"/>
    <col min="8" max="8" width="0.85546875" style="857" customWidth="1"/>
    <col min="9" max="9" width="8.7109375" style="857" customWidth="1"/>
    <col min="10" max="10" width="6.85546875" style="857" customWidth="1"/>
    <col min="11" max="11" width="0.85546875" style="857" customWidth="1"/>
    <col min="12" max="12" width="9.7109375" style="857" customWidth="1"/>
    <col min="13" max="13" width="9.28515625" style="857" customWidth="1"/>
    <col min="14" max="14" width="13.28515625" style="857" customWidth="1"/>
    <col min="15" max="16" width="10" style="857" customWidth="1"/>
    <col min="17" max="17" width="9.5703125" style="857" customWidth="1"/>
    <col min="18" max="18" width="6.85546875" style="857" customWidth="1"/>
    <col min="19" max="19" width="1.5703125" style="857" customWidth="1"/>
    <col min="20" max="247" width="9.42578125" style="857" customWidth="1"/>
    <col min="248" max="248" width="25.5703125" style="857" customWidth="1"/>
    <col min="249" max="249" width="6.7109375" style="857" customWidth="1"/>
    <col min="250" max="250" width="10.7109375" style="857" customWidth="1"/>
    <col min="251" max="251" width="6.28515625" style="857" customWidth="1"/>
    <col min="252" max="252" width="7.28515625" style="857" customWidth="1"/>
    <col min="253" max="253" width="1.140625" style="857" customWidth="1"/>
    <col min="254" max="16384" width="7.7109375" style="857"/>
  </cols>
  <sheetData>
    <row r="1" spans="1:23" s="412" customFormat="1" ht="30" customHeight="1">
      <c r="G1" s="858"/>
      <c r="H1" s="858"/>
      <c r="I1" s="858"/>
      <c r="J1" s="858"/>
      <c r="K1" s="858"/>
      <c r="L1" s="858"/>
      <c r="M1" s="2814" t="s">
        <v>1477</v>
      </c>
      <c r="N1" s="456"/>
    </row>
    <row r="2" spans="1:23" s="412" customFormat="1" ht="5.0999999999999996" customHeight="1">
      <c r="A2" s="2515"/>
      <c r="B2" s="2513"/>
      <c r="C2" s="2513"/>
      <c r="D2" s="2513"/>
      <c r="E2" s="2513"/>
      <c r="F2" s="2513"/>
      <c r="G2" s="2514"/>
      <c r="H2" s="2514"/>
      <c r="I2" s="2514"/>
      <c r="J2" s="2514"/>
      <c r="K2" s="2514"/>
      <c r="L2" s="2514"/>
      <c r="M2" s="2514"/>
    </row>
    <row r="3" spans="1:23" s="412" customFormat="1" ht="5.0999999999999996" customHeight="1">
      <c r="A3" s="420"/>
    </row>
    <row r="4" spans="1:23" s="923" customFormat="1" ht="15" customHeight="1">
      <c r="A4" s="924" t="s">
        <v>800</v>
      </c>
      <c r="B4" s="924"/>
      <c r="C4" s="925"/>
      <c r="D4" s="925"/>
      <c r="E4" s="926"/>
      <c r="F4" s="926"/>
      <c r="G4" s="926"/>
      <c r="H4" s="926"/>
      <c r="I4" s="926"/>
      <c r="J4" s="926"/>
      <c r="K4" s="926"/>
      <c r="L4" s="926"/>
      <c r="M4" s="953"/>
      <c r="N4" s="953"/>
      <c r="O4" s="852"/>
      <c r="P4" s="852"/>
      <c r="Q4" s="953"/>
      <c r="R4" s="953"/>
      <c r="S4" s="953"/>
      <c r="T4" s="953"/>
      <c r="U4" s="953"/>
      <c r="V4" s="953"/>
      <c r="W4" s="953"/>
    </row>
    <row r="5" spans="1:23" s="913" customFormat="1" ht="9.9499999999999993" customHeight="1">
      <c r="A5" s="890"/>
      <c r="B5" s="927"/>
      <c r="C5" s="927"/>
      <c r="D5" s="927"/>
      <c r="E5" s="927"/>
      <c r="F5" s="927"/>
      <c r="G5" s="927"/>
      <c r="H5" s="927"/>
      <c r="I5" s="927"/>
      <c r="J5" s="927"/>
      <c r="K5" s="927"/>
      <c r="L5" s="927"/>
      <c r="M5" s="954"/>
      <c r="N5" s="954"/>
      <c r="O5" s="853"/>
      <c r="P5" s="853"/>
      <c r="Q5" s="954"/>
      <c r="R5" s="954"/>
      <c r="S5" s="954"/>
      <c r="T5" s="954"/>
      <c r="U5" s="954"/>
      <c r="V5" s="954"/>
      <c r="W5" s="954"/>
    </row>
    <row r="6" spans="1:23" ht="3" customHeight="1">
      <c r="A6" s="341"/>
      <c r="B6" s="855"/>
      <c r="C6" s="855"/>
      <c r="D6" s="855"/>
      <c r="E6" s="855"/>
      <c r="F6" s="855"/>
      <c r="G6" s="341"/>
      <c r="H6" s="341"/>
      <c r="I6" s="341"/>
      <c r="J6" s="341"/>
      <c r="K6" s="341"/>
      <c r="L6" s="341"/>
      <c r="M6" s="341"/>
      <c r="N6" s="954"/>
      <c r="O6" s="853"/>
      <c r="P6" s="853"/>
      <c r="Q6" s="855"/>
      <c r="R6" s="341"/>
      <c r="S6" s="855"/>
      <c r="T6" s="855"/>
    </row>
    <row r="7" spans="1:23" ht="3" customHeight="1">
      <c r="A7" s="2493"/>
      <c r="B7" s="2493"/>
      <c r="C7" s="2493"/>
      <c r="D7" s="2493"/>
      <c r="E7" s="2493"/>
      <c r="F7" s="2493"/>
      <c r="G7" s="2493"/>
      <c r="H7" s="2493"/>
      <c r="I7" s="2493"/>
      <c r="J7" s="2493"/>
      <c r="K7" s="2493"/>
      <c r="L7" s="2493"/>
      <c r="M7" s="2493"/>
      <c r="N7" s="855"/>
      <c r="Q7" s="855"/>
      <c r="R7" s="855"/>
      <c r="S7" s="855"/>
      <c r="T7" s="855"/>
    </row>
    <row r="8" spans="1:23" ht="12" customHeight="1">
      <c r="A8" s="928"/>
      <c r="B8" s="3053" t="s">
        <v>801</v>
      </c>
      <c r="C8" s="3053"/>
      <c r="D8" s="3053"/>
      <c r="E8" s="928"/>
      <c r="F8" s="3054" t="s">
        <v>802</v>
      </c>
      <c r="G8" s="3054"/>
      <c r="H8" s="3054"/>
      <c r="I8" s="3054"/>
      <c r="J8" s="3054"/>
      <c r="K8" s="3054"/>
      <c r="L8" s="3054"/>
      <c r="M8" s="3054"/>
      <c r="N8" s="955"/>
      <c r="O8" s="956"/>
      <c r="Q8" s="903"/>
      <c r="R8" s="920"/>
      <c r="S8" s="903"/>
      <c r="T8" s="855"/>
    </row>
    <row r="9" spans="1:23" s="856" customFormat="1" ht="12" customHeight="1">
      <c r="A9" s="929"/>
      <c r="B9" s="930"/>
      <c r="C9" s="3055" t="s">
        <v>803</v>
      </c>
      <c r="D9" s="3055"/>
      <c r="E9" s="932"/>
      <c r="F9" s="3056" t="s">
        <v>804</v>
      </c>
      <c r="G9" s="3056"/>
      <c r="H9" s="932"/>
      <c r="I9" s="3056" t="s">
        <v>542</v>
      </c>
      <c r="J9" s="3056"/>
      <c r="K9" s="957"/>
      <c r="L9" s="3057" t="s">
        <v>805</v>
      </c>
      <c r="M9" s="3057"/>
      <c r="O9" s="958"/>
      <c r="P9" s="958"/>
      <c r="Q9" s="971"/>
      <c r="R9" s="972"/>
      <c r="S9" s="971"/>
      <c r="T9" s="898"/>
    </row>
    <row r="10" spans="1:23" s="856" customFormat="1" ht="12" customHeight="1">
      <c r="A10" s="933" t="s">
        <v>169</v>
      </c>
      <c r="B10" s="934" t="s">
        <v>60</v>
      </c>
      <c r="C10" s="935" t="s">
        <v>806</v>
      </c>
      <c r="D10" s="935" t="s">
        <v>807</v>
      </c>
      <c r="E10" s="932"/>
      <c r="F10" s="934" t="s">
        <v>808</v>
      </c>
      <c r="G10" s="936" t="s">
        <v>809</v>
      </c>
      <c r="H10" s="936"/>
      <c r="I10" s="934" t="s">
        <v>808</v>
      </c>
      <c r="J10" s="936" t="s">
        <v>65</v>
      </c>
      <c r="K10" s="936"/>
      <c r="L10" s="935" t="s">
        <v>808</v>
      </c>
      <c r="M10" s="959" t="s">
        <v>810</v>
      </c>
      <c r="O10" s="958"/>
      <c r="P10" s="958"/>
      <c r="Q10" s="971"/>
      <c r="R10" s="972"/>
      <c r="S10" s="971"/>
      <c r="T10" s="898"/>
    </row>
    <row r="11" spans="1:23" ht="3" customHeight="1">
      <c r="A11" s="2494"/>
      <c r="B11" s="2495"/>
      <c r="C11" s="2496"/>
      <c r="D11" s="2496"/>
      <c r="E11" s="2494"/>
      <c r="F11" s="2494"/>
      <c r="G11" s="2494"/>
      <c r="H11" s="2494"/>
      <c r="I11" s="2494"/>
      <c r="J11" s="2494"/>
      <c r="K11" s="2493"/>
      <c r="L11" s="2494"/>
      <c r="M11" s="2494"/>
      <c r="O11" s="902"/>
      <c r="P11" s="902"/>
      <c r="Q11" s="855"/>
      <c r="R11" s="855"/>
      <c r="S11" s="855"/>
      <c r="T11" s="855"/>
    </row>
    <row r="12" spans="1:23" ht="12" customHeight="1">
      <c r="A12" s="939" t="s">
        <v>811</v>
      </c>
      <c r="B12" s="940">
        <v>103</v>
      </c>
      <c r="C12" s="940">
        <v>63</v>
      </c>
      <c r="D12" s="940">
        <v>40</v>
      </c>
      <c r="E12" s="941"/>
      <c r="F12" s="938">
        <v>29169.88</v>
      </c>
      <c r="G12" s="938">
        <v>16.2267089167328</v>
      </c>
      <c r="H12" s="938"/>
      <c r="I12" s="938">
        <v>16368.98</v>
      </c>
      <c r="J12" s="2732">
        <v>14.896598695296975</v>
      </c>
      <c r="K12" s="938"/>
      <c r="L12" s="938">
        <v>12800.9</v>
      </c>
      <c r="M12" s="938">
        <v>18.3182456933684</v>
      </c>
      <c r="N12" s="960">
        <f>SUM(O12:P12)</f>
        <v>179764.61</v>
      </c>
      <c r="O12" s="961">
        <v>109884.01</v>
      </c>
      <c r="P12" s="961">
        <v>69880.600000000006</v>
      </c>
      <c r="S12" s="855"/>
      <c r="T12" s="855"/>
    </row>
    <row r="13" spans="1:23" ht="12" customHeight="1">
      <c r="A13" s="942">
        <v>2016</v>
      </c>
      <c r="B13" s="937">
        <v>103</v>
      </c>
      <c r="C13" s="937">
        <v>63</v>
      </c>
      <c r="D13" s="937">
        <v>40</v>
      </c>
      <c r="E13" s="938">
        <v>0</v>
      </c>
      <c r="F13" s="938">
        <v>29169.88</v>
      </c>
      <c r="G13" s="938">
        <v>16.2267089167328</v>
      </c>
      <c r="H13" s="938"/>
      <c r="I13" s="938">
        <v>16368.98</v>
      </c>
      <c r="J13" s="938">
        <v>14.896598695297</v>
      </c>
      <c r="K13" s="938"/>
      <c r="L13" s="938">
        <v>12800.9</v>
      </c>
      <c r="M13" s="938">
        <v>18.3182456933684</v>
      </c>
      <c r="N13" s="960"/>
      <c r="O13" s="961"/>
      <c r="P13" s="961"/>
      <c r="S13" s="855"/>
      <c r="T13" s="855"/>
    </row>
    <row r="14" spans="1:23" ht="12" customHeight="1">
      <c r="A14" s="942">
        <v>2017</v>
      </c>
      <c r="B14" s="937">
        <v>103</v>
      </c>
      <c r="C14" s="937">
        <v>63</v>
      </c>
      <c r="D14" s="937">
        <v>40</v>
      </c>
      <c r="E14" s="938">
        <v>0</v>
      </c>
      <c r="F14" s="938">
        <v>29169.88</v>
      </c>
      <c r="G14" s="938">
        <v>16.2267089167328</v>
      </c>
      <c r="H14" s="938">
        <v>0</v>
      </c>
      <c r="I14" s="938">
        <v>16368.98</v>
      </c>
      <c r="J14" s="938">
        <v>14.896598695297</v>
      </c>
      <c r="K14" s="938">
        <v>0</v>
      </c>
      <c r="L14" s="938">
        <v>12800.9</v>
      </c>
      <c r="M14" s="938">
        <v>18.3182456933684</v>
      </c>
      <c r="N14" s="960"/>
      <c r="O14" s="961"/>
      <c r="P14" s="961"/>
      <c r="S14" s="855"/>
      <c r="T14" s="855"/>
    </row>
    <row r="15" spans="1:23" ht="12" customHeight="1">
      <c r="A15" s="942">
        <v>2018</v>
      </c>
      <c r="B15" s="937">
        <v>103</v>
      </c>
      <c r="C15" s="937">
        <v>63</v>
      </c>
      <c r="D15" s="937">
        <v>40</v>
      </c>
      <c r="E15" s="938">
        <v>0</v>
      </c>
      <c r="F15" s="938">
        <v>29169.88</v>
      </c>
      <c r="G15" s="938">
        <v>16.2267089167328</v>
      </c>
      <c r="H15" s="938">
        <v>0</v>
      </c>
      <c r="I15" s="938">
        <v>16368.98</v>
      </c>
      <c r="J15" s="938">
        <v>14.896598695297</v>
      </c>
      <c r="K15" s="938">
        <v>0</v>
      </c>
      <c r="L15" s="938">
        <v>12800.9</v>
      </c>
      <c r="M15" s="938">
        <v>18.3182456933684</v>
      </c>
      <c r="N15" s="960"/>
      <c r="O15" s="961"/>
      <c r="P15" s="961"/>
      <c r="S15" s="855"/>
      <c r="T15" s="855"/>
    </row>
    <row r="16" spans="1:23" ht="12" customHeight="1">
      <c r="A16" s="942">
        <v>2019</v>
      </c>
      <c r="B16" s="937">
        <v>119</v>
      </c>
      <c r="C16" s="937">
        <v>66</v>
      </c>
      <c r="D16" s="937">
        <v>53</v>
      </c>
      <c r="E16" s="938">
        <v>0</v>
      </c>
      <c r="F16" s="938">
        <v>30071.29</v>
      </c>
      <c r="G16" s="938">
        <v>16.728147993089401</v>
      </c>
      <c r="H16" s="938">
        <v>0</v>
      </c>
      <c r="I16" s="938">
        <v>17025.66</v>
      </c>
      <c r="J16" s="938">
        <v>15.494210668139999</v>
      </c>
      <c r="K16" s="938">
        <v>0</v>
      </c>
      <c r="L16" s="938">
        <v>13045.63</v>
      </c>
      <c r="M16" s="938">
        <v>18.6684573400915</v>
      </c>
      <c r="N16" s="960"/>
      <c r="O16" s="961"/>
      <c r="P16" s="961"/>
      <c r="S16" s="855"/>
      <c r="T16" s="855"/>
    </row>
    <row r="17" spans="1:21" ht="12" customHeight="1">
      <c r="A17" s="2833">
        <v>2020</v>
      </c>
      <c r="B17" s="2834">
        <f>SUM(C17+D17)</f>
        <v>119</v>
      </c>
      <c r="C17" s="2834">
        <f>SUM(C19:C34)</f>
        <v>66</v>
      </c>
      <c r="D17" s="2834">
        <f>SUM(D19:D34)</f>
        <v>53</v>
      </c>
      <c r="E17" s="2834">
        <f>SUM(E19:E34)</f>
        <v>0</v>
      </c>
      <c r="F17" s="2835">
        <f>SUM(F19:F34)</f>
        <v>30071.29</v>
      </c>
      <c r="G17" s="2835">
        <f>F17/N$12*100</f>
        <v>16.728147993089408</v>
      </c>
      <c r="H17" s="2834">
        <f t="shared" ref="H17" si="0">SUM(H20:H36)</f>
        <v>0</v>
      </c>
      <c r="I17" s="2835">
        <f>SUM(I19:I34)</f>
        <v>17025.66</v>
      </c>
      <c r="J17" s="2835">
        <f>I17/O$12*100</f>
        <v>15.49421066813998</v>
      </c>
      <c r="K17" s="2835">
        <f t="shared" ref="K17:L17" si="1">SUM(K19:K34)</f>
        <v>0</v>
      </c>
      <c r="L17" s="2835">
        <f t="shared" si="1"/>
        <v>13045.630000000001</v>
      </c>
      <c r="M17" s="2835">
        <f>L17/P$12*100</f>
        <v>18.668457340091528</v>
      </c>
      <c r="N17" s="960"/>
      <c r="O17" s="961"/>
      <c r="P17" s="961"/>
      <c r="S17" s="855"/>
      <c r="T17" s="855"/>
    </row>
    <row r="18" spans="1:21" ht="12" customHeight="1">
      <c r="A18" s="943">
        <v>2021</v>
      </c>
      <c r="B18" s="944">
        <v>144</v>
      </c>
      <c r="C18" s="944">
        <v>69</v>
      </c>
      <c r="D18" s="944">
        <v>75</v>
      </c>
      <c r="E18" s="944">
        <v>0</v>
      </c>
      <c r="F18" s="945">
        <v>32952.442799999997</v>
      </c>
      <c r="G18" s="945">
        <v>18.330884371512276</v>
      </c>
      <c r="H18" s="944">
        <v>0</v>
      </c>
      <c r="I18" s="945">
        <v>17517.637499999997</v>
      </c>
      <c r="J18" s="945">
        <v>15.941935045872457</v>
      </c>
      <c r="K18" s="945">
        <v>0</v>
      </c>
      <c r="L18" s="945">
        <v>15434.805300000002</v>
      </c>
      <c r="M18" s="945">
        <v>22.087396645134703</v>
      </c>
      <c r="N18" s="960"/>
      <c r="O18" s="961"/>
      <c r="P18" s="961"/>
      <c r="S18" s="855"/>
      <c r="T18" s="855"/>
    </row>
    <row r="19" spans="1:21" ht="10.5" customHeight="1">
      <c r="A19" s="946" t="s">
        <v>36</v>
      </c>
      <c r="B19" s="937">
        <f>C19+D19</f>
        <v>10</v>
      </c>
      <c r="C19" s="947">
        <v>7</v>
      </c>
      <c r="D19" s="947">
        <v>3</v>
      </c>
      <c r="E19" s="948"/>
      <c r="F19" s="938">
        <f>I19+L19</f>
        <v>2540.54</v>
      </c>
      <c r="G19" s="938" t="s">
        <v>270</v>
      </c>
      <c r="H19" s="938"/>
      <c r="I19" s="962">
        <v>1409.39</v>
      </c>
      <c r="J19" s="938">
        <f>I19/O$19*100</f>
        <v>15.86482720115627</v>
      </c>
      <c r="K19" s="938"/>
      <c r="L19" s="963">
        <v>1131.1500000000001</v>
      </c>
      <c r="M19" s="938" t="s">
        <v>270</v>
      </c>
      <c r="N19" s="855"/>
      <c r="O19" s="964">
        <v>8883.74</v>
      </c>
      <c r="Q19" s="855"/>
      <c r="R19" s="855"/>
      <c r="S19" s="855"/>
      <c r="T19" s="855"/>
      <c r="U19" s="855"/>
    </row>
    <row r="20" spans="1:21" ht="10.5" customHeight="1">
      <c r="A20" s="946" t="s">
        <v>67</v>
      </c>
      <c r="B20" s="937">
        <f t="shared" ref="B20:B34" si="2">C20+D20</f>
        <v>7</v>
      </c>
      <c r="C20" s="947">
        <v>4</v>
      </c>
      <c r="D20" s="947">
        <v>3</v>
      </c>
      <c r="E20" s="948"/>
      <c r="F20" s="938">
        <f t="shared" ref="F20:F34" si="3">I20+L20</f>
        <v>268.52999999999997</v>
      </c>
      <c r="G20" s="938" t="s">
        <v>270</v>
      </c>
      <c r="H20" s="938"/>
      <c r="I20" s="963">
        <v>268.52999999999997</v>
      </c>
      <c r="J20" s="938">
        <f>I20/O$20*100</f>
        <v>6.7078166684985163</v>
      </c>
      <c r="K20" s="949"/>
      <c r="L20" s="963">
        <v>0</v>
      </c>
      <c r="M20" s="938" t="s">
        <v>270</v>
      </c>
      <c r="N20" s="855"/>
      <c r="O20" s="960">
        <v>4003.24</v>
      </c>
      <c r="Q20" s="855"/>
      <c r="R20" s="855"/>
      <c r="S20" s="855"/>
      <c r="T20" s="855"/>
      <c r="U20" s="855"/>
    </row>
    <row r="21" spans="1:21" ht="10.5" customHeight="1">
      <c r="A21" s="946" t="s">
        <v>68</v>
      </c>
      <c r="B21" s="937">
        <f t="shared" si="2"/>
        <v>4</v>
      </c>
      <c r="C21" s="947">
        <v>1</v>
      </c>
      <c r="D21" s="947">
        <v>3</v>
      </c>
      <c r="E21" s="948"/>
      <c r="F21" s="938">
        <f t="shared" si="3"/>
        <v>25.08</v>
      </c>
      <c r="G21" s="938" t="s">
        <v>270</v>
      </c>
      <c r="H21" s="938"/>
      <c r="I21" s="963">
        <v>14.96</v>
      </c>
      <c r="J21" s="938">
        <f>I21/O$21*100</f>
        <v>2.0542114080136216</v>
      </c>
      <c r="K21" s="938"/>
      <c r="L21" s="963">
        <v>10.119999999999999</v>
      </c>
      <c r="M21" s="938" t="s">
        <v>270</v>
      </c>
      <c r="N21" s="855"/>
      <c r="O21" s="960">
        <v>728.26</v>
      </c>
      <c r="Q21" s="855"/>
      <c r="R21" s="855"/>
      <c r="S21" s="855"/>
      <c r="T21" s="855"/>
    </row>
    <row r="22" spans="1:21" ht="10.5" customHeight="1">
      <c r="A22" s="946" t="s">
        <v>69</v>
      </c>
      <c r="B22" s="937">
        <f t="shared" si="2"/>
        <v>2</v>
      </c>
      <c r="C22" s="947">
        <v>1</v>
      </c>
      <c r="D22" s="947">
        <v>1</v>
      </c>
      <c r="E22" s="948"/>
      <c r="F22" s="938">
        <f t="shared" si="3"/>
        <v>22.9</v>
      </c>
      <c r="G22" s="938" t="s">
        <v>270</v>
      </c>
      <c r="H22" s="938"/>
      <c r="I22" s="963">
        <v>22.9</v>
      </c>
      <c r="J22" s="938">
        <f>I22/O$22*100</f>
        <v>0.61167634041257435</v>
      </c>
      <c r="K22" s="949"/>
      <c r="L22" s="963">
        <v>0</v>
      </c>
      <c r="M22" s="938" t="s">
        <v>270</v>
      </c>
      <c r="N22" s="855"/>
      <c r="O22" s="960">
        <v>3743.81</v>
      </c>
      <c r="Q22" s="855"/>
      <c r="R22" s="855"/>
      <c r="S22" s="855"/>
      <c r="T22" s="855"/>
    </row>
    <row r="23" spans="1:21" ht="10.5" customHeight="1">
      <c r="A23" s="946" t="s">
        <v>28</v>
      </c>
      <c r="B23" s="937">
        <f t="shared" si="2"/>
        <v>14</v>
      </c>
      <c r="C23" s="947">
        <v>7</v>
      </c>
      <c r="D23" s="947">
        <v>7</v>
      </c>
      <c r="E23" s="948"/>
      <c r="F23" s="938">
        <f t="shared" si="3"/>
        <v>7473.6100000000006</v>
      </c>
      <c r="G23" s="938"/>
      <c r="H23" s="938"/>
      <c r="I23" s="963">
        <v>5212.18</v>
      </c>
      <c r="J23" s="938">
        <f>I23/O$23*100</f>
        <v>44.201658437798407</v>
      </c>
      <c r="K23" s="949"/>
      <c r="L23" s="963">
        <v>2261.4299999999998</v>
      </c>
      <c r="M23" s="938" t="s">
        <v>270</v>
      </c>
      <c r="N23" s="960"/>
      <c r="O23" s="961">
        <v>11791.82</v>
      </c>
      <c r="P23" s="961"/>
      <c r="Q23" s="855"/>
      <c r="R23" s="855"/>
      <c r="S23" s="855"/>
      <c r="T23" s="855"/>
    </row>
    <row r="24" spans="1:21" ht="10.5" customHeight="1">
      <c r="A24" s="946" t="s">
        <v>70</v>
      </c>
      <c r="B24" s="937">
        <f t="shared" si="2"/>
        <v>10</v>
      </c>
      <c r="C24" s="947">
        <v>7</v>
      </c>
      <c r="D24" s="947">
        <v>3</v>
      </c>
      <c r="E24" s="948"/>
      <c r="F24" s="938">
        <f t="shared" si="3"/>
        <v>2204.85</v>
      </c>
      <c r="G24" s="938" t="s">
        <v>270</v>
      </c>
      <c r="H24" s="938"/>
      <c r="I24" s="963">
        <v>450.74</v>
      </c>
      <c r="J24" s="938">
        <f>I24/O$24*100</f>
        <v>5.3584186994237868</v>
      </c>
      <c r="K24" s="949"/>
      <c r="L24" s="963">
        <v>1754.11</v>
      </c>
      <c r="M24" s="938" t="s">
        <v>270</v>
      </c>
      <c r="N24" s="855"/>
      <c r="O24" s="960">
        <v>8411.81</v>
      </c>
      <c r="Q24" s="855"/>
      <c r="R24" s="855"/>
      <c r="S24" s="855"/>
      <c r="T24" s="855"/>
    </row>
    <row r="25" spans="1:21" ht="10.5" customHeight="1">
      <c r="A25" s="946" t="s">
        <v>71</v>
      </c>
      <c r="B25" s="937">
        <f t="shared" si="2"/>
        <v>4</v>
      </c>
      <c r="C25" s="947">
        <v>2</v>
      </c>
      <c r="D25" s="947">
        <v>2</v>
      </c>
      <c r="E25" s="948"/>
      <c r="F25" s="938">
        <f t="shared" si="3"/>
        <v>83.42</v>
      </c>
      <c r="G25" s="938" t="s">
        <v>270</v>
      </c>
      <c r="H25" s="938"/>
      <c r="I25" s="963">
        <v>69.650000000000006</v>
      </c>
      <c r="J25" s="938">
        <f>I25/O$25*100</f>
        <v>1.6628428046535728</v>
      </c>
      <c r="K25" s="938"/>
      <c r="L25" s="963">
        <v>13.77</v>
      </c>
      <c r="M25" s="938" t="s">
        <v>270</v>
      </c>
      <c r="N25" s="855"/>
      <c r="O25" s="960">
        <v>4188.6099999999997</v>
      </c>
      <c r="Q25" s="855"/>
      <c r="R25" s="855"/>
      <c r="S25" s="855"/>
      <c r="T25" s="855"/>
    </row>
    <row r="26" spans="1:21" ht="10.5" customHeight="1">
      <c r="A26" s="946" t="s">
        <v>123</v>
      </c>
      <c r="B26" s="937">
        <f t="shared" si="2"/>
        <v>8</v>
      </c>
      <c r="C26" s="947">
        <v>3</v>
      </c>
      <c r="D26" s="947">
        <v>5</v>
      </c>
      <c r="E26" s="948"/>
      <c r="F26" s="938">
        <f t="shared" si="3"/>
        <v>2879.92</v>
      </c>
      <c r="G26" s="938" t="s">
        <v>270</v>
      </c>
      <c r="H26" s="938"/>
      <c r="I26" s="963">
        <v>1136.77</v>
      </c>
      <c r="J26" s="938">
        <f>I26/O$26*100</f>
        <v>16.773248264790595</v>
      </c>
      <c r="K26" s="949"/>
      <c r="L26" s="963">
        <v>1743.15</v>
      </c>
      <c r="M26" s="938" t="s">
        <v>270</v>
      </c>
      <c r="N26" s="855"/>
      <c r="O26" s="960">
        <v>6777.28</v>
      </c>
      <c r="Q26" s="855"/>
      <c r="R26" s="855"/>
      <c r="S26" s="855"/>
      <c r="T26" s="855"/>
    </row>
    <row r="27" spans="1:21" ht="10.5" customHeight="1">
      <c r="A27" s="946" t="s">
        <v>73</v>
      </c>
      <c r="B27" s="937">
        <f t="shared" si="2"/>
        <v>5</v>
      </c>
      <c r="C27" s="947">
        <v>3</v>
      </c>
      <c r="D27" s="947">
        <v>2</v>
      </c>
      <c r="E27" s="948"/>
      <c r="F27" s="938">
        <f t="shared" si="3"/>
        <v>737.16000000000008</v>
      </c>
      <c r="G27" s="938" t="s">
        <v>270</v>
      </c>
      <c r="H27" s="938"/>
      <c r="I27" s="963">
        <v>374.12</v>
      </c>
      <c r="J27" s="938">
        <f>I27/O$27*100</f>
        <v>5.3663126610094611</v>
      </c>
      <c r="K27" s="949"/>
      <c r="L27" s="963">
        <v>363.04</v>
      </c>
      <c r="M27" s="938" t="s">
        <v>270</v>
      </c>
      <c r="N27" s="855"/>
      <c r="O27" s="960">
        <v>6971.64</v>
      </c>
      <c r="Q27" s="855"/>
      <c r="R27" s="855"/>
      <c r="S27" s="855"/>
      <c r="T27" s="855"/>
    </row>
    <row r="28" spans="1:21" ht="10.5" customHeight="1">
      <c r="A28" s="946" t="s">
        <v>74</v>
      </c>
      <c r="B28" s="937">
        <f t="shared" si="2"/>
        <v>15</v>
      </c>
      <c r="C28" s="947">
        <v>6</v>
      </c>
      <c r="D28" s="947">
        <v>9</v>
      </c>
      <c r="E28" s="948"/>
      <c r="F28" s="938">
        <f t="shared" si="3"/>
        <v>5692.92</v>
      </c>
      <c r="G28" s="938" t="s">
        <v>270</v>
      </c>
      <c r="H28" s="938"/>
      <c r="I28" s="963">
        <v>2009.85</v>
      </c>
      <c r="J28" s="938">
        <f>I28/O$28*100</f>
        <v>13.062713503564241</v>
      </c>
      <c r="K28" s="949"/>
      <c r="L28" s="963">
        <v>3683.07</v>
      </c>
      <c r="M28" s="938" t="s">
        <v>270</v>
      </c>
      <c r="N28" s="855"/>
      <c r="O28" s="960">
        <v>15386.16</v>
      </c>
      <c r="Q28" s="855"/>
      <c r="R28" s="855"/>
      <c r="S28" s="855"/>
      <c r="T28" s="855"/>
    </row>
    <row r="29" spans="1:21" ht="10.5" customHeight="1">
      <c r="A29" s="946" t="s">
        <v>75</v>
      </c>
      <c r="B29" s="937">
        <f t="shared" si="2"/>
        <v>2</v>
      </c>
      <c r="C29" s="947">
        <v>2</v>
      </c>
      <c r="D29" s="947">
        <v>0</v>
      </c>
      <c r="E29" s="948"/>
      <c r="F29" s="938">
        <f t="shared" si="3"/>
        <v>80.8</v>
      </c>
      <c r="G29" s="938" t="s">
        <v>270</v>
      </c>
      <c r="H29" s="938"/>
      <c r="I29" s="963">
        <v>64.22</v>
      </c>
      <c r="J29" s="938">
        <f>I29/O$29*100</f>
        <v>0.97411363546732277</v>
      </c>
      <c r="K29" s="938"/>
      <c r="L29" s="963">
        <v>16.579999999999998</v>
      </c>
      <c r="M29" s="938" t="s">
        <v>270</v>
      </c>
      <c r="N29" s="855"/>
      <c r="O29" s="960">
        <v>6592.66</v>
      </c>
      <c r="Q29" s="855"/>
      <c r="R29" s="855"/>
      <c r="S29" s="855"/>
      <c r="T29" s="855"/>
    </row>
    <row r="30" spans="1:21" ht="10.5" customHeight="1">
      <c r="A30" s="946" t="s">
        <v>137</v>
      </c>
      <c r="B30" s="937">
        <f t="shared" si="2"/>
        <v>4</v>
      </c>
      <c r="C30" s="947">
        <v>3</v>
      </c>
      <c r="D30" s="947">
        <v>1</v>
      </c>
      <c r="E30" s="948"/>
      <c r="F30" s="938">
        <f t="shared" si="3"/>
        <v>344.96999999999997</v>
      </c>
      <c r="G30" s="938" t="s">
        <v>270</v>
      </c>
      <c r="H30" s="938"/>
      <c r="I30" s="963">
        <v>338.71</v>
      </c>
      <c r="J30" s="938">
        <f>I30/O$30*100</f>
        <v>3.6753503795688238</v>
      </c>
      <c r="K30" s="938"/>
      <c r="L30" s="963">
        <v>6.26</v>
      </c>
      <c r="M30" s="938" t="s">
        <v>270</v>
      </c>
      <c r="N30" s="855"/>
      <c r="O30" s="960">
        <v>9215.7199999999993</v>
      </c>
      <c r="Q30" s="855"/>
      <c r="R30" s="855"/>
      <c r="S30" s="855"/>
      <c r="T30" s="855"/>
    </row>
    <row r="31" spans="1:21" ht="10.5" customHeight="1">
      <c r="A31" s="946" t="s">
        <v>31</v>
      </c>
      <c r="B31" s="937">
        <f t="shared" si="2"/>
        <v>10</v>
      </c>
      <c r="C31" s="947">
        <v>4</v>
      </c>
      <c r="D31" s="947">
        <v>6</v>
      </c>
      <c r="E31" s="948"/>
      <c r="F31" s="938">
        <f t="shared" si="3"/>
        <v>1796.26</v>
      </c>
      <c r="G31" s="938" t="s">
        <v>270</v>
      </c>
      <c r="H31" s="938"/>
      <c r="I31" s="963">
        <v>1327.72</v>
      </c>
      <c r="J31" s="938">
        <f>I31/O$31*100</f>
        <v>15.854811899348478</v>
      </c>
      <c r="K31" s="949"/>
      <c r="L31" s="963">
        <v>468.54</v>
      </c>
      <c r="M31" s="938" t="s">
        <v>270</v>
      </c>
      <c r="N31" s="855"/>
      <c r="O31" s="960">
        <v>8374.24</v>
      </c>
      <c r="Q31" s="855"/>
      <c r="R31" s="855"/>
      <c r="S31" s="855"/>
      <c r="T31" s="855"/>
    </row>
    <row r="32" spans="1:21" ht="10.5" customHeight="1">
      <c r="A32" s="946" t="s">
        <v>77</v>
      </c>
      <c r="B32" s="937">
        <f t="shared" si="2"/>
        <v>9</v>
      </c>
      <c r="C32" s="947">
        <v>6</v>
      </c>
      <c r="D32" s="947">
        <v>3</v>
      </c>
      <c r="E32" s="948"/>
      <c r="F32" s="938">
        <f t="shared" si="3"/>
        <v>809.97</v>
      </c>
      <c r="G32" s="938" t="s">
        <v>270</v>
      </c>
      <c r="H32" s="938"/>
      <c r="I32" s="963">
        <v>796.95</v>
      </c>
      <c r="J32" s="938">
        <f>I32/O$32*100</f>
        <v>12.796694809386331</v>
      </c>
      <c r="K32" s="949"/>
      <c r="L32" s="963">
        <v>13.02</v>
      </c>
      <c r="M32" s="938" t="s">
        <v>270</v>
      </c>
      <c r="N32" s="855"/>
      <c r="O32" s="960">
        <v>6227.78</v>
      </c>
      <c r="Q32" s="855"/>
      <c r="R32" s="855"/>
      <c r="S32" s="855"/>
      <c r="T32" s="855"/>
    </row>
    <row r="33" spans="1:20" ht="10.5" customHeight="1">
      <c r="A33" s="946" t="s">
        <v>33</v>
      </c>
      <c r="B33" s="937">
        <f t="shared" si="2"/>
        <v>8</v>
      </c>
      <c r="C33" s="947">
        <v>5</v>
      </c>
      <c r="D33" s="947">
        <v>3</v>
      </c>
      <c r="E33" s="948"/>
      <c r="F33" s="938">
        <f t="shared" si="3"/>
        <v>2272.1299999999997</v>
      </c>
      <c r="G33" s="938" t="s">
        <v>270</v>
      </c>
      <c r="H33" s="938"/>
      <c r="I33" s="963">
        <v>2192.64</v>
      </c>
      <c r="J33" s="938">
        <f>I33/O$33*100</f>
        <v>35.548811035073122</v>
      </c>
      <c r="K33" s="949"/>
      <c r="L33" s="963">
        <v>79.489999999999995</v>
      </c>
      <c r="M33" s="938" t="s">
        <v>270</v>
      </c>
      <c r="N33" s="855"/>
      <c r="O33" s="960">
        <v>6167.97</v>
      </c>
      <c r="Q33" s="855"/>
      <c r="R33" s="855"/>
      <c r="S33" s="855"/>
      <c r="T33" s="855"/>
    </row>
    <row r="34" spans="1:20" ht="10.5" customHeight="1">
      <c r="A34" s="946" t="s">
        <v>78</v>
      </c>
      <c r="B34" s="937">
        <f t="shared" si="2"/>
        <v>7</v>
      </c>
      <c r="C34" s="947">
        <v>5</v>
      </c>
      <c r="D34" s="947">
        <v>2</v>
      </c>
      <c r="E34" s="948"/>
      <c r="F34" s="938">
        <f t="shared" si="3"/>
        <v>2838.23</v>
      </c>
      <c r="G34" s="938" t="s">
        <v>270</v>
      </c>
      <c r="H34" s="938"/>
      <c r="I34" s="963">
        <v>1336.33</v>
      </c>
      <c r="J34" s="938">
        <f>I34/O$34*100</f>
        <v>55.236910307654782</v>
      </c>
      <c r="K34" s="949"/>
      <c r="L34" s="963">
        <v>1501.9</v>
      </c>
      <c r="M34" s="938" t="s">
        <v>270</v>
      </c>
      <c r="N34" s="855"/>
      <c r="O34" s="960">
        <v>2419.27</v>
      </c>
      <c r="Q34" s="855"/>
      <c r="R34" s="855"/>
      <c r="S34" s="855"/>
      <c r="T34" s="855"/>
    </row>
    <row r="35" spans="1:20" ht="3" customHeight="1">
      <c r="A35" s="2516"/>
      <c r="B35" s="2517"/>
      <c r="C35" s="2517"/>
      <c r="D35" s="2518"/>
      <c r="E35" s="2518"/>
      <c r="F35" s="2518"/>
      <c r="G35" s="2518"/>
      <c r="H35" s="2518"/>
      <c r="I35" s="2518"/>
      <c r="J35" s="2518"/>
      <c r="K35" s="2518"/>
      <c r="L35" s="2518"/>
      <c r="M35" s="2518"/>
      <c r="N35" s="855"/>
      <c r="Q35" s="855"/>
      <c r="R35" s="855"/>
      <c r="S35" s="855"/>
      <c r="T35" s="855"/>
    </row>
    <row r="36" spans="1:20" ht="3" customHeight="1">
      <c r="A36" s="881"/>
      <c r="B36" s="881"/>
      <c r="C36" s="881"/>
      <c r="D36" s="855"/>
      <c r="E36" s="855"/>
      <c r="F36" s="855"/>
      <c r="G36" s="855"/>
      <c r="H36" s="855"/>
      <c r="I36" s="855"/>
      <c r="J36" s="855"/>
      <c r="K36" s="855"/>
      <c r="M36" s="855"/>
      <c r="N36" s="855"/>
      <c r="Q36" s="855"/>
      <c r="R36" s="855"/>
      <c r="S36" s="855"/>
      <c r="T36" s="855"/>
    </row>
    <row r="37" spans="1:20" ht="12" customHeight="1">
      <c r="A37" s="950" t="s">
        <v>812</v>
      </c>
      <c r="B37" s="881"/>
      <c r="C37" s="855"/>
      <c r="D37" s="855"/>
      <c r="E37" s="855"/>
      <c r="F37" s="2926"/>
      <c r="G37" s="855"/>
      <c r="H37" s="855"/>
      <c r="I37" s="855"/>
      <c r="J37" s="855"/>
      <c r="K37" s="855"/>
      <c r="L37" s="855"/>
      <c r="M37" s="855"/>
      <c r="N37" s="855"/>
      <c r="Q37" s="855"/>
      <c r="R37" s="855"/>
      <c r="S37" s="855"/>
      <c r="T37" s="855"/>
    </row>
    <row r="38" spans="1:20" ht="12" customHeight="1">
      <c r="A38" s="881" t="s">
        <v>813</v>
      </c>
      <c r="B38" s="951"/>
      <c r="C38" s="951"/>
      <c r="D38" s="951"/>
      <c r="E38" s="951"/>
      <c r="F38" s="951"/>
      <c r="G38" s="951"/>
      <c r="H38" s="951"/>
      <c r="I38" s="951"/>
      <c r="J38" s="951"/>
      <c r="K38" s="951"/>
      <c r="L38" s="951"/>
      <c r="M38" s="951"/>
      <c r="N38" s="855"/>
      <c r="Q38" s="855"/>
      <c r="R38" s="855"/>
      <c r="S38" s="855"/>
      <c r="T38" s="855"/>
    </row>
    <row r="39" spans="1:20" ht="12" customHeight="1">
      <c r="A39" s="3049" t="s">
        <v>814</v>
      </c>
      <c r="B39" s="3050"/>
      <c r="C39" s="951"/>
      <c r="D39" s="951"/>
      <c r="E39" s="951"/>
      <c r="F39" s="951"/>
      <c r="G39" s="951"/>
      <c r="H39" s="951"/>
      <c r="I39" s="951"/>
      <c r="J39" s="951"/>
      <c r="K39" s="951"/>
      <c r="L39" s="951"/>
      <c r="M39" s="951"/>
      <c r="N39" s="855"/>
      <c r="Q39" s="855"/>
      <c r="R39" s="855"/>
      <c r="S39" s="855"/>
      <c r="T39" s="855"/>
    </row>
    <row r="40" spans="1:20" ht="12" customHeight="1">
      <c r="A40" s="857" t="s">
        <v>815</v>
      </c>
      <c r="B40" s="891"/>
      <c r="C40" s="952"/>
      <c r="D40" s="952"/>
      <c r="E40" s="912"/>
      <c r="F40" s="912"/>
      <c r="G40" s="912"/>
      <c r="H40" s="912"/>
      <c r="I40" s="912"/>
      <c r="J40" s="965"/>
      <c r="K40" s="965"/>
      <c r="L40" s="965"/>
      <c r="M40" s="855"/>
      <c r="N40" s="855"/>
      <c r="O40" s="908"/>
      <c r="P40" s="907"/>
      <c r="Q40" s="914"/>
      <c r="R40" s="973"/>
      <c r="S40" s="914"/>
    </row>
    <row r="41" spans="1:20" ht="12" customHeight="1">
      <c r="A41" s="341" t="s">
        <v>816</v>
      </c>
      <c r="B41" s="855"/>
      <c r="C41" s="888"/>
      <c r="D41" s="888"/>
      <c r="E41" s="888"/>
      <c r="F41" s="888"/>
      <c r="G41" s="889"/>
      <c r="H41" s="889"/>
      <c r="I41" s="889"/>
      <c r="J41" s="888"/>
      <c r="K41" s="888"/>
      <c r="L41" s="888"/>
      <c r="M41" s="855"/>
      <c r="N41" s="855"/>
      <c r="O41" s="908"/>
      <c r="P41" s="909"/>
      <c r="Q41" s="910"/>
      <c r="R41" s="856"/>
      <c r="S41" s="910"/>
    </row>
    <row r="43" spans="1:20" ht="12" customHeight="1">
      <c r="A43" s="3051" t="s">
        <v>1489</v>
      </c>
      <c r="B43" s="3052"/>
      <c r="C43" s="3052"/>
      <c r="D43" s="3052"/>
      <c r="E43" s="3052"/>
      <c r="F43" s="3052"/>
      <c r="G43" s="3052"/>
      <c r="H43" s="3052"/>
      <c r="I43" s="3052"/>
      <c r="J43" s="3052"/>
      <c r="K43" s="3052"/>
      <c r="L43" s="3052"/>
      <c r="M43" s="3052"/>
      <c r="O43" s="966"/>
    </row>
    <row r="44" spans="1:20" ht="10.5" customHeight="1">
      <c r="O44" s="967"/>
    </row>
    <row r="45" spans="1:20" ht="10.5" customHeight="1">
      <c r="O45" s="968"/>
    </row>
    <row r="46" spans="1:20" ht="10.5" customHeight="1">
      <c r="O46" s="969"/>
      <c r="P46" s="970" t="s">
        <v>91</v>
      </c>
      <c r="R46" s="938">
        <v>15.494210668139999</v>
      </c>
    </row>
    <row r="47" spans="1:20" ht="10.5" customHeight="1">
      <c r="O47" s="969"/>
      <c r="P47" s="946" t="s">
        <v>36</v>
      </c>
      <c r="R47" s="938">
        <v>15.864827201156301</v>
      </c>
    </row>
    <row r="48" spans="1:20" ht="10.5" customHeight="1">
      <c r="O48" s="969"/>
      <c r="P48" s="946" t="s">
        <v>67</v>
      </c>
      <c r="R48" s="938">
        <v>6.7078166684985199</v>
      </c>
    </row>
    <row r="49" spans="1:18" ht="10.5" customHeight="1">
      <c r="O49" s="969"/>
      <c r="P49" s="946" t="s">
        <v>68</v>
      </c>
      <c r="R49" s="938">
        <v>2.0542114080136198</v>
      </c>
    </row>
    <row r="50" spans="1:18" ht="10.5" customHeight="1">
      <c r="O50" s="969"/>
      <c r="P50" s="946" t="s">
        <v>69</v>
      </c>
      <c r="R50" s="938">
        <v>0.61167634041257402</v>
      </c>
    </row>
    <row r="51" spans="1:18" ht="10.5" customHeight="1">
      <c r="O51" s="969"/>
      <c r="P51" s="946" t="s">
        <v>28</v>
      </c>
      <c r="R51" s="938">
        <v>44.2016584377984</v>
      </c>
    </row>
    <row r="52" spans="1:18" ht="10.5" customHeight="1">
      <c r="O52" s="969"/>
      <c r="P52" s="946" t="s">
        <v>70</v>
      </c>
      <c r="R52" s="938">
        <v>5.3584186994237903</v>
      </c>
    </row>
    <row r="53" spans="1:18" ht="10.5" customHeight="1">
      <c r="O53" s="969"/>
      <c r="P53" s="946" t="s">
        <v>71</v>
      </c>
      <c r="R53" s="938">
        <v>1.6628428046535699</v>
      </c>
    </row>
    <row r="54" spans="1:18" ht="10.5" customHeight="1">
      <c r="O54" s="969"/>
      <c r="P54" s="946" t="s">
        <v>123</v>
      </c>
      <c r="R54" s="938">
        <v>16.773248264790599</v>
      </c>
    </row>
    <row r="55" spans="1:18" ht="10.5" customHeight="1">
      <c r="O55" s="969"/>
      <c r="P55" s="946" t="s">
        <v>73</v>
      </c>
      <c r="R55" s="938">
        <v>5.3663126610094602</v>
      </c>
    </row>
    <row r="56" spans="1:18" ht="10.5" customHeight="1">
      <c r="O56" s="969"/>
      <c r="P56" s="946" t="s">
        <v>74</v>
      </c>
      <c r="R56" s="938">
        <v>13.062713503564201</v>
      </c>
    </row>
    <row r="57" spans="1:18" ht="10.5" customHeight="1">
      <c r="O57" s="969"/>
      <c r="P57" s="946" t="s">
        <v>75</v>
      </c>
      <c r="R57" s="938">
        <v>0.97411363546732299</v>
      </c>
    </row>
    <row r="58" spans="1:18" ht="10.5" customHeight="1">
      <c r="O58" s="969"/>
      <c r="P58" s="946" t="s">
        <v>137</v>
      </c>
      <c r="R58" s="938">
        <v>3.6753503795688198</v>
      </c>
    </row>
    <row r="59" spans="1:18" ht="21.75" customHeight="1">
      <c r="O59" s="969"/>
      <c r="P59" s="946" t="s">
        <v>31</v>
      </c>
      <c r="R59" s="938">
        <v>15.854811899348499</v>
      </c>
    </row>
    <row r="60" spans="1:18" ht="10.5" customHeight="1">
      <c r="O60" s="969"/>
      <c r="P60" s="946" t="s">
        <v>77</v>
      </c>
      <c r="R60" s="938">
        <v>12.796694809386301</v>
      </c>
    </row>
    <row r="61" spans="1:18" ht="15" customHeight="1">
      <c r="A61" s="950" t="s">
        <v>812</v>
      </c>
      <c r="O61" s="969"/>
      <c r="P61" s="946" t="s">
        <v>33</v>
      </c>
      <c r="R61" s="938">
        <v>35.548811035073101</v>
      </c>
    </row>
    <row r="62" spans="1:18" ht="15" customHeight="1">
      <c r="A62" s="341" t="s">
        <v>817</v>
      </c>
      <c r="O62" s="969"/>
      <c r="P62" s="946" t="s">
        <v>78</v>
      </c>
      <c r="R62" s="938">
        <v>55.236910307654803</v>
      </c>
    </row>
    <row r="63" spans="1:18" ht="15" customHeight="1">
      <c r="R63" s="961"/>
    </row>
    <row r="64" spans="1:18" ht="15" customHeight="1"/>
  </sheetData>
  <mergeCells count="8">
    <mergeCell ref="A39:B39"/>
    <mergeCell ref="A43:M43"/>
    <mergeCell ref="B8:D8"/>
    <mergeCell ref="F8:M8"/>
    <mergeCell ref="C9:D9"/>
    <mergeCell ref="F9:G9"/>
    <mergeCell ref="I9:J9"/>
    <mergeCell ref="L9:M9"/>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165"/>
  <sheetViews>
    <sheetView showGridLines="0" view="pageBreakPreview" zoomScaleNormal="100" zoomScaleSheetLayoutView="100" workbookViewId="0">
      <selection activeCell="G35" sqref="G35"/>
    </sheetView>
  </sheetViews>
  <sheetFormatPr baseColWidth="10" defaultColWidth="1.140625" defaultRowHeight="12"/>
  <cols>
    <col min="1" max="1" width="24.5703125" style="857" customWidth="1"/>
    <col min="2" max="2" width="21.7109375" style="857" customWidth="1"/>
    <col min="3" max="3" width="7.7109375" style="857" customWidth="1"/>
    <col min="4" max="4" width="0.42578125" style="857" customWidth="1"/>
    <col min="5" max="5" width="6.85546875" style="857" customWidth="1"/>
    <col min="6" max="6" width="5.7109375" style="857" customWidth="1"/>
    <col min="7" max="7" width="0.28515625" style="857" customWidth="1"/>
    <col min="8" max="9" width="6.7109375" style="857" customWidth="1"/>
    <col min="10" max="10" width="0.85546875" style="857" customWidth="1"/>
    <col min="11" max="11" width="7.5703125" style="857" customWidth="1"/>
    <col min="12" max="12" width="5.7109375" style="857" customWidth="1"/>
    <col min="13" max="13" width="13.28515625" style="857" customWidth="1"/>
    <col min="14" max="15" width="10" style="857" hidden="1" customWidth="1"/>
    <col min="16" max="16" width="2.5703125" style="857" customWidth="1"/>
    <col min="17" max="17" width="5.5703125" style="857" customWidth="1"/>
    <col min="18" max="18" width="1.5703125" style="857" customWidth="1"/>
    <col min="19" max="19" width="5.5703125" style="857" customWidth="1"/>
    <col min="20" max="20" width="1.5703125" style="857" customWidth="1"/>
    <col min="21" max="248" width="9.42578125" style="857" customWidth="1"/>
    <col min="249" max="249" width="25.5703125" style="857" customWidth="1"/>
    <col min="250" max="250" width="6.7109375" style="857" customWidth="1"/>
    <col min="251" max="251" width="10.7109375" style="857" customWidth="1"/>
    <col min="252" max="252" width="6.28515625" style="857" customWidth="1"/>
    <col min="253" max="253" width="7.28515625" style="857" customWidth="1"/>
    <col min="254" max="16384" width="1.140625" style="857"/>
  </cols>
  <sheetData>
    <row r="1" spans="1:21" s="412" customFormat="1" ht="30" customHeight="1">
      <c r="E1" s="858"/>
      <c r="F1" s="858"/>
      <c r="G1" s="858"/>
      <c r="H1" s="858"/>
      <c r="I1" s="858"/>
      <c r="J1" s="858"/>
      <c r="K1" s="858"/>
      <c r="L1" s="2814" t="s">
        <v>1477</v>
      </c>
      <c r="M1" s="456"/>
    </row>
    <row r="2" spans="1:21" s="412" customFormat="1" ht="5.0999999999999996" customHeight="1">
      <c r="A2" s="2515"/>
      <c r="B2" s="2513"/>
      <c r="C2" s="2513"/>
      <c r="D2" s="2513"/>
      <c r="E2" s="2513"/>
      <c r="F2" s="2513"/>
      <c r="G2" s="2513"/>
      <c r="H2" s="2513"/>
      <c r="I2" s="2513"/>
      <c r="J2" s="2513"/>
      <c r="K2" s="2513"/>
      <c r="L2" s="2513"/>
    </row>
    <row r="3" spans="1:21" s="412" customFormat="1" ht="5.0999999999999996" customHeight="1">
      <c r="A3" s="420"/>
    </row>
    <row r="4" spans="1:21" s="852" customFormat="1" ht="15" customHeight="1">
      <c r="A4" s="3059" t="s">
        <v>1490</v>
      </c>
      <c r="B4" s="3060"/>
      <c r="C4" s="3060"/>
      <c r="D4" s="3060"/>
      <c r="E4" s="3060"/>
      <c r="F4" s="3060"/>
      <c r="G4" s="3060"/>
      <c r="H4" s="3060"/>
      <c r="I4" s="3060"/>
      <c r="J4" s="3060"/>
      <c r="K4" s="3060"/>
      <c r="L4" s="3060"/>
      <c r="M4" s="900"/>
    </row>
    <row r="5" spans="1:21" s="853" customFormat="1" ht="12" customHeight="1">
      <c r="A5" s="859"/>
      <c r="B5" s="859"/>
      <c r="C5" s="859"/>
      <c r="D5" s="859"/>
      <c r="E5" s="859"/>
      <c r="F5" s="859"/>
      <c r="G5" s="859"/>
      <c r="H5" s="859"/>
      <c r="I5" s="859"/>
      <c r="J5" s="859"/>
      <c r="K5" s="859"/>
      <c r="L5" s="859"/>
      <c r="M5" s="855"/>
    </row>
    <row r="6" spans="1:21" s="853" customFormat="1" ht="5.0999999999999996" customHeight="1">
      <c r="A6" s="860" t="s">
        <v>818</v>
      </c>
      <c r="B6" s="861"/>
      <c r="C6" s="861"/>
      <c r="D6" s="861"/>
      <c r="E6" s="861"/>
      <c r="F6" s="861"/>
      <c r="G6" s="861"/>
      <c r="H6" s="861"/>
      <c r="I6" s="861"/>
      <c r="J6" s="861"/>
      <c r="K6" s="861"/>
      <c r="L6" s="855"/>
      <c r="M6" s="855"/>
    </row>
    <row r="7" spans="1:21" ht="5.0999999999999996" customHeight="1">
      <c r="A7" s="2493"/>
      <c r="B7" s="2497"/>
      <c r="C7" s="2498"/>
      <c r="D7" s="2498"/>
      <c r="E7" s="2498"/>
      <c r="F7" s="2497"/>
      <c r="G7" s="2497"/>
      <c r="H7" s="2497"/>
      <c r="I7" s="2497"/>
      <c r="J7" s="2497"/>
      <c r="K7" s="2497"/>
      <c r="L7" s="2493"/>
      <c r="M7" s="855"/>
      <c r="N7" s="901"/>
      <c r="O7" s="901"/>
      <c r="P7" s="855"/>
      <c r="Q7" s="919"/>
      <c r="R7" s="919"/>
      <c r="S7" s="855"/>
      <c r="T7" s="855"/>
      <c r="U7" s="855"/>
    </row>
    <row r="8" spans="1:21" ht="11.1" customHeight="1">
      <c r="A8" s="862"/>
      <c r="B8" s="863"/>
      <c r="C8" s="864" t="s">
        <v>522</v>
      </c>
      <c r="D8" s="863"/>
      <c r="E8" s="3061" t="s">
        <v>819</v>
      </c>
      <c r="F8" s="3061"/>
      <c r="G8" s="865"/>
      <c r="H8" s="3061" t="s">
        <v>820</v>
      </c>
      <c r="I8" s="3061"/>
      <c r="J8" s="865"/>
      <c r="K8" s="3061" t="s">
        <v>820</v>
      </c>
      <c r="L8" s="3061"/>
      <c r="M8" s="855"/>
      <c r="N8" s="902"/>
      <c r="O8" s="902"/>
      <c r="P8" s="903"/>
      <c r="Q8" s="903"/>
      <c r="R8" s="920"/>
      <c r="S8" s="903"/>
      <c r="T8" s="903"/>
      <c r="U8" s="855"/>
    </row>
    <row r="9" spans="1:21" ht="11.1" customHeight="1">
      <c r="A9" s="862"/>
      <c r="B9" s="863"/>
      <c r="C9" s="866" t="s">
        <v>60</v>
      </c>
      <c r="D9" s="867"/>
      <c r="E9" s="3062" t="s">
        <v>821</v>
      </c>
      <c r="F9" s="3062"/>
      <c r="G9" s="863"/>
      <c r="H9" s="3062" t="s">
        <v>822</v>
      </c>
      <c r="I9" s="3062"/>
      <c r="J9" s="863"/>
      <c r="K9" s="3054" t="s">
        <v>823</v>
      </c>
      <c r="L9" s="3054"/>
      <c r="M9" s="855"/>
      <c r="N9" s="902"/>
      <c r="O9" s="902"/>
      <c r="P9" s="903"/>
      <c r="Q9" s="903"/>
      <c r="R9" s="920"/>
      <c r="S9" s="903"/>
      <c r="T9" s="903"/>
      <c r="U9" s="855"/>
    </row>
    <row r="10" spans="1:21" ht="11.1" customHeight="1">
      <c r="A10" s="862" t="s">
        <v>824</v>
      </c>
      <c r="B10" s="868" t="s">
        <v>825</v>
      </c>
      <c r="C10" s="869" t="s">
        <v>826</v>
      </c>
      <c r="D10" s="869"/>
      <c r="E10" s="869" t="s">
        <v>826</v>
      </c>
      <c r="F10" s="870" t="s">
        <v>65</v>
      </c>
      <c r="G10" s="870"/>
      <c r="H10" s="869" t="s">
        <v>826</v>
      </c>
      <c r="I10" s="870" t="s">
        <v>65</v>
      </c>
      <c r="J10" s="866"/>
      <c r="K10" s="904" t="s">
        <v>826</v>
      </c>
      <c r="L10" s="866" t="s">
        <v>65</v>
      </c>
      <c r="M10" s="855"/>
      <c r="N10" s="902"/>
      <c r="O10" s="902"/>
      <c r="P10" s="903"/>
      <c r="Q10" s="903"/>
      <c r="R10" s="920"/>
      <c r="S10" s="903"/>
      <c r="T10" s="903"/>
      <c r="U10" s="855"/>
    </row>
    <row r="11" spans="1:21" ht="4.5" customHeight="1">
      <c r="A11" s="881"/>
      <c r="B11" s="2499"/>
      <c r="C11" s="871"/>
      <c r="D11" s="871"/>
      <c r="E11" s="872"/>
      <c r="F11" s="872"/>
      <c r="G11" s="872"/>
      <c r="H11" s="872"/>
      <c r="I11" s="872"/>
      <c r="J11" s="872"/>
      <c r="K11" s="872"/>
      <c r="L11" s="872"/>
      <c r="M11" s="855"/>
      <c r="P11" s="855"/>
      <c r="Q11" s="855"/>
      <c r="R11" s="855"/>
      <c r="S11" s="855"/>
      <c r="T11" s="855"/>
      <c r="U11" s="855"/>
    </row>
    <row r="12" spans="1:21" ht="11.1" customHeight="1">
      <c r="A12" s="868" t="s">
        <v>827</v>
      </c>
      <c r="B12" s="2632"/>
      <c r="C12" s="2633"/>
      <c r="D12" s="2633"/>
      <c r="E12" s="2634"/>
      <c r="F12" s="2634"/>
      <c r="G12" s="2634"/>
      <c r="H12" s="2634"/>
      <c r="I12" s="2634"/>
      <c r="J12" s="2634"/>
      <c r="K12" s="2634"/>
      <c r="L12" s="2634"/>
      <c r="M12" s="855"/>
      <c r="P12" s="855"/>
      <c r="Q12" s="855"/>
      <c r="R12" s="855"/>
      <c r="S12" s="855"/>
      <c r="T12" s="855"/>
      <c r="U12" s="855"/>
    </row>
    <row r="13" spans="1:21" s="854" customFormat="1" ht="11.1" customHeight="1">
      <c r="A13" s="873" t="s">
        <v>828</v>
      </c>
      <c r="B13" s="874" t="s">
        <v>36</v>
      </c>
      <c r="C13" s="875">
        <v>1191.8599999999999</v>
      </c>
      <c r="D13" s="434"/>
      <c r="E13" s="875">
        <v>348.56</v>
      </c>
      <c r="F13" s="876">
        <v>29.245045559042172</v>
      </c>
      <c r="G13" s="876"/>
      <c r="H13" s="877">
        <v>736.3</v>
      </c>
      <c r="I13" s="876">
        <v>61.777389961908284</v>
      </c>
      <c r="J13" s="876"/>
      <c r="K13" s="877">
        <v>107</v>
      </c>
      <c r="L13" s="876">
        <v>8.977564479049553</v>
      </c>
      <c r="M13" s="855"/>
    </row>
    <row r="14" spans="1:21" s="854" customFormat="1" ht="11.1" customHeight="1">
      <c r="A14" s="878" t="s">
        <v>829</v>
      </c>
      <c r="B14" s="874" t="s">
        <v>67</v>
      </c>
      <c r="C14" s="875">
        <v>250.7</v>
      </c>
      <c r="D14" s="434"/>
      <c r="E14" s="877">
        <v>24.66</v>
      </c>
      <c r="F14" s="876">
        <v>9.8364579178300762</v>
      </c>
      <c r="G14" s="876"/>
      <c r="H14" s="877">
        <v>80.2</v>
      </c>
      <c r="I14" s="876">
        <v>31.990426804946154</v>
      </c>
      <c r="J14" s="876"/>
      <c r="K14" s="877">
        <v>145.84</v>
      </c>
      <c r="L14" s="876">
        <v>58.173115277223779</v>
      </c>
      <c r="M14" s="855"/>
    </row>
    <row r="15" spans="1:21" s="854" customFormat="1" ht="11.1" customHeight="1">
      <c r="A15" s="878" t="s">
        <v>830</v>
      </c>
      <c r="B15" s="874" t="s">
        <v>831</v>
      </c>
      <c r="C15" s="875">
        <v>2083.06</v>
      </c>
      <c r="D15" s="434"/>
      <c r="E15" s="877">
        <v>897.41</v>
      </c>
      <c r="F15" s="876">
        <v>43.081332270793929</v>
      </c>
      <c r="G15" s="876"/>
      <c r="H15" s="877">
        <v>492.85</v>
      </c>
      <c r="I15" s="876">
        <v>23.659904179428342</v>
      </c>
      <c r="J15" s="876"/>
      <c r="K15" s="877">
        <v>692.8</v>
      </c>
      <c r="L15" s="876">
        <v>33.258763549777733</v>
      </c>
      <c r="M15" s="855"/>
    </row>
    <row r="16" spans="1:21" s="854" customFormat="1" ht="11.1" customHeight="1">
      <c r="A16" s="878" t="s">
        <v>832</v>
      </c>
      <c r="B16" s="874" t="s">
        <v>28</v>
      </c>
      <c r="C16" s="875">
        <v>10499</v>
      </c>
      <c r="D16" s="434"/>
      <c r="E16" s="877">
        <v>7478</v>
      </c>
      <c r="F16" s="876">
        <v>71.225831031526809</v>
      </c>
      <c r="G16" s="876"/>
      <c r="H16" s="877">
        <v>1968</v>
      </c>
      <c r="I16" s="876">
        <v>18.744642346890181</v>
      </c>
      <c r="J16" s="876"/>
      <c r="K16" s="877">
        <v>1053</v>
      </c>
      <c r="L16" s="876">
        <v>10.029526621583008</v>
      </c>
      <c r="M16" s="855"/>
    </row>
    <row r="17" spans="1:17" s="854" customFormat="1" ht="11.1" customHeight="1">
      <c r="A17" s="878" t="s">
        <v>833</v>
      </c>
      <c r="B17" s="874" t="s">
        <v>834</v>
      </c>
      <c r="C17" s="875">
        <v>3154.66</v>
      </c>
      <c r="D17" s="434"/>
      <c r="E17" s="877">
        <v>765.1</v>
      </c>
      <c r="F17" s="876">
        <v>24.253009833072344</v>
      </c>
      <c r="G17" s="876"/>
      <c r="H17" s="877">
        <v>195.56</v>
      </c>
      <c r="I17" s="876">
        <v>6.1990832609536373</v>
      </c>
      <c r="J17" s="876"/>
      <c r="K17" s="877">
        <v>2194</v>
      </c>
      <c r="L17" s="876">
        <v>69.547906905974017</v>
      </c>
      <c r="M17" s="855"/>
    </row>
    <row r="18" spans="1:17" s="854" customFormat="1" ht="11.1" customHeight="1">
      <c r="A18" s="878"/>
      <c r="B18" s="874" t="s">
        <v>835</v>
      </c>
      <c r="C18" s="434"/>
      <c r="D18" s="434"/>
      <c r="E18" s="876"/>
      <c r="F18" s="876"/>
      <c r="G18" s="876"/>
      <c r="H18" s="876"/>
      <c r="I18" s="876"/>
      <c r="J18" s="876"/>
      <c r="K18" s="876"/>
      <c r="L18" s="876"/>
      <c r="M18" s="855"/>
    </row>
    <row r="19" spans="1:17" s="854" customFormat="1" ht="11.1" customHeight="1">
      <c r="A19" s="879" t="s">
        <v>836</v>
      </c>
      <c r="B19" s="874" t="s">
        <v>837</v>
      </c>
      <c r="C19" s="877">
        <v>848.53</v>
      </c>
      <c r="D19" s="877"/>
      <c r="E19" s="877">
        <v>141.53</v>
      </c>
      <c r="F19" s="876">
        <v>16.679433844413278</v>
      </c>
      <c r="G19" s="877"/>
      <c r="H19" s="877">
        <v>446.5</v>
      </c>
      <c r="I19" s="876">
        <v>52.620414127962476</v>
      </c>
      <c r="J19" s="877"/>
      <c r="K19" s="877">
        <v>260.5</v>
      </c>
      <c r="L19" s="876">
        <v>30.700152027624245</v>
      </c>
      <c r="M19" s="855"/>
    </row>
    <row r="20" spans="1:17" s="854" customFormat="1" ht="11.1" customHeight="1">
      <c r="A20" s="879"/>
      <c r="B20" s="874" t="s">
        <v>33</v>
      </c>
      <c r="C20" s="877"/>
      <c r="D20" s="877"/>
      <c r="E20" s="877"/>
      <c r="F20" s="877"/>
      <c r="G20" s="877"/>
      <c r="H20" s="877"/>
      <c r="I20" s="877"/>
      <c r="J20" s="877"/>
      <c r="K20" s="877"/>
      <c r="L20" s="877"/>
      <c r="M20" s="855"/>
    </row>
    <row r="21" spans="1:17" s="854" customFormat="1" ht="11.1" customHeight="1">
      <c r="A21" s="868" t="s">
        <v>838</v>
      </c>
      <c r="B21" s="2627"/>
      <c r="C21" s="2628"/>
      <c r="D21" s="2628"/>
      <c r="E21" s="2629"/>
      <c r="F21" s="2630"/>
      <c r="G21" s="2630"/>
      <c r="H21" s="2631"/>
      <c r="I21" s="2629"/>
      <c r="J21" s="2629"/>
      <c r="K21" s="2629"/>
      <c r="L21" s="2629"/>
      <c r="M21" s="855"/>
    </row>
    <row r="22" spans="1:17" s="854" customFormat="1" ht="11.1" customHeight="1">
      <c r="A22" s="880" t="s">
        <v>839</v>
      </c>
      <c r="B22" s="881"/>
      <c r="C22" s="875">
        <v>325.76</v>
      </c>
      <c r="D22" s="434"/>
      <c r="E22" s="876" t="s">
        <v>264</v>
      </c>
      <c r="F22" s="876" t="s">
        <v>264</v>
      </c>
      <c r="G22" s="2900"/>
      <c r="H22" s="876" t="s">
        <v>264</v>
      </c>
      <c r="I22" s="876" t="s">
        <v>264</v>
      </c>
      <c r="J22" s="876"/>
      <c r="K22" s="876" t="s">
        <v>264</v>
      </c>
      <c r="L22" s="876" t="s">
        <v>264</v>
      </c>
      <c r="M22" s="855"/>
    </row>
    <row r="23" spans="1:17" s="854" customFormat="1" ht="11.1" customHeight="1">
      <c r="A23" s="882" t="s">
        <v>840</v>
      </c>
      <c r="B23" s="874" t="s">
        <v>31</v>
      </c>
      <c r="C23" s="875"/>
      <c r="D23" s="434"/>
      <c r="E23" s="876"/>
      <c r="F23" s="876"/>
      <c r="G23" s="876"/>
      <c r="H23" s="876"/>
      <c r="I23" s="876"/>
      <c r="J23" s="876"/>
      <c r="K23" s="876"/>
      <c r="L23" s="876"/>
      <c r="M23" s="855"/>
    </row>
    <row r="24" spans="1:17" s="854" customFormat="1" ht="11.1" customHeight="1">
      <c r="A24" s="882" t="s">
        <v>841</v>
      </c>
      <c r="B24" s="874" t="s">
        <v>842</v>
      </c>
      <c r="C24" s="875">
        <v>706.8</v>
      </c>
      <c r="D24" s="434"/>
      <c r="E24" s="876" t="s">
        <v>264</v>
      </c>
      <c r="F24" s="876" t="s">
        <v>264</v>
      </c>
      <c r="G24" s="876"/>
      <c r="H24" s="876" t="s">
        <v>264</v>
      </c>
      <c r="I24" s="876" t="s">
        <v>264</v>
      </c>
      <c r="J24" s="876"/>
      <c r="K24" s="876" t="s">
        <v>264</v>
      </c>
      <c r="L24" s="876" t="s">
        <v>264</v>
      </c>
      <c r="M24" s="855"/>
    </row>
    <row r="25" spans="1:17" s="854" customFormat="1" ht="11.1" customHeight="1">
      <c r="A25" s="868" t="s">
        <v>843</v>
      </c>
      <c r="B25" s="2635"/>
      <c r="C25" s="2636"/>
      <c r="D25" s="2628"/>
      <c r="E25" s="2629"/>
      <c r="F25" s="2629"/>
      <c r="G25" s="2629"/>
      <c r="H25" s="2629"/>
      <c r="I25" s="2629"/>
      <c r="J25" s="2629"/>
      <c r="K25" s="2629"/>
      <c r="L25" s="2629"/>
      <c r="M25" s="855"/>
    </row>
    <row r="26" spans="1:17" s="854" customFormat="1" ht="11.1" customHeight="1">
      <c r="A26" s="880" t="s">
        <v>844</v>
      </c>
      <c r="B26" s="874" t="s">
        <v>36</v>
      </c>
      <c r="C26" s="875">
        <v>111.2</v>
      </c>
      <c r="D26" s="434"/>
      <c r="E26" s="876" t="s">
        <v>264</v>
      </c>
      <c r="F26" s="876" t="s">
        <v>264</v>
      </c>
      <c r="G26" s="876"/>
      <c r="H26" s="876" t="s">
        <v>264</v>
      </c>
      <c r="I26" s="876" t="s">
        <v>264</v>
      </c>
      <c r="J26" s="876"/>
      <c r="K26" s="876" t="s">
        <v>264</v>
      </c>
      <c r="L26" s="876" t="s">
        <v>264</v>
      </c>
      <c r="M26" s="855"/>
    </row>
    <row r="27" spans="1:17" s="855" customFormat="1" ht="11.1" customHeight="1">
      <c r="A27" s="868" t="s">
        <v>845</v>
      </c>
      <c r="B27" s="2635"/>
      <c r="C27" s="2637"/>
      <c r="D27" s="2638"/>
      <c r="E27" s="2629"/>
      <c r="F27" s="2629"/>
      <c r="G27" s="2629"/>
      <c r="H27" s="2629"/>
      <c r="I27" s="2629"/>
      <c r="J27" s="2629"/>
      <c r="K27" s="2629"/>
      <c r="L27" s="2629"/>
      <c r="M27" s="889"/>
      <c r="O27" s="905">
        <v>1939.53</v>
      </c>
    </row>
    <row r="28" spans="1:17" s="856" customFormat="1" ht="11.1" customHeight="1">
      <c r="A28" s="880" t="s">
        <v>832</v>
      </c>
      <c r="B28" s="874" t="s">
        <v>28</v>
      </c>
      <c r="C28" s="875">
        <v>6657.85</v>
      </c>
      <c r="D28" s="434"/>
      <c r="E28" s="876" t="s">
        <v>264</v>
      </c>
      <c r="F28" s="876" t="s">
        <v>264</v>
      </c>
      <c r="G28" s="876"/>
      <c r="H28" s="876" t="s">
        <v>264</v>
      </c>
      <c r="I28" s="876" t="s">
        <v>264</v>
      </c>
      <c r="J28" s="876"/>
      <c r="K28" s="876" t="s">
        <v>264</v>
      </c>
      <c r="L28" s="876" t="s">
        <v>264</v>
      </c>
      <c r="M28" s="906"/>
      <c r="O28" s="905">
        <v>230051.96</v>
      </c>
      <c r="Q28" s="910"/>
    </row>
    <row r="29" spans="1:17" s="856" customFormat="1" ht="11.1" customHeight="1">
      <c r="A29" s="880" t="s">
        <v>846</v>
      </c>
      <c r="B29" s="874"/>
      <c r="C29" s="875"/>
      <c r="D29" s="434"/>
      <c r="E29" s="876"/>
      <c r="F29" s="876"/>
      <c r="G29" s="876"/>
      <c r="H29" s="876"/>
      <c r="I29" s="876"/>
      <c r="J29" s="876"/>
      <c r="K29" s="876"/>
      <c r="L29" s="876"/>
      <c r="M29" s="906"/>
      <c r="O29" s="905">
        <v>20035.32</v>
      </c>
      <c r="Q29" s="910"/>
    </row>
    <row r="30" spans="1:17" s="856" customFormat="1" ht="11.1" customHeight="1">
      <c r="A30" s="880" t="s">
        <v>847</v>
      </c>
      <c r="B30" s="874" t="s">
        <v>78</v>
      </c>
      <c r="C30" s="875">
        <v>1540.29</v>
      </c>
      <c r="D30" s="434"/>
      <c r="E30" s="876" t="s">
        <v>264</v>
      </c>
      <c r="F30" s="876" t="s">
        <v>264</v>
      </c>
      <c r="G30" s="876"/>
      <c r="H30" s="876" t="s">
        <v>264</v>
      </c>
      <c r="I30" s="876" t="s">
        <v>264</v>
      </c>
      <c r="J30" s="876"/>
      <c r="K30" s="876" t="s">
        <v>264</v>
      </c>
      <c r="L30" s="876" t="s">
        <v>264</v>
      </c>
      <c r="M30" s="887"/>
      <c r="N30" s="905"/>
      <c r="O30" s="905">
        <v>26085.88</v>
      </c>
      <c r="Q30" s="910"/>
    </row>
    <row r="31" spans="1:17" s="856" customFormat="1" ht="11.1" customHeight="1">
      <c r="A31" s="880" t="s">
        <v>848</v>
      </c>
      <c r="B31" s="874"/>
      <c r="C31" s="875"/>
      <c r="D31" s="434"/>
      <c r="E31" s="876"/>
      <c r="F31" s="876"/>
      <c r="G31" s="876"/>
      <c r="H31" s="876"/>
      <c r="I31" s="876"/>
      <c r="J31" s="876"/>
      <c r="K31" s="876"/>
      <c r="L31" s="876"/>
      <c r="M31" s="887"/>
      <c r="N31" s="905"/>
      <c r="O31" s="905"/>
      <c r="Q31" s="910"/>
    </row>
    <row r="32" spans="1:17" s="856" customFormat="1" ht="11.1" customHeight="1">
      <c r="A32" s="883" t="s">
        <v>849</v>
      </c>
      <c r="B32" s="874" t="s">
        <v>74</v>
      </c>
      <c r="C32" s="875">
        <v>225.8</v>
      </c>
      <c r="D32" s="434"/>
      <c r="E32" s="876" t="s">
        <v>264</v>
      </c>
      <c r="F32" s="876" t="s">
        <v>264</v>
      </c>
      <c r="G32" s="876"/>
      <c r="H32" s="876" t="s">
        <v>264</v>
      </c>
      <c r="I32" s="876" t="s">
        <v>264</v>
      </c>
      <c r="J32" s="876"/>
      <c r="K32" s="876" t="s">
        <v>264</v>
      </c>
      <c r="L32" s="876" t="s">
        <v>264</v>
      </c>
      <c r="M32" s="887"/>
      <c r="N32" s="905"/>
      <c r="O32" s="905">
        <v>452121.97</v>
      </c>
      <c r="Q32" s="910"/>
    </row>
    <row r="33" spans="1:20" s="856" customFormat="1" ht="11.1" customHeight="1">
      <c r="A33" s="880" t="s">
        <v>850</v>
      </c>
      <c r="B33" s="874"/>
      <c r="C33" s="875"/>
      <c r="D33" s="434"/>
      <c r="E33" s="876"/>
      <c r="F33" s="876"/>
      <c r="G33" s="876"/>
      <c r="H33" s="876"/>
      <c r="I33" s="876"/>
      <c r="J33" s="876"/>
      <c r="K33" s="876"/>
      <c r="L33" s="876"/>
      <c r="M33" s="887"/>
      <c r="N33" s="905"/>
      <c r="O33" s="905">
        <v>29097</v>
      </c>
      <c r="Q33" s="910"/>
    </row>
    <row r="34" spans="1:20" s="856" customFormat="1" ht="11.1" customHeight="1">
      <c r="A34" s="880" t="s">
        <v>851</v>
      </c>
      <c r="B34" s="874" t="s">
        <v>73</v>
      </c>
      <c r="C34" s="875">
        <v>2589.27</v>
      </c>
      <c r="D34" s="434"/>
      <c r="E34" s="876" t="s">
        <v>264</v>
      </c>
      <c r="F34" s="876" t="s">
        <v>264</v>
      </c>
      <c r="G34" s="876"/>
      <c r="H34" s="876" t="s">
        <v>264</v>
      </c>
      <c r="I34" s="876" t="s">
        <v>264</v>
      </c>
      <c r="J34" s="876"/>
      <c r="K34" s="876" t="s">
        <v>264</v>
      </c>
      <c r="L34" s="876" t="s">
        <v>264</v>
      </c>
      <c r="M34" s="887"/>
      <c r="N34" s="905"/>
      <c r="O34" s="905">
        <v>1233252.9099999999</v>
      </c>
      <c r="Q34" s="910"/>
    </row>
    <row r="35" spans="1:20" ht="11.1" customHeight="1">
      <c r="A35" s="880" t="s">
        <v>852</v>
      </c>
      <c r="B35" s="874" t="s">
        <v>853</v>
      </c>
      <c r="C35" s="875">
        <v>3154.66</v>
      </c>
      <c r="D35" s="434"/>
      <c r="E35" s="876"/>
      <c r="F35" s="876"/>
      <c r="G35" s="876"/>
      <c r="H35" s="876"/>
      <c r="I35" s="876"/>
      <c r="J35" s="876"/>
      <c r="K35" s="876"/>
      <c r="L35" s="876"/>
      <c r="M35" s="887"/>
      <c r="N35" s="905"/>
      <c r="O35" s="905">
        <f>SUM(O27:O34)</f>
        <v>1992584.5699999998</v>
      </c>
      <c r="Q35" s="908"/>
    </row>
    <row r="36" spans="1:20" ht="11.1" customHeight="1">
      <c r="A36" s="880"/>
      <c r="B36" s="874" t="s">
        <v>854</v>
      </c>
      <c r="C36" s="875"/>
      <c r="D36" s="434"/>
      <c r="E36" s="876" t="s">
        <v>264</v>
      </c>
      <c r="F36" s="876" t="s">
        <v>264</v>
      </c>
      <c r="G36" s="876"/>
      <c r="H36" s="876" t="s">
        <v>264</v>
      </c>
      <c r="I36" s="876" t="s">
        <v>264</v>
      </c>
      <c r="J36" s="876"/>
      <c r="K36" s="876" t="s">
        <v>264</v>
      </c>
      <c r="L36" s="876" t="s">
        <v>264</v>
      </c>
      <c r="M36" s="887"/>
      <c r="N36" s="905"/>
      <c r="Q36" s="908"/>
    </row>
    <row r="37" spans="1:20" ht="11.1" customHeight="1">
      <c r="A37" s="883" t="s">
        <v>855</v>
      </c>
      <c r="B37" s="874" t="s">
        <v>856</v>
      </c>
      <c r="C37" s="875">
        <v>663.7</v>
      </c>
      <c r="D37" s="434"/>
      <c r="E37" s="876" t="s">
        <v>264</v>
      </c>
      <c r="F37" s="2927" t="s">
        <v>264</v>
      </c>
      <c r="G37" s="876"/>
      <c r="H37" s="876" t="s">
        <v>264</v>
      </c>
      <c r="I37" s="876" t="s">
        <v>264</v>
      </c>
      <c r="J37" s="876"/>
      <c r="K37" s="876" t="s">
        <v>264</v>
      </c>
      <c r="L37" s="876" t="s">
        <v>264</v>
      </c>
      <c r="M37" s="887"/>
      <c r="N37" s="905"/>
      <c r="P37" s="907"/>
      <c r="Q37" s="907"/>
      <c r="S37" s="907"/>
      <c r="T37" s="907"/>
    </row>
    <row r="38" spans="1:20" ht="5.0999999999999996" customHeight="1">
      <c r="A38" s="2523"/>
      <c r="B38" s="2519"/>
      <c r="C38" s="2520"/>
      <c r="D38" s="2520"/>
      <c r="E38" s="2521"/>
      <c r="F38" s="2521"/>
      <c r="G38" s="2521"/>
      <c r="H38" s="2522"/>
      <c r="I38" s="2521"/>
      <c r="J38" s="2521"/>
      <c r="K38" s="2521"/>
      <c r="L38" s="2521"/>
      <c r="M38" s="887"/>
      <c r="N38" s="905"/>
      <c r="O38" s="905"/>
      <c r="P38" s="907"/>
      <c r="Q38" s="907"/>
      <c r="S38" s="907"/>
      <c r="T38" s="907"/>
    </row>
    <row r="39" spans="1:20" ht="5.0999999999999996" customHeight="1">
      <c r="A39" s="884"/>
      <c r="B39" s="885"/>
      <c r="C39" s="886"/>
      <c r="D39" s="886"/>
      <c r="E39" s="887"/>
      <c r="F39" s="887"/>
      <c r="G39" s="887"/>
      <c r="H39" s="887"/>
      <c r="I39" s="887"/>
      <c r="J39" s="887"/>
      <c r="K39" s="887"/>
      <c r="L39" s="887"/>
      <c r="M39" s="887"/>
      <c r="N39" s="905"/>
      <c r="O39" s="905"/>
      <c r="P39" s="907"/>
      <c r="Q39" s="907"/>
      <c r="S39" s="907"/>
      <c r="T39" s="907"/>
    </row>
    <row r="40" spans="1:20" ht="11.1" customHeight="1">
      <c r="A40" s="341" t="s">
        <v>816</v>
      </c>
      <c r="B40" s="855"/>
      <c r="C40" s="888"/>
      <c r="D40" s="888"/>
      <c r="E40" s="889"/>
      <c r="F40" s="889"/>
      <c r="G40" s="889"/>
      <c r="H40" s="888"/>
      <c r="I40" s="888"/>
      <c r="J40" s="888"/>
      <c r="K40" s="855"/>
      <c r="L40" s="855"/>
      <c r="M40" s="908"/>
      <c r="N40" s="909"/>
      <c r="O40" s="910"/>
      <c r="P40" s="856"/>
      <c r="Q40" s="910"/>
    </row>
    <row r="41" spans="1:20" ht="11.1" customHeight="1">
      <c r="A41" s="341"/>
      <c r="B41" s="887"/>
      <c r="C41" s="887"/>
      <c r="D41" s="887"/>
      <c r="E41" s="887"/>
      <c r="F41" s="887"/>
      <c r="G41" s="887"/>
      <c r="H41" s="887"/>
      <c r="I41" s="887"/>
      <c r="J41" s="887"/>
      <c r="K41" s="887"/>
      <c r="L41" s="887"/>
      <c r="M41" s="911"/>
      <c r="N41" s="905"/>
      <c r="O41" s="905"/>
      <c r="P41" s="907"/>
      <c r="Q41" s="907"/>
      <c r="S41" s="907"/>
      <c r="T41" s="907"/>
    </row>
    <row r="42" spans="1:20" ht="18" customHeight="1">
      <c r="A42" s="3058" t="s">
        <v>857</v>
      </c>
      <c r="B42" s="3058"/>
      <c r="C42" s="3058"/>
      <c r="D42" s="3058"/>
      <c r="E42" s="3058"/>
      <c r="F42" s="3058"/>
      <c r="G42" s="3058"/>
      <c r="H42" s="3058"/>
      <c r="I42" s="3058"/>
      <c r="J42" s="3058"/>
      <c r="K42" s="3058"/>
      <c r="L42" s="3058"/>
      <c r="M42" s="911"/>
      <c r="N42" s="905"/>
      <c r="O42" s="905"/>
      <c r="P42" s="907"/>
      <c r="Q42" s="907"/>
      <c r="S42" s="907"/>
      <c r="T42" s="907"/>
    </row>
    <row r="43" spans="1:20" ht="20.100000000000001" customHeight="1">
      <c r="M43" s="912"/>
      <c r="N43" s="913"/>
      <c r="O43" s="908"/>
      <c r="P43" s="908"/>
      <c r="Q43" s="908"/>
      <c r="S43" s="908"/>
      <c r="T43" s="908"/>
    </row>
    <row r="44" spans="1:20" ht="20.100000000000001" customHeight="1">
      <c r="A44" s="890"/>
      <c r="B44" s="891"/>
      <c r="C44" s="341"/>
      <c r="D44" s="341"/>
      <c r="E44" s="341"/>
      <c r="F44" s="892"/>
      <c r="G44" s="892"/>
      <c r="H44" s="892"/>
      <c r="I44" s="912"/>
      <c r="J44" s="912"/>
      <c r="K44" s="912"/>
      <c r="L44" s="893"/>
      <c r="M44" s="912"/>
      <c r="N44" s="913"/>
      <c r="O44" s="914"/>
      <c r="P44" s="907"/>
      <c r="Q44" s="907"/>
      <c r="S44" s="907"/>
      <c r="T44" s="907"/>
    </row>
    <row r="45" spans="1:20" ht="20.100000000000001" customHeight="1">
      <c r="A45" s="890"/>
      <c r="B45" s="855"/>
      <c r="C45" s="855"/>
      <c r="D45" s="855"/>
      <c r="E45" s="855"/>
      <c r="F45" s="855"/>
      <c r="G45" s="855"/>
      <c r="H45" s="855"/>
      <c r="I45" s="889"/>
      <c r="J45" s="889"/>
      <c r="K45" s="889"/>
      <c r="L45" s="855"/>
      <c r="M45" s="889"/>
      <c r="O45" s="908"/>
      <c r="P45" s="908"/>
      <c r="Q45" s="908"/>
      <c r="S45" s="908"/>
      <c r="T45" s="908"/>
    </row>
    <row r="46" spans="1:20" ht="20.100000000000001" customHeight="1">
      <c r="A46" s="890"/>
      <c r="B46" s="855"/>
      <c r="C46" s="855"/>
      <c r="D46" s="855"/>
      <c r="E46" s="855"/>
      <c r="F46" s="855"/>
      <c r="G46" s="855"/>
      <c r="H46" s="855"/>
      <c r="I46" s="889"/>
      <c r="J46" s="889"/>
      <c r="K46" s="889"/>
      <c r="L46" s="855"/>
      <c r="M46" s="889"/>
      <c r="O46" s="908"/>
      <c r="P46" s="908"/>
      <c r="Q46" s="908"/>
      <c r="S46" s="908"/>
      <c r="T46" s="908"/>
    </row>
    <row r="47" spans="1:20" ht="20.100000000000001" customHeight="1">
      <c r="A47" s="890"/>
      <c r="B47" s="891"/>
      <c r="C47" s="893"/>
      <c r="D47" s="893"/>
      <c r="E47" s="893"/>
      <c r="F47" s="894"/>
      <c r="G47" s="894"/>
      <c r="H47" s="894"/>
      <c r="I47" s="915"/>
      <c r="J47" s="915"/>
      <c r="K47" s="915"/>
      <c r="L47" s="893"/>
      <c r="M47" s="915"/>
      <c r="O47" s="908"/>
      <c r="P47" s="907"/>
      <c r="Q47" s="908"/>
      <c r="S47" s="907"/>
      <c r="T47" s="907"/>
    </row>
    <row r="48" spans="1:20" ht="20.100000000000001" customHeight="1">
      <c r="A48" s="890"/>
      <c r="B48" s="891"/>
      <c r="C48" s="893"/>
      <c r="D48" s="893"/>
      <c r="E48" s="893"/>
      <c r="F48" s="893"/>
      <c r="G48" s="893"/>
      <c r="H48" s="893"/>
      <c r="I48" s="912"/>
      <c r="J48" s="912"/>
      <c r="K48" s="912"/>
      <c r="L48" s="893"/>
      <c r="M48" s="912"/>
      <c r="O48" s="908"/>
      <c r="P48" s="907"/>
      <c r="Q48" s="908"/>
      <c r="S48" s="907"/>
      <c r="T48" s="907"/>
    </row>
    <row r="49" spans="1:20" ht="20.100000000000001" customHeight="1">
      <c r="A49" s="890"/>
      <c r="B49" s="891"/>
      <c r="C49" s="893"/>
      <c r="D49" s="893"/>
      <c r="E49" s="893"/>
      <c r="F49" s="894"/>
      <c r="G49" s="894"/>
      <c r="H49" s="894"/>
      <c r="I49" s="915"/>
      <c r="J49" s="915"/>
      <c r="K49" s="915"/>
      <c r="L49" s="530"/>
      <c r="M49" s="915"/>
      <c r="O49" s="908"/>
      <c r="P49" s="908"/>
      <c r="Q49" s="908"/>
      <c r="S49" s="908"/>
      <c r="T49" s="908"/>
    </row>
    <row r="50" spans="1:20" ht="22.9" customHeight="1">
      <c r="A50" s="890"/>
      <c r="B50" s="891"/>
      <c r="C50" s="893"/>
      <c r="D50" s="893"/>
      <c r="E50" s="893"/>
      <c r="F50" s="894"/>
      <c r="G50" s="894"/>
      <c r="H50" s="894"/>
      <c r="I50" s="915"/>
      <c r="J50" s="915"/>
      <c r="K50" s="915"/>
      <c r="L50" s="893"/>
      <c r="M50" s="915"/>
      <c r="O50" s="908"/>
      <c r="P50" s="908"/>
      <c r="Q50" s="908"/>
      <c r="S50" s="908"/>
      <c r="T50" s="908"/>
    </row>
    <row r="51" spans="1:20" ht="22.9" customHeight="1">
      <c r="A51" s="890"/>
      <c r="B51" s="891"/>
      <c r="C51" s="893"/>
      <c r="D51" s="893"/>
      <c r="E51" s="893"/>
      <c r="F51" s="893"/>
      <c r="G51" s="893"/>
      <c r="H51" s="893"/>
      <c r="I51" s="915"/>
      <c r="J51" s="915"/>
      <c r="K51" s="915"/>
      <c r="L51" s="530"/>
      <c r="M51" s="915"/>
      <c r="O51" s="908"/>
      <c r="P51" s="908"/>
      <c r="Q51" s="908"/>
      <c r="S51" s="908"/>
      <c r="T51" s="908"/>
    </row>
    <row r="52" spans="1:20" ht="22.9" customHeight="1">
      <c r="A52" s="890"/>
      <c r="B52" s="891"/>
      <c r="C52" s="893"/>
      <c r="D52" s="893"/>
      <c r="E52" s="893"/>
      <c r="F52" s="894"/>
      <c r="G52" s="894"/>
      <c r="H52" s="894"/>
      <c r="I52" s="915"/>
      <c r="J52" s="915"/>
      <c r="K52" s="915"/>
      <c r="L52" s="916"/>
      <c r="M52" s="915"/>
      <c r="O52" s="914"/>
      <c r="P52" s="907"/>
      <c r="Q52" s="907"/>
      <c r="S52" s="907"/>
      <c r="T52" s="907"/>
    </row>
    <row r="53" spans="1:20" ht="16.5" customHeight="1">
      <c r="A53" s="890"/>
      <c r="B53" s="891"/>
      <c r="C53" s="893"/>
      <c r="D53" s="893"/>
      <c r="E53" s="893"/>
      <c r="F53" s="894"/>
      <c r="G53" s="894"/>
      <c r="H53" s="894"/>
      <c r="I53" s="915"/>
      <c r="J53" s="915"/>
      <c r="K53" s="915"/>
      <c r="L53" s="916"/>
      <c r="M53" s="915"/>
      <c r="O53" s="914"/>
      <c r="P53" s="914"/>
      <c r="Q53" s="914"/>
      <c r="S53" s="914"/>
      <c r="T53" s="914"/>
    </row>
    <row r="54" spans="1:20" s="856" customFormat="1" ht="16.5" customHeight="1">
      <c r="A54" s="895" t="s">
        <v>817</v>
      </c>
      <c r="B54" s="896"/>
      <c r="C54" s="896"/>
      <c r="D54" s="896"/>
      <c r="E54" s="896"/>
      <c r="F54" s="896"/>
      <c r="G54" s="896"/>
      <c r="H54" s="896"/>
      <c r="I54" s="917"/>
      <c r="J54" s="917"/>
      <c r="K54" s="917"/>
      <c r="L54" s="898"/>
      <c r="M54" s="906"/>
      <c r="O54" s="910"/>
      <c r="P54" s="910"/>
      <c r="Q54" s="910"/>
      <c r="S54" s="910"/>
      <c r="T54" s="910"/>
    </row>
    <row r="55" spans="1:20" ht="21.95" customHeight="1">
      <c r="A55" s="890"/>
      <c r="B55" s="855"/>
      <c r="C55" s="855"/>
      <c r="D55" s="855"/>
      <c r="E55" s="855"/>
      <c r="F55" s="855"/>
      <c r="G55" s="855"/>
      <c r="H55" s="855"/>
      <c r="I55" s="889"/>
      <c r="J55" s="889"/>
      <c r="K55" s="889"/>
      <c r="L55" s="855"/>
      <c r="M55" s="889"/>
      <c r="O55" s="908"/>
      <c r="P55" s="908"/>
      <c r="Q55" s="908"/>
      <c r="S55" s="908"/>
      <c r="T55" s="908"/>
    </row>
    <row r="56" spans="1:20" ht="23.1" customHeight="1">
      <c r="A56" s="890"/>
      <c r="B56" s="891"/>
      <c r="C56" s="893"/>
      <c r="D56" s="893"/>
      <c r="E56" s="893"/>
      <c r="F56" s="894"/>
      <c r="G56" s="894"/>
      <c r="H56" s="894"/>
      <c r="I56" s="915"/>
      <c r="J56" s="915"/>
      <c r="K56" s="915"/>
      <c r="L56" s="893"/>
      <c r="M56" s="915"/>
      <c r="O56" s="908"/>
      <c r="P56" s="908"/>
      <c r="Q56" s="908"/>
      <c r="S56" s="908"/>
      <c r="T56" s="908"/>
    </row>
    <row r="57" spans="1:20" ht="23.1" customHeight="1">
      <c r="A57" s="890"/>
      <c r="B57" s="891"/>
      <c r="C57" s="893"/>
      <c r="D57" s="893"/>
      <c r="E57" s="893"/>
      <c r="F57" s="893"/>
      <c r="G57" s="893"/>
      <c r="H57" s="893"/>
      <c r="I57" s="912"/>
      <c r="J57" s="912"/>
      <c r="K57" s="912"/>
      <c r="L57" s="893"/>
      <c r="M57" s="912"/>
      <c r="O57" s="914"/>
      <c r="P57" s="907"/>
      <c r="Q57" s="907"/>
      <c r="S57" s="907"/>
      <c r="T57" s="907"/>
    </row>
    <row r="58" spans="1:20" ht="23.1" customHeight="1">
      <c r="A58" s="890"/>
      <c r="B58" s="891"/>
      <c r="C58" s="894"/>
      <c r="D58" s="894"/>
      <c r="E58" s="894"/>
      <c r="F58" s="892"/>
      <c r="G58" s="892"/>
      <c r="H58" s="892"/>
      <c r="I58" s="888"/>
      <c r="J58" s="888"/>
      <c r="K58" s="888"/>
      <c r="L58" s="894"/>
      <c r="M58" s="918"/>
      <c r="O58" s="908"/>
      <c r="P58" s="907"/>
      <c r="Q58" s="908"/>
      <c r="S58" s="907"/>
      <c r="T58" s="907"/>
    </row>
    <row r="59" spans="1:20" ht="23.1" customHeight="1">
      <c r="A59" s="890"/>
      <c r="B59" s="891"/>
      <c r="C59" s="893"/>
      <c r="D59" s="893"/>
      <c r="E59" s="893"/>
      <c r="F59" s="893"/>
      <c r="G59" s="893"/>
      <c r="H59" s="893"/>
      <c r="I59" s="912"/>
      <c r="J59" s="912"/>
      <c r="K59" s="912"/>
      <c r="L59" s="893"/>
      <c r="M59" s="912"/>
      <c r="O59" s="914"/>
      <c r="P59" s="907"/>
      <c r="Q59" s="907"/>
      <c r="S59" s="907"/>
      <c r="T59" s="907"/>
    </row>
    <row r="60" spans="1:20" ht="23.1" customHeight="1">
      <c r="A60" s="890"/>
      <c r="B60" s="891"/>
      <c r="C60" s="893"/>
      <c r="D60" s="893"/>
      <c r="E60" s="893"/>
      <c r="F60" s="893"/>
      <c r="G60" s="893"/>
      <c r="H60" s="893"/>
      <c r="I60" s="912"/>
      <c r="J60" s="912"/>
      <c r="K60" s="912"/>
      <c r="L60" s="893"/>
      <c r="M60" s="912"/>
      <c r="O60" s="908"/>
      <c r="P60" s="907"/>
      <c r="Q60" s="908"/>
      <c r="S60" s="907"/>
      <c r="T60" s="907"/>
    </row>
    <row r="61" spans="1:20" ht="23.1" customHeight="1">
      <c r="A61" s="890"/>
      <c r="B61" s="891"/>
      <c r="C61" s="893"/>
      <c r="D61" s="893"/>
      <c r="E61" s="893"/>
      <c r="F61" s="893"/>
      <c r="G61" s="893"/>
      <c r="H61" s="893"/>
      <c r="I61" s="912"/>
      <c r="J61" s="912"/>
      <c r="K61" s="912"/>
      <c r="L61" s="893"/>
      <c r="M61" s="912"/>
      <c r="O61" s="914"/>
      <c r="P61" s="907"/>
      <c r="Q61" s="907"/>
      <c r="S61" s="907"/>
      <c r="T61" s="907"/>
    </row>
    <row r="62" spans="1:20" ht="20.100000000000001" customHeight="1">
      <c r="A62" s="890"/>
      <c r="B62" s="891"/>
      <c r="C62" s="893"/>
      <c r="D62" s="893"/>
      <c r="E62" s="893"/>
      <c r="F62" s="893"/>
      <c r="G62" s="893"/>
      <c r="H62" s="893"/>
      <c r="I62" s="912"/>
      <c r="J62" s="912"/>
      <c r="K62" s="912"/>
      <c r="L62" s="893"/>
      <c r="M62" s="912"/>
      <c r="O62" s="914"/>
      <c r="P62" s="914"/>
      <c r="Q62" s="914"/>
      <c r="S62" s="914"/>
      <c r="T62" s="914"/>
    </row>
    <row r="63" spans="1:20" s="856" customFormat="1" ht="24.95" customHeight="1">
      <c r="A63" s="897"/>
      <c r="B63" s="898"/>
      <c r="C63" s="898"/>
      <c r="D63" s="898"/>
      <c r="E63" s="898"/>
      <c r="F63" s="898"/>
      <c r="G63" s="898"/>
      <c r="H63" s="898"/>
      <c r="I63" s="906"/>
      <c r="J63" s="906"/>
      <c r="K63" s="906"/>
      <c r="L63" s="898"/>
      <c r="M63" s="906"/>
      <c r="O63" s="910"/>
      <c r="P63" s="910"/>
      <c r="Q63" s="910"/>
      <c r="S63" s="910"/>
      <c r="T63" s="910"/>
    </row>
    <row r="64" spans="1:20" ht="21.95" customHeight="1">
      <c r="A64" s="890"/>
      <c r="B64" s="855"/>
      <c r="C64" s="855"/>
      <c r="D64" s="855"/>
      <c r="E64" s="855"/>
      <c r="F64" s="855"/>
      <c r="G64" s="855"/>
      <c r="H64" s="855"/>
      <c r="I64" s="889"/>
      <c r="J64" s="889"/>
      <c r="K64" s="889"/>
      <c r="L64" s="855"/>
      <c r="M64" s="889"/>
      <c r="O64" s="908"/>
      <c r="P64" s="908"/>
      <c r="Q64" s="908"/>
      <c r="S64" s="908"/>
      <c r="T64" s="908"/>
    </row>
    <row r="65" spans="1:20" ht="23.1" customHeight="1">
      <c r="A65" s="890"/>
      <c r="B65" s="891"/>
      <c r="C65" s="893"/>
      <c r="D65" s="893"/>
      <c r="E65" s="893"/>
      <c r="F65" s="894"/>
      <c r="G65" s="894"/>
      <c r="H65" s="894"/>
      <c r="I65" s="915"/>
      <c r="J65" s="915"/>
      <c r="K65" s="915"/>
      <c r="L65" s="893"/>
      <c r="M65" s="915"/>
      <c r="O65" s="908"/>
      <c r="P65" s="908"/>
      <c r="Q65" s="908"/>
      <c r="S65" s="908"/>
      <c r="T65" s="908"/>
    </row>
    <row r="66" spans="1:20" ht="23.1" customHeight="1">
      <c r="A66" s="890"/>
      <c r="B66" s="891"/>
      <c r="C66" s="894"/>
      <c r="D66" s="894"/>
      <c r="E66" s="894"/>
      <c r="F66" s="892"/>
      <c r="G66" s="892"/>
      <c r="H66" s="892"/>
      <c r="I66" s="915"/>
      <c r="J66" s="915"/>
      <c r="K66" s="915"/>
      <c r="L66" s="893"/>
      <c r="M66" s="922"/>
      <c r="O66" s="908"/>
      <c r="P66" s="907"/>
      <c r="Q66" s="907"/>
      <c r="S66" s="907"/>
      <c r="T66" s="907"/>
    </row>
    <row r="67" spans="1:20" ht="23.1" customHeight="1">
      <c r="A67" s="890"/>
      <c r="B67" s="341"/>
      <c r="C67" s="893"/>
      <c r="D67" s="893"/>
      <c r="E67" s="893"/>
      <c r="F67" s="894"/>
      <c r="G67" s="894"/>
      <c r="H67" s="894"/>
      <c r="I67" s="915"/>
      <c r="J67" s="915"/>
      <c r="K67" s="915"/>
      <c r="L67" s="893"/>
      <c r="M67" s="915"/>
      <c r="O67" s="908"/>
      <c r="P67" s="908"/>
      <c r="Q67" s="908"/>
      <c r="S67" s="908"/>
      <c r="T67" s="908"/>
    </row>
    <row r="68" spans="1:20" s="855" customFormat="1" ht="12" customHeight="1">
      <c r="A68" s="341"/>
      <c r="I68" s="341"/>
      <c r="J68" s="341"/>
      <c r="K68" s="341"/>
      <c r="L68" s="341"/>
      <c r="Q68" s="341"/>
      <c r="R68" s="341"/>
    </row>
    <row r="69" spans="1:20" ht="12" customHeight="1">
      <c r="A69" s="855"/>
      <c r="B69" s="855"/>
      <c r="C69" s="855"/>
      <c r="D69" s="855"/>
      <c r="E69" s="855"/>
      <c r="F69" s="855"/>
      <c r="G69" s="855"/>
      <c r="H69" s="855"/>
      <c r="I69" s="855"/>
      <c r="J69" s="855"/>
      <c r="K69" s="855"/>
      <c r="L69" s="855"/>
      <c r="M69" s="855"/>
    </row>
    <row r="70" spans="1:20" ht="15" customHeight="1">
      <c r="A70" s="341"/>
      <c r="B70" s="855"/>
      <c r="C70" s="855"/>
      <c r="D70" s="855"/>
      <c r="E70" s="855"/>
      <c r="F70" s="855"/>
      <c r="G70" s="855"/>
      <c r="H70" s="855"/>
      <c r="I70" s="855"/>
      <c r="J70" s="855"/>
      <c r="K70" s="855"/>
      <c r="L70" s="855"/>
      <c r="M70" s="855"/>
    </row>
    <row r="71" spans="1:20" ht="15" customHeight="1">
      <c r="A71" s="921"/>
      <c r="B71" s="855"/>
      <c r="C71" s="855"/>
      <c r="D71" s="855"/>
      <c r="E71" s="855"/>
      <c r="F71" s="855"/>
      <c r="G71" s="855"/>
      <c r="H71" s="855"/>
      <c r="I71" s="855"/>
      <c r="J71" s="855"/>
      <c r="K71" s="855"/>
      <c r="L71" s="855"/>
      <c r="M71" s="855"/>
    </row>
    <row r="72" spans="1:20" ht="15" customHeight="1">
      <c r="A72" s="341"/>
      <c r="B72" s="855"/>
      <c r="C72" s="855"/>
      <c r="D72" s="855"/>
      <c r="E72" s="855"/>
      <c r="F72" s="855"/>
      <c r="G72" s="855"/>
      <c r="H72" s="855"/>
      <c r="I72" s="855"/>
      <c r="J72" s="855"/>
      <c r="K72" s="855"/>
      <c r="L72" s="855"/>
      <c r="M72" s="855"/>
    </row>
    <row r="73" spans="1:20" ht="15" customHeight="1">
      <c r="A73" s="341"/>
      <c r="B73" s="855"/>
      <c r="C73" s="855"/>
      <c r="D73" s="855"/>
      <c r="E73" s="855"/>
      <c r="F73" s="855"/>
      <c r="G73" s="855"/>
      <c r="H73" s="855"/>
      <c r="I73" s="855"/>
      <c r="J73" s="855"/>
      <c r="K73" s="855"/>
      <c r="L73" s="855"/>
      <c r="M73" s="855"/>
    </row>
    <row r="74" spans="1:20">
      <c r="A74" s="855"/>
      <c r="B74" s="855"/>
      <c r="C74" s="855"/>
      <c r="D74" s="855"/>
      <c r="E74" s="855"/>
      <c r="F74" s="855"/>
      <c r="G74" s="855"/>
      <c r="H74" s="855"/>
      <c r="I74" s="855"/>
      <c r="J74" s="855"/>
      <c r="K74" s="855"/>
      <c r="L74" s="855"/>
      <c r="M74" s="855"/>
    </row>
    <row r="75" spans="1:20">
      <c r="A75" s="855"/>
      <c r="B75" s="855"/>
      <c r="C75" s="855"/>
      <c r="D75" s="855"/>
      <c r="E75" s="855"/>
      <c r="F75" s="855"/>
      <c r="G75" s="855"/>
      <c r="H75" s="855"/>
      <c r="I75" s="855"/>
      <c r="J75" s="855"/>
      <c r="K75" s="855"/>
      <c r="L75" s="855"/>
      <c r="M75" s="855"/>
    </row>
    <row r="76" spans="1:20">
      <c r="A76" s="855"/>
      <c r="B76" s="855"/>
      <c r="C76" s="855"/>
      <c r="D76" s="855"/>
      <c r="E76" s="855"/>
      <c r="F76" s="855"/>
      <c r="G76" s="855"/>
      <c r="H76" s="855"/>
      <c r="I76" s="855"/>
      <c r="J76" s="855"/>
      <c r="K76" s="855"/>
      <c r="L76" s="855"/>
      <c r="M76" s="855"/>
    </row>
    <row r="77" spans="1:20">
      <c r="A77" s="855"/>
      <c r="B77" s="855"/>
      <c r="C77" s="855"/>
      <c r="D77" s="855"/>
      <c r="E77" s="855"/>
      <c r="F77" s="855"/>
      <c r="G77" s="855"/>
      <c r="H77" s="855"/>
      <c r="I77" s="855"/>
      <c r="J77" s="855"/>
      <c r="K77" s="855"/>
      <c r="L77" s="855"/>
      <c r="M77" s="855"/>
    </row>
    <row r="78" spans="1:20">
      <c r="A78" s="855"/>
      <c r="B78" s="855"/>
      <c r="C78" s="855"/>
      <c r="D78" s="855"/>
      <c r="E78" s="855"/>
      <c r="F78" s="855"/>
      <c r="G78" s="855"/>
      <c r="H78" s="855"/>
      <c r="I78" s="855"/>
      <c r="J78" s="855"/>
      <c r="K78" s="855"/>
      <c r="L78" s="855"/>
      <c r="M78" s="855"/>
    </row>
    <row r="79" spans="1:20">
      <c r="A79" s="855"/>
      <c r="B79" s="855"/>
      <c r="C79" s="855"/>
      <c r="D79" s="855"/>
      <c r="E79" s="855"/>
      <c r="F79" s="855"/>
      <c r="G79" s="855"/>
      <c r="H79" s="855"/>
      <c r="I79" s="855"/>
      <c r="J79" s="855"/>
      <c r="K79" s="855"/>
      <c r="L79" s="855"/>
      <c r="M79" s="855"/>
    </row>
    <row r="80" spans="1:20">
      <c r="A80" s="855"/>
      <c r="B80" s="855"/>
      <c r="C80" s="855"/>
      <c r="D80" s="855"/>
      <c r="E80" s="855"/>
      <c r="F80" s="855"/>
      <c r="G80" s="855"/>
      <c r="H80" s="855"/>
      <c r="I80" s="855"/>
      <c r="J80" s="855"/>
      <c r="K80" s="855"/>
      <c r="L80" s="855"/>
      <c r="M80" s="855"/>
    </row>
    <row r="81" spans="1:13">
      <c r="A81" s="855"/>
      <c r="B81" s="855"/>
      <c r="C81" s="855"/>
      <c r="D81" s="855"/>
      <c r="E81" s="855"/>
      <c r="F81" s="855"/>
      <c r="G81" s="855"/>
      <c r="H81" s="855"/>
      <c r="I81" s="855"/>
      <c r="J81" s="855"/>
      <c r="K81" s="855"/>
      <c r="L81" s="855"/>
      <c r="M81" s="855"/>
    </row>
    <row r="82" spans="1:13">
      <c r="A82" s="855"/>
      <c r="B82" s="855"/>
      <c r="C82" s="855"/>
      <c r="D82" s="855"/>
      <c r="E82" s="855"/>
      <c r="F82" s="855"/>
      <c r="G82" s="855"/>
      <c r="H82" s="855"/>
      <c r="I82" s="855"/>
      <c r="J82" s="855"/>
      <c r="K82" s="855"/>
      <c r="L82" s="855"/>
      <c r="M82" s="855"/>
    </row>
    <row r="83" spans="1:13">
      <c r="A83" s="855"/>
      <c r="B83" s="855"/>
      <c r="C83" s="855"/>
      <c r="D83" s="855"/>
      <c r="E83" s="855"/>
      <c r="F83" s="855"/>
      <c r="G83" s="855"/>
      <c r="H83" s="855"/>
      <c r="I83" s="855"/>
      <c r="J83" s="855"/>
      <c r="K83" s="855"/>
      <c r="L83" s="855"/>
      <c r="M83" s="855"/>
    </row>
    <row r="84" spans="1:13">
      <c r="A84" s="855"/>
      <c r="B84" s="855"/>
      <c r="C84" s="855"/>
      <c r="D84" s="855"/>
      <c r="E84" s="855"/>
      <c r="F84" s="855"/>
      <c r="G84" s="855"/>
      <c r="H84" s="855"/>
      <c r="I84" s="855"/>
      <c r="J84" s="855"/>
      <c r="K84" s="855"/>
      <c r="L84" s="855"/>
      <c r="M84" s="855"/>
    </row>
    <row r="85" spans="1:13">
      <c r="A85" s="855"/>
      <c r="B85" s="855"/>
      <c r="C85" s="855"/>
      <c r="D85" s="855"/>
      <c r="E85" s="855"/>
      <c r="F85" s="855"/>
      <c r="G85" s="855"/>
      <c r="H85" s="855"/>
      <c r="I85" s="855"/>
      <c r="J85" s="855"/>
      <c r="K85" s="855"/>
      <c r="L85" s="855"/>
      <c r="M85" s="855"/>
    </row>
    <row r="86" spans="1:13">
      <c r="A86" s="855"/>
      <c r="B86" s="855"/>
      <c r="C86" s="855"/>
      <c r="D86" s="855"/>
      <c r="E86" s="855"/>
      <c r="F86" s="855"/>
      <c r="G86" s="855"/>
      <c r="H86" s="855"/>
      <c r="I86" s="855"/>
      <c r="J86" s="855"/>
      <c r="K86" s="855"/>
      <c r="L86" s="855"/>
      <c r="M86" s="855"/>
    </row>
    <row r="87" spans="1:13">
      <c r="A87" s="855"/>
      <c r="B87" s="855"/>
      <c r="C87" s="855"/>
      <c r="D87" s="855"/>
      <c r="E87" s="855"/>
      <c r="F87" s="855"/>
      <c r="G87" s="855"/>
      <c r="H87" s="855"/>
      <c r="I87" s="855"/>
      <c r="J87" s="855"/>
      <c r="K87" s="855"/>
      <c r="L87" s="855"/>
      <c r="M87" s="855"/>
    </row>
    <row r="88" spans="1:13">
      <c r="A88" s="855"/>
      <c r="B88" s="855"/>
      <c r="C88" s="855"/>
      <c r="D88" s="855"/>
      <c r="E88" s="855"/>
      <c r="F88" s="855"/>
      <c r="G88" s="855"/>
      <c r="H88" s="855"/>
      <c r="I88" s="855"/>
      <c r="J88" s="855"/>
      <c r="K88" s="855"/>
      <c r="L88" s="855"/>
      <c r="M88" s="855"/>
    </row>
    <row r="89" spans="1:13">
      <c r="A89" s="855"/>
      <c r="B89" s="855"/>
      <c r="C89" s="855"/>
      <c r="D89" s="855"/>
      <c r="E89" s="855"/>
      <c r="F89" s="855"/>
      <c r="G89" s="855"/>
      <c r="H89" s="855"/>
      <c r="I89" s="855"/>
      <c r="J89" s="855"/>
      <c r="K89" s="855"/>
      <c r="L89" s="855"/>
      <c r="M89" s="855"/>
    </row>
    <row r="90" spans="1:13">
      <c r="A90" s="855"/>
      <c r="B90" s="855"/>
      <c r="C90" s="855"/>
      <c r="D90" s="855"/>
      <c r="E90" s="855"/>
      <c r="F90" s="855"/>
      <c r="G90" s="855"/>
      <c r="H90" s="855"/>
      <c r="I90" s="855"/>
      <c r="J90" s="855"/>
      <c r="K90" s="855"/>
      <c r="L90" s="855"/>
      <c r="M90" s="855"/>
    </row>
    <row r="91" spans="1:13">
      <c r="A91" s="855"/>
      <c r="B91" s="855"/>
      <c r="C91" s="855"/>
      <c r="D91" s="855"/>
      <c r="E91" s="855"/>
      <c r="F91" s="855"/>
      <c r="G91" s="855"/>
      <c r="H91" s="855"/>
      <c r="I91" s="855"/>
      <c r="J91" s="855"/>
      <c r="K91" s="855"/>
      <c r="L91" s="855"/>
      <c r="M91" s="855"/>
    </row>
    <row r="92" spans="1:13">
      <c r="A92" s="855"/>
      <c r="B92" s="855"/>
      <c r="C92" s="855"/>
      <c r="D92" s="855"/>
      <c r="E92" s="855"/>
      <c r="F92" s="855"/>
      <c r="G92" s="855"/>
      <c r="H92" s="855"/>
      <c r="I92" s="855"/>
      <c r="J92" s="855"/>
      <c r="K92" s="855"/>
      <c r="L92" s="855"/>
      <c r="M92" s="855"/>
    </row>
    <row r="93" spans="1:13">
      <c r="A93" s="855"/>
      <c r="B93" s="855"/>
      <c r="C93" s="855"/>
      <c r="D93" s="855"/>
      <c r="E93" s="855"/>
      <c r="F93" s="855"/>
      <c r="G93" s="855"/>
      <c r="H93" s="855"/>
      <c r="I93" s="855"/>
      <c r="J93" s="855"/>
      <c r="K93" s="855"/>
      <c r="L93" s="855"/>
      <c r="M93" s="855"/>
    </row>
    <row r="94" spans="1:13">
      <c r="A94" s="855"/>
      <c r="B94" s="855"/>
      <c r="C94" s="855"/>
      <c r="D94" s="855"/>
      <c r="E94" s="855"/>
      <c r="F94" s="855"/>
      <c r="G94" s="855"/>
      <c r="H94" s="855"/>
      <c r="I94" s="855"/>
      <c r="J94" s="855"/>
      <c r="K94" s="855"/>
      <c r="L94" s="855"/>
      <c r="M94" s="855"/>
    </row>
    <row r="95" spans="1:13">
      <c r="A95" s="855"/>
      <c r="B95" s="855"/>
      <c r="C95" s="855"/>
      <c r="D95" s="855"/>
      <c r="E95" s="855"/>
      <c r="F95" s="855"/>
      <c r="G95" s="855"/>
      <c r="H95" s="855"/>
      <c r="I95" s="855"/>
      <c r="J95" s="855"/>
      <c r="K95" s="855"/>
      <c r="L95" s="855"/>
      <c r="M95" s="855"/>
    </row>
    <row r="96" spans="1:13">
      <c r="A96" s="855"/>
      <c r="B96" s="855"/>
      <c r="C96" s="855"/>
      <c r="D96" s="855"/>
      <c r="E96" s="855"/>
      <c r="F96" s="855"/>
      <c r="G96" s="855"/>
      <c r="H96" s="855"/>
      <c r="I96" s="855"/>
      <c r="J96" s="855"/>
      <c r="K96" s="855"/>
      <c r="L96" s="855"/>
      <c r="M96" s="855"/>
    </row>
    <row r="97" spans="1:13">
      <c r="A97" s="855"/>
      <c r="B97" s="855"/>
      <c r="C97" s="855"/>
      <c r="D97" s="855"/>
      <c r="E97" s="855"/>
      <c r="F97" s="855"/>
      <c r="G97" s="855"/>
      <c r="H97" s="855"/>
      <c r="I97" s="855"/>
      <c r="J97" s="855"/>
      <c r="K97" s="855"/>
      <c r="L97" s="855"/>
      <c r="M97" s="855"/>
    </row>
    <row r="98" spans="1:13">
      <c r="A98" s="855"/>
      <c r="B98" s="855"/>
      <c r="C98" s="855"/>
      <c r="D98" s="855"/>
      <c r="E98" s="855"/>
      <c r="F98" s="855"/>
      <c r="G98" s="855"/>
      <c r="H98" s="855"/>
      <c r="I98" s="855"/>
      <c r="J98" s="855"/>
      <c r="K98" s="855"/>
      <c r="L98" s="855"/>
      <c r="M98" s="855"/>
    </row>
    <row r="99" spans="1:13">
      <c r="A99" s="855"/>
      <c r="B99" s="855"/>
      <c r="C99" s="855"/>
      <c r="D99" s="855"/>
      <c r="E99" s="855"/>
      <c r="F99" s="855"/>
      <c r="G99" s="855"/>
      <c r="H99" s="855"/>
      <c r="I99" s="855"/>
      <c r="J99" s="855"/>
      <c r="K99" s="855"/>
      <c r="L99" s="855"/>
      <c r="M99" s="855"/>
    </row>
    <row r="100" spans="1:13">
      <c r="A100" s="855"/>
      <c r="B100" s="855"/>
      <c r="C100" s="855"/>
      <c r="D100" s="855"/>
      <c r="E100" s="855"/>
      <c r="F100" s="855"/>
      <c r="G100" s="855"/>
      <c r="H100" s="855"/>
      <c r="I100" s="855"/>
      <c r="J100" s="855"/>
      <c r="K100" s="855"/>
      <c r="L100" s="855"/>
      <c r="M100" s="855"/>
    </row>
    <row r="101" spans="1:13">
      <c r="A101" s="855"/>
      <c r="B101" s="855"/>
      <c r="C101" s="855"/>
      <c r="D101" s="855"/>
      <c r="E101" s="855"/>
      <c r="F101" s="855"/>
      <c r="G101" s="855"/>
      <c r="H101" s="855"/>
      <c r="I101" s="855"/>
      <c r="J101" s="855"/>
      <c r="K101" s="855"/>
      <c r="L101" s="855"/>
      <c r="M101" s="855"/>
    </row>
    <row r="102" spans="1:13">
      <c r="A102" s="855"/>
      <c r="B102" s="855"/>
      <c r="C102" s="855"/>
      <c r="D102" s="855"/>
      <c r="E102" s="855"/>
      <c r="F102" s="855"/>
      <c r="G102" s="855"/>
      <c r="H102" s="855"/>
      <c r="I102" s="855"/>
      <c r="J102" s="855"/>
      <c r="K102" s="855"/>
      <c r="L102" s="855"/>
      <c r="M102" s="855"/>
    </row>
    <row r="103" spans="1:13">
      <c r="A103" s="855"/>
      <c r="B103" s="855"/>
      <c r="C103" s="855"/>
      <c r="D103" s="855"/>
      <c r="E103" s="855"/>
      <c r="F103" s="855"/>
      <c r="G103" s="855"/>
      <c r="H103" s="855"/>
      <c r="I103" s="855"/>
      <c r="J103" s="855"/>
      <c r="K103" s="855"/>
      <c r="L103" s="855"/>
      <c r="M103" s="855"/>
    </row>
    <row r="104" spans="1:13">
      <c r="A104" s="855"/>
      <c r="B104" s="855"/>
      <c r="C104" s="855"/>
      <c r="D104" s="855"/>
      <c r="E104" s="855"/>
      <c r="F104" s="855"/>
      <c r="G104" s="855"/>
      <c r="H104" s="855"/>
      <c r="I104" s="855"/>
      <c r="J104" s="855"/>
      <c r="K104" s="855"/>
      <c r="L104" s="855"/>
      <c r="M104" s="855"/>
    </row>
    <row r="105" spans="1:13">
      <c r="A105" s="855"/>
      <c r="B105" s="855"/>
      <c r="C105" s="855"/>
      <c r="D105" s="855"/>
      <c r="E105" s="855"/>
      <c r="F105" s="855"/>
      <c r="G105" s="855"/>
      <c r="H105" s="855"/>
      <c r="I105" s="855"/>
      <c r="J105" s="855"/>
      <c r="K105" s="855"/>
      <c r="L105" s="855"/>
      <c r="M105" s="855"/>
    </row>
    <row r="106" spans="1:13">
      <c r="A106" s="855"/>
      <c r="B106" s="855"/>
      <c r="C106" s="855"/>
      <c r="D106" s="855"/>
      <c r="E106" s="855"/>
      <c r="F106" s="855"/>
      <c r="G106" s="855"/>
      <c r="H106" s="855"/>
      <c r="I106" s="855"/>
      <c r="J106" s="855"/>
      <c r="K106" s="855"/>
      <c r="L106" s="855"/>
      <c r="M106" s="855"/>
    </row>
    <row r="107" spans="1:13">
      <c r="A107" s="855"/>
      <c r="B107" s="855"/>
      <c r="C107" s="855"/>
      <c r="D107" s="855"/>
      <c r="E107" s="855"/>
      <c r="F107" s="855"/>
      <c r="G107" s="855"/>
      <c r="H107" s="855"/>
      <c r="I107" s="855"/>
      <c r="J107" s="855"/>
      <c r="K107" s="855"/>
      <c r="L107" s="855"/>
      <c r="M107" s="855"/>
    </row>
    <row r="108" spans="1:13">
      <c r="A108" s="855"/>
      <c r="B108" s="855"/>
      <c r="C108" s="855"/>
      <c r="D108" s="855"/>
      <c r="E108" s="855"/>
      <c r="F108" s="855"/>
      <c r="G108" s="855"/>
      <c r="H108" s="855"/>
      <c r="I108" s="855"/>
      <c r="J108" s="855"/>
      <c r="K108" s="855"/>
      <c r="L108" s="855"/>
      <c r="M108" s="855"/>
    </row>
    <row r="109" spans="1:13">
      <c r="A109" s="855"/>
      <c r="B109" s="855"/>
      <c r="C109" s="855"/>
      <c r="D109" s="855"/>
      <c r="E109" s="855"/>
      <c r="F109" s="855"/>
      <c r="G109" s="855"/>
      <c r="H109" s="855"/>
      <c r="I109" s="855"/>
      <c r="J109" s="855"/>
      <c r="K109" s="855"/>
      <c r="L109" s="855"/>
      <c r="M109" s="855"/>
    </row>
    <row r="110" spans="1:13">
      <c r="A110" s="855"/>
      <c r="B110" s="855"/>
      <c r="C110" s="855"/>
      <c r="D110" s="855"/>
      <c r="E110" s="855"/>
      <c r="F110" s="855"/>
      <c r="G110" s="855"/>
      <c r="H110" s="855"/>
      <c r="I110" s="855"/>
      <c r="J110" s="855"/>
      <c r="K110" s="855"/>
      <c r="L110" s="855"/>
      <c r="M110" s="855"/>
    </row>
    <row r="111" spans="1:13">
      <c r="A111" s="855"/>
      <c r="B111" s="855"/>
      <c r="C111" s="855"/>
      <c r="D111" s="855"/>
      <c r="E111" s="855"/>
      <c r="F111" s="855"/>
      <c r="G111" s="855"/>
      <c r="H111" s="855"/>
      <c r="I111" s="855"/>
      <c r="J111" s="855"/>
      <c r="K111" s="855"/>
      <c r="L111" s="855"/>
      <c r="M111" s="855"/>
    </row>
    <row r="112" spans="1:13">
      <c r="A112" s="855"/>
      <c r="B112" s="855"/>
      <c r="C112" s="855"/>
      <c r="D112" s="855"/>
      <c r="E112" s="855"/>
      <c r="F112" s="855"/>
      <c r="G112" s="855"/>
      <c r="H112" s="855"/>
      <c r="I112" s="855"/>
      <c r="J112" s="855"/>
      <c r="K112" s="855"/>
      <c r="L112" s="855"/>
      <c r="M112" s="855"/>
    </row>
    <row r="113" spans="1:13">
      <c r="A113" s="855"/>
      <c r="B113" s="855"/>
      <c r="C113" s="855"/>
      <c r="D113" s="855"/>
      <c r="E113" s="855"/>
      <c r="F113" s="855"/>
      <c r="G113" s="855"/>
      <c r="H113" s="855"/>
      <c r="I113" s="855"/>
      <c r="J113" s="855"/>
      <c r="K113" s="855"/>
      <c r="L113" s="855"/>
      <c r="M113" s="855"/>
    </row>
    <row r="114" spans="1:13">
      <c r="A114" s="855"/>
      <c r="B114" s="855"/>
      <c r="C114" s="855"/>
      <c r="D114" s="855"/>
      <c r="E114" s="855"/>
      <c r="F114" s="855"/>
      <c r="G114" s="855"/>
      <c r="H114" s="855"/>
      <c r="I114" s="855"/>
      <c r="J114" s="855"/>
      <c r="K114" s="855"/>
      <c r="L114" s="855"/>
      <c r="M114" s="855"/>
    </row>
    <row r="115" spans="1:13">
      <c r="A115" s="855"/>
      <c r="B115" s="855"/>
      <c r="C115" s="855"/>
      <c r="D115" s="855"/>
      <c r="E115" s="855"/>
      <c r="F115" s="855"/>
      <c r="G115" s="855"/>
      <c r="H115" s="855"/>
      <c r="I115" s="855"/>
      <c r="J115" s="855"/>
      <c r="K115" s="855"/>
      <c r="L115" s="855"/>
      <c r="M115" s="855"/>
    </row>
    <row r="116" spans="1:13">
      <c r="A116" s="855"/>
      <c r="B116" s="855"/>
      <c r="C116" s="855"/>
      <c r="D116" s="855"/>
      <c r="E116" s="855"/>
      <c r="F116" s="855"/>
      <c r="G116" s="855"/>
      <c r="H116" s="855"/>
      <c r="I116" s="855"/>
      <c r="J116" s="855"/>
      <c r="K116" s="855"/>
      <c r="L116" s="855"/>
      <c r="M116" s="855"/>
    </row>
    <row r="117" spans="1:13">
      <c r="A117" s="855"/>
      <c r="B117" s="855"/>
      <c r="C117" s="855"/>
      <c r="D117" s="855"/>
      <c r="E117" s="855"/>
      <c r="F117" s="855"/>
      <c r="G117" s="855"/>
      <c r="H117" s="855"/>
      <c r="I117" s="855"/>
      <c r="J117" s="855"/>
      <c r="K117" s="855"/>
      <c r="L117" s="855"/>
      <c r="M117" s="855"/>
    </row>
    <row r="118" spans="1:13">
      <c r="A118" s="855"/>
      <c r="B118" s="855"/>
      <c r="C118" s="855"/>
      <c r="D118" s="855"/>
      <c r="E118" s="855"/>
      <c r="F118" s="855"/>
      <c r="G118" s="855"/>
      <c r="H118" s="855"/>
      <c r="I118" s="855"/>
      <c r="J118" s="855"/>
      <c r="K118" s="855"/>
      <c r="L118" s="855"/>
      <c r="M118" s="855"/>
    </row>
    <row r="119" spans="1:13">
      <c r="A119" s="855"/>
      <c r="B119" s="855"/>
      <c r="C119" s="855"/>
      <c r="D119" s="855"/>
      <c r="E119" s="855"/>
      <c r="F119" s="855"/>
      <c r="G119" s="855"/>
      <c r="H119" s="855"/>
      <c r="I119" s="855"/>
      <c r="J119" s="855"/>
      <c r="K119" s="855"/>
      <c r="L119" s="855"/>
      <c r="M119" s="855"/>
    </row>
    <row r="120" spans="1:13">
      <c r="A120" s="855"/>
      <c r="B120" s="855"/>
      <c r="C120" s="855"/>
      <c r="D120" s="855"/>
      <c r="E120" s="855"/>
      <c r="F120" s="855"/>
      <c r="G120" s="855"/>
      <c r="H120" s="855"/>
      <c r="I120" s="855"/>
      <c r="J120" s="855"/>
      <c r="K120" s="855"/>
      <c r="L120" s="855"/>
      <c r="M120" s="855"/>
    </row>
    <row r="121" spans="1:13">
      <c r="A121" s="855"/>
      <c r="B121" s="855"/>
      <c r="C121" s="855"/>
      <c r="D121" s="855"/>
      <c r="E121" s="855"/>
      <c r="F121" s="855"/>
      <c r="G121" s="855"/>
      <c r="H121" s="855"/>
      <c r="I121" s="855"/>
      <c r="J121" s="855"/>
      <c r="K121" s="855"/>
      <c r="L121" s="855"/>
      <c r="M121" s="855"/>
    </row>
    <row r="122" spans="1:13">
      <c r="A122" s="855"/>
      <c r="B122" s="855"/>
      <c r="C122" s="855"/>
      <c r="D122" s="855"/>
      <c r="E122" s="855"/>
      <c r="F122" s="855"/>
      <c r="G122" s="855"/>
      <c r="H122" s="855"/>
      <c r="I122" s="855"/>
      <c r="J122" s="855"/>
      <c r="K122" s="855"/>
      <c r="L122" s="855"/>
      <c r="M122" s="855"/>
    </row>
    <row r="123" spans="1:13">
      <c r="A123" s="855"/>
      <c r="B123" s="855"/>
      <c r="C123" s="855"/>
      <c r="D123" s="855"/>
      <c r="E123" s="855"/>
      <c r="F123" s="855"/>
      <c r="G123" s="855"/>
      <c r="H123" s="855"/>
      <c r="I123" s="855"/>
      <c r="J123" s="855"/>
      <c r="K123" s="855"/>
      <c r="L123" s="855"/>
      <c r="M123" s="855"/>
    </row>
    <row r="124" spans="1:13">
      <c r="A124" s="855"/>
      <c r="B124" s="855"/>
      <c r="C124" s="855"/>
      <c r="D124" s="855"/>
      <c r="E124" s="855"/>
      <c r="F124" s="855"/>
      <c r="G124" s="855"/>
      <c r="H124" s="855"/>
      <c r="I124" s="855"/>
      <c r="J124" s="855"/>
      <c r="K124" s="855"/>
      <c r="L124" s="855"/>
      <c r="M124" s="855"/>
    </row>
    <row r="125" spans="1:13">
      <c r="A125" s="855"/>
      <c r="B125" s="855"/>
      <c r="C125" s="855"/>
      <c r="D125" s="855"/>
      <c r="E125" s="855"/>
      <c r="F125" s="855"/>
      <c r="G125" s="855"/>
      <c r="H125" s="855"/>
      <c r="I125" s="855"/>
      <c r="J125" s="855"/>
      <c r="K125" s="855"/>
      <c r="L125" s="855"/>
      <c r="M125" s="855"/>
    </row>
    <row r="126" spans="1:13">
      <c r="A126" s="855"/>
      <c r="B126" s="855"/>
      <c r="C126" s="855"/>
      <c r="D126" s="855"/>
      <c r="E126" s="855"/>
      <c r="F126" s="855"/>
      <c r="G126" s="855"/>
      <c r="H126" s="855"/>
      <c r="I126" s="855"/>
      <c r="J126" s="855"/>
      <c r="K126" s="855"/>
      <c r="L126" s="855"/>
      <c r="M126" s="855"/>
    </row>
    <row r="127" spans="1:13">
      <c r="A127" s="855"/>
      <c r="B127" s="855"/>
      <c r="C127" s="855"/>
      <c r="D127" s="855"/>
      <c r="E127" s="855"/>
      <c r="F127" s="855"/>
      <c r="G127" s="855"/>
      <c r="H127" s="855"/>
      <c r="I127" s="855"/>
      <c r="J127" s="855"/>
      <c r="K127" s="855"/>
      <c r="L127" s="855"/>
      <c r="M127" s="855"/>
    </row>
    <row r="128" spans="1:13">
      <c r="A128" s="855"/>
      <c r="B128" s="855"/>
      <c r="C128" s="855"/>
      <c r="D128" s="855"/>
      <c r="E128" s="855"/>
      <c r="F128" s="855"/>
      <c r="G128" s="855"/>
      <c r="H128" s="855"/>
      <c r="I128" s="855"/>
      <c r="J128" s="855"/>
      <c r="K128" s="855"/>
      <c r="L128" s="855"/>
      <c r="M128" s="855"/>
    </row>
    <row r="129" spans="1:13">
      <c r="A129" s="855"/>
      <c r="B129" s="855"/>
      <c r="C129" s="855"/>
      <c r="D129" s="855"/>
      <c r="E129" s="855"/>
      <c r="F129" s="855"/>
      <c r="G129" s="855"/>
      <c r="H129" s="855"/>
      <c r="I129" s="855"/>
      <c r="J129" s="855"/>
      <c r="K129" s="855"/>
      <c r="L129" s="855"/>
      <c r="M129" s="855"/>
    </row>
    <row r="130" spans="1:13">
      <c r="A130" s="855"/>
      <c r="B130" s="855"/>
      <c r="C130" s="855"/>
      <c r="D130" s="855"/>
      <c r="E130" s="855"/>
      <c r="F130" s="855"/>
      <c r="G130" s="855"/>
      <c r="H130" s="855"/>
      <c r="I130" s="855"/>
      <c r="J130" s="855"/>
      <c r="K130" s="855"/>
      <c r="L130" s="855"/>
      <c r="M130" s="855"/>
    </row>
    <row r="131" spans="1:13">
      <c r="A131" s="855"/>
      <c r="B131" s="855"/>
      <c r="C131" s="855"/>
      <c r="D131" s="855"/>
      <c r="E131" s="855"/>
      <c r="F131" s="855"/>
      <c r="G131" s="855"/>
      <c r="H131" s="855"/>
      <c r="I131" s="855"/>
      <c r="J131" s="855"/>
      <c r="K131" s="855"/>
      <c r="L131" s="855"/>
      <c r="M131" s="855"/>
    </row>
    <row r="132" spans="1:13">
      <c r="A132" s="855"/>
      <c r="B132" s="855"/>
      <c r="C132" s="855"/>
      <c r="D132" s="855"/>
      <c r="E132" s="855"/>
      <c r="F132" s="855"/>
      <c r="G132" s="855"/>
      <c r="H132" s="855"/>
      <c r="I132" s="855"/>
      <c r="J132" s="855"/>
      <c r="K132" s="855"/>
      <c r="L132" s="855"/>
      <c r="M132" s="855"/>
    </row>
    <row r="133" spans="1:13">
      <c r="A133" s="855"/>
      <c r="B133" s="855"/>
      <c r="C133" s="855"/>
      <c r="D133" s="855"/>
      <c r="E133" s="855"/>
      <c r="F133" s="855"/>
      <c r="G133" s="855"/>
      <c r="H133" s="855"/>
      <c r="I133" s="855"/>
      <c r="J133" s="855"/>
      <c r="K133" s="855"/>
      <c r="L133" s="855"/>
      <c r="M133" s="855"/>
    </row>
    <row r="134" spans="1:13">
      <c r="A134" s="855"/>
      <c r="B134" s="855"/>
      <c r="C134" s="855"/>
      <c r="D134" s="855"/>
      <c r="E134" s="855"/>
      <c r="F134" s="855"/>
      <c r="G134" s="855"/>
      <c r="H134" s="855"/>
      <c r="I134" s="855"/>
      <c r="J134" s="855"/>
      <c r="K134" s="855"/>
      <c r="L134" s="855"/>
      <c r="M134" s="855"/>
    </row>
    <row r="135" spans="1:13">
      <c r="A135" s="855"/>
      <c r="B135" s="855"/>
      <c r="C135" s="855"/>
      <c r="D135" s="855"/>
      <c r="E135" s="855"/>
      <c r="F135" s="855"/>
      <c r="G135" s="855"/>
      <c r="H135" s="855"/>
      <c r="I135" s="855"/>
      <c r="J135" s="855"/>
      <c r="K135" s="855"/>
      <c r="L135" s="855"/>
      <c r="M135" s="855"/>
    </row>
    <row r="136" spans="1:13">
      <c r="A136" s="855"/>
      <c r="B136" s="855"/>
      <c r="C136" s="855"/>
      <c r="D136" s="855"/>
      <c r="E136" s="855"/>
      <c r="F136" s="855"/>
      <c r="G136" s="855"/>
      <c r="H136" s="855"/>
      <c r="I136" s="855"/>
      <c r="J136" s="855"/>
      <c r="K136" s="855"/>
      <c r="L136" s="855"/>
      <c r="M136" s="855"/>
    </row>
    <row r="137" spans="1:13">
      <c r="A137" s="855"/>
      <c r="B137" s="855"/>
      <c r="C137" s="855"/>
      <c r="D137" s="855"/>
      <c r="E137" s="855"/>
      <c r="F137" s="855"/>
      <c r="G137" s="855"/>
      <c r="H137" s="855"/>
      <c r="I137" s="855"/>
      <c r="J137" s="855"/>
      <c r="K137" s="855"/>
      <c r="L137" s="855"/>
      <c r="M137" s="855"/>
    </row>
    <row r="138" spans="1:13">
      <c r="A138" s="855"/>
      <c r="B138" s="855"/>
      <c r="C138" s="855"/>
      <c r="D138" s="855"/>
      <c r="E138" s="855"/>
      <c r="F138" s="855"/>
      <c r="G138" s="855"/>
      <c r="H138" s="855"/>
      <c r="I138" s="855"/>
      <c r="J138" s="855"/>
      <c r="K138" s="855"/>
      <c r="L138" s="855"/>
      <c r="M138" s="855"/>
    </row>
    <row r="139" spans="1:13">
      <c r="A139" s="855"/>
      <c r="B139" s="855"/>
      <c r="C139" s="855"/>
      <c r="D139" s="855"/>
      <c r="E139" s="855"/>
      <c r="F139" s="855"/>
      <c r="G139" s="855"/>
      <c r="H139" s="855"/>
      <c r="I139" s="855"/>
      <c r="J139" s="855"/>
      <c r="K139" s="855"/>
      <c r="L139" s="855"/>
      <c r="M139" s="855"/>
    </row>
    <row r="140" spans="1:13">
      <c r="A140" s="855"/>
      <c r="B140" s="855"/>
      <c r="C140" s="855"/>
      <c r="D140" s="855"/>
      <c r="E140" s="855"/>
      <c r="F140" s="855"/>
      <c r="G140" s="855"/>
      <c r="H140" s="855"/>
      <c r="I140" s="855"/>
      <c r="J140" s="855"/>
      <c r="K140" s="855"/>
      <c r="L140" s="855"/>
      <c r="M140" s="855"/>
    </row>
    <row r="141" spans="1:13">
      <c r="A141" s="855"/>
      <c r="B141" s="855"/>
      <c r="C141" s="855"/>
      <c r="D141" s="855"/>
      <c r="E141" s="855"/>
      <c r="F141" s="855"/>
      <c r="G141" s="855"/>
      <c r="H141" s="855"/>
      <c r="I141" s="855"/>
      <c r="J141" s="855"/>
      <c r="K141" s="855"/>
      <c r="L141" s="855"/>
      <c r="M141" s="855"/>
    </row>
    <row r="142" spans="1:13">
      <c r="A142" s="855"/>
      <c r="B142" s="855"/>
      <c r="C142" s="855"/>
      <c r="D142" s="855"/>
      <c r="E142" s="855"/>
      <c r="F142" s="855"/>
      <c r="G142" s="855"/>
      <c r="H142" s="855"/>
      <c r="I142" s="855"/>
      <c r="J142" s="855"/>
      <c r="K142" s="855"/>
      <c r="L142" s="855"/>
      <c r="M142" s="855"/>
    </row>
    <row r="143" spans="1:13">
      <c r="A143" s="855"/>
      <c r="B143" s="855"/>
      <c r="C143" s="855"/>
      <c r="D143" s="855"/>
      <c r="E143" s="855"/>
      <c r="F143" s="855"/>
      <c r="G143" s="855"/>
      <c r="H143" s="855"/>
      <c r="I143" s="855"/>
      <c r="J143" s="855"/>
      <c r="K143" s="855"/>
      <c r="L143" s="855"/>
      <c r="M143" s="855"/>
    </row>
    <row r="144" spans="1:13">
      <c r="A144" s="855"/>
      <c r="B144" s="855"/>
      <c r="C144" s="855"/>
      <c r="D144" s="855"/>
      <c r="E144" s="855"/>
      <c r="F144" s="855"/>
      <c r="G144" s="855"/>
      <c r="H144" s="855"/>
      <c r="I144" s="855"/>
      <c r="J144" s="855"/>
      <c r="K144" s="855"/>
      <c r="L144" s="855"/>
      <c r="M144" s="855"/>
    </row>
    <row r="145" spans="1:13">
      <c r="A145" s="855"/>
      <c r="B145" s="855"/>
      <c r="C145" s="855"/>
      <c r="D145" s="855"/>
      <c r="E145" s="855"/>
      <c r="F145" s="855"/>
      <c r="G145" s="855"/>
      <c r="H145" s="855"/>
      <c r="I145" s="855"/>
      <c r="J145" s="855"/>
      <c r="K145" s="855"/>
      <c r="L145" s="855"/>
      <c r="M145" s="855"/>
    </row>
    <row r="146" spans="1:13">
      <c r="A146" s="855"/>
      <c r="B146" s="855"/>
      <c r="C146" s="855"/>
      <c r="D146" s="855"/>
      <c r="E146" s="855"/>
      <c r="F146" s="855"/>
      <c r="G146" s="855"/>
      <c r="H146" s="855"/>
      <c r="I146" s="855"/>
      <c r="J146" s="855"/>
      <c r="K146" s="855"/>
      <c r="L146" s="855"/>
      <c r="M146" s="855"/>
    </row>
    <row r="147" spans="1:13">
      <c r="A147" s="855"/>
      <c r="B147" s="855"/>
      <c r="C147" s="855"/>
      <c r="D147" s="855"/>
      <c r="E147" s="855"/>
      <c r="F147" s="855"/>
      <c r="G147" s="855"/>
      <c r="H147" s="855"/>
      <c r="I147" s="855"/>
      <c r="J147" s="855"/>
      <c r="K147" s="855"/>
      <c r="L147" s="855"/>
      <c r="M147" s="855"/>
    </row>
    <row r="148" spans="1:13">
      <c r="A148" s="855"/>
      <c r="B148" s="855"/>
      <c r="C148" s="855"/>
      <c r="D148" s="855"/>
      <c r="E148" s="855"/>
      <c r="F148" s="855"/>
      <c r="G148" s="855"/>
      <c r="H148" s="855"/>
      <c r="I148" s="855"/>
      <c r="J148" s="855"/>
      <c r="K148" s="855"/>
      <c r="L148" s="855"/>
      <c r="M148" s="855"/>
    </row>
    <row r="149" spans="1:13">
      <c r="A149" s="855"/>
      <c r="B149" s="855"/>
      <c r="C149" s="855"/>
      <c r="D149" s="855"/>
      <c r="E149" s="855"/>
      <c r="F149" s="855"/>
      <c r="G149" s="855"/>
      <c r="H149" s="855"/>
      <c r="I149" s="855"/>
      <c r="J149" s="855"/>
      <c r="K149" s="855"/>
      <c r="L149" s="855"/>
      <c r="M149" s="855"/>
    </row>
    <row r="150" spans="1:13">
      <c r="A150" s="855"/>
      <c r="B150" s="855"/>
      <c r="C150" s="855"/>
      <c r="D150" s="855"/>
      <c r="E150" s="855"/>
      <c r="F150" s="855"/>
      <c r="G150" s="855"/>
      <c r="H150" s="855"/>
      <c r="I150" s="855"/>
      <c r="J150" s="855"/>
      <c r="K150" s="855"/>
      <c r="L150" s="855"/>
      <c r="M150" s="855"/>
    </row>
    <row r="151" spans="1:13">
      <c r="A151" s="855"/>
      <c r="B151" s="855"/>
      <c r="C151" s="855"/>
      <c r="D151" s="855"/>
      <c r="E151" s="855"/>
      <c r="F151" s="855"/>
      <c r="G151" s="855"/>
      <c r="H151" s="855"/>
      <c r="I151" s="855"/>
      <c r="J151" s="855"/>
      <c r="K151" s="855"/>
      <c r="L151" s="855"/>
      <c r="M151" s="855"/>
    </row>
    <row r="152" spans="1:13">
      <c r="A152" s="855"/>
      <c r="B152" s="855"/>
      <c r="C152" s="855"/>
      <c r="D152" s="855"/>
      <c r="E152" s="855"/>
      <c r="F152" s="855"/>
      <c r="G152" s="855"/>
      <c r="H152" s="855"/>
      <c r="I152" s="855"/>
      <c r="J152" s="855"/>
      <c r="K152" s="855"/>
      <c r="L152" s="855"/>
      <c r="M152" s="855"/>
    </row>
    <row r="153" spans="1:13">
      <c r="A153" s="855"/>
      <c r="B153" s="855"/>
      <c r="C153" s="855"/>
      <c r="D153" s="855"/>
      <c r="E153" s="855"/>
      <c r="F153" s="855"/>
      <c r="G153" s="855"/>
      <c r="H153" s="855"/>
      <c r="I153" s="855"/>
      <c r="J153" s="855"/>
      <c r="K153" s="855"/>
      <c r="L153" s="855"/>
      <c r="M153" s="855"/>
    </row>
    <row r="154" spans="1:13">
      <c r="A154" s="855"/>
      <c r="B154" s="855"/>
      <c r="C154" s="855"/>
      <c r="D154" s="855"/>
      <c r="E154" s="855"/>
      <c r="F154" s="855"/>
      <c r="G154" s="855"/>
      <c r="H154" s="855"/>
      <c r="I154" s="855"/>
      <c r="J154" s="855"/>
      <c r="K154" s="855"/>
      <c r="L154" s="855"/>
      <c r="M154" s="855"/>
    </row>
    <row r="155" spans="1:13">
      <c r="A155" s="855"/>
      <c r="B155" s="855"/>
      <c r="C155" s="855"/>
      <c r="D155" s="855"/>
      <c r="E155" s="855"/>
      <c r="F155" s="855"/>
      <c r="G155" s="855"/>
      <c r="H155" s="855"/>
      <c r="I155" s="855"/>
      <c r="J155" s="855"/>
      <c r="K155" s="855"/>
      <c r="L155" s="855"/>
      <c r="M155" s="855"/>
    </row>
    <row r="156" spans="1:13">
      <c r="A156" s="855"/>
      <c r="B156" s="855"/>
      <c r="C156" s="855"/>
      <c r="D156" s="855"/>
      <c r="E156" s="855"/>
      <c r="F156" s="855"/>
      <c r="G156" s="855"/>
      <c r="H156" s="855"/>
      <c r="I156" s="855"/>
      <c r="J156" s="855"/>
      <c r="K156" s="855"/>
      <c r="L156" s="855"/>
      <c r="M156" s="855"/>
    </row>
    <row r="157" spans="1:13">
      <c r="A157" s="855"/>
      <c r="B157" s="855"/>
      <c r="C157" s="855"/>
      <c r="D157" s="855"/>
      <c r="E157" s="855"/>
      <c r="F157" s="855"/>
      <c r="G157" s="855"/>
      <c r="H157" s="855"/>
      <c r="I157" s="855"/>
      <c r="J157" s="855"/>
      <c r="K157" s="855"/>
      <c r="L157" s="855"/>
      <c r="M157" s="855"/>
    </row>
    <row r="158" spans="1:13">
      <c r="A158" s="855"/>
      <c r="B158" s="855"/>
      <c r="C158" s="855"/>
      <c r="D158" s="855"/>
      <c r="E158" s="855"/>
      <c r="F158" s="855"/>
      <c r="G158" s="855"/>
      <c r="H158" s="855"/>
      <c r="I158" s="855"/>
      <c r="J158" s="855"/>
      <c r="K158" s="855"/>
      <c r="L158" s="855"/>
      <c r="M158" s="855"/>
    </row>
    <row r="159" spans="1:13">
      <c r="A159" s="855"/>
      <c r="B159" s="855"/>
      <c r="C159" s="855"/>
      <c r="D159" s="855"/>
      <c r="E159" s="855"/>
      <c r="F159" s="855"/>
      <c r="G159" s="855"/>
      <c r="H159" s="855"/>
      <c r="I159" s="855"/>
      <c r="J159" s="855"/>
      <c r="K159" s="855"/>
      <c r="L159" s="855"/>
      <c r="M159" s="855"/>
    </row>
    <row r="160" spans="1:13">
      <c r="A160" s="855"/>
      <c r="B160" s="855"/>
      <c r="C160" s="855"/>
      <c r="D160" s="855"/>
      <c r="E160" s="855"/>
      <c r="F160" s="855"/>
      <c r="G160" s="855"/>
      <c r="H160" s="855"/>
      <c r="I160" s="855"/>
      <c r="J160" s="855"/>
      <c r="K160" s="855"/>
      <c r="L160" s="855"/>
      <c r="M160" s="855"/>
    </row>
    <row r="161" spans="1:13">
      <c r="A161" s="855"/>
      <c r="B161" s="855"/>
      <c r="C161" s="855"/>
      <c r="D161" s="855"/>
      <c r="E161" s="855"/>
      <c r="F161" s="855"/>
      <c r="G161" s="855"/>
      <c r="H161" s="855"/>
      <c r="I161" s="855"/>
      <c r="J161" s="855"/>
      <c r="K161" s="855"/>
      <c r="L161" s="855"/>
      <c r="M161" s="855"/>
    </row>
    <row r="162" spans="1:13">
      <c r="A162" s="855"/>
      <c r="B162" s="855"/>
      <c r="C162" s="855"/>
      <c r="D162" s="855"/>
      <c r="E162" s="855"/>
      <c r="F162" s="855"/>
      <c r="G162" s="855"/>
      <c r="H162" s="855"/>
      <c r="I162" s="855"/>
      <c r="J162" s="855"/>
      <c r="K162" s="855"/>
      <c r="L162" s="855"/>
      <c r="M162" s="855"/>
    </row>
    <row r="163" spans="1:13">
      <c r="A163" s="855"/>
      <c r="B163" s="855"/>
      <c r="C163" s="855"/>
      <c r="D163" s="855"/>
      <c r="E163" s="855"/>
      <c r="F163" s="855"/>
      <c r="G163" s="855"/>
      <c r="H163" s="855"/>
      <c r="I163" s="855"/>
      <c r="J163" s="855"/>
      <c r="K163" s="855"/>
      <c r="L163" s="855"/>
      <c r="M163" s="855"/>
    </row>
    <row r="164" spans="1:13">
      <c r="A164" s="855"/>
      <c r="B164" s="855"/>
      <c r="C164" s="855"/>
      <c r="D164" s="855"/>
      <c r="E164" s="855"/>
      <c r="F164" s="855"/>
      <c r="G164" s="855"/>
      <c r="H164" s="855"/>
      <c r="I164" s="855"/>
      <c r="J164" s="855"/>
      <c r="K164" s="855"/>
      <c r="L164" s="855"/>
      <c r="M164" s="855"/>
    </row>
    <row r="165" spans="1:13">
      <c r="A165" s="855"/>
      <c r="B165" s="855"/>
      <c r="C165" s="855"/>
      <c r="D165" s="855"/>
      <c r="E165" s="855"/>
      <c r="F165" s="855"/>
      <c r="G165" s="855"/>
      <c r="H165" s="855"/>
      <c r="I165" s="855"/>
      <c r="J165" s="855"/>
      <c r="K165" s="855"/>
      <c r="L165" s="855"/>
      <c r="M165" s="855"/>
    </row>
  </sheetData>
  <mergeCells count="8">
    <mergeCell ref="A42:L42"/>
    <mergeCell ref="A4:L4"/>
    <mergeCell ref="E8:F8"/>
    <mergeCell ref="H8:I8"/>
    <mergeCell ref="K8:L8"/>
    <mergeCell ref="E9:F9"/>
    <mergeCell ref="H9:I9"/>
    <mergeCell ref="K9:L9"/>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8"/>
  <sheetViews>
    <sheetView showGridLines="0" view="pageBreakPreview" topLeftCell="A20" zoomScaleNormal="100" zoomScaleSheetLayoutView="100" workbookViewId="0">
      <selection activeCell="G35" sqref="G35"/>
    </sheetView>
  </sheetViews>
  <sheetFormatPr baseColWidth="10" defaultColWidth="11.42578125" defaultRowHeight="12"/>
  <cols>
    <col min="1" max="1" width="50.28515625" style="810" customWidth="1"/>
    <col min="2" max="6" width="14.5703125" style="810" customWidth="1"/>
    <col min="7" max="16384" width="11.42578125" style="810"/>
  </cols>
  <sheetData>
    <row r="1" spans="1:6" s="808" customFormat="1" ht="30" customHeight="1">
      <c r="F1" s="2278" t="s">
        <v>1477</v>
      </c>
    </row>
    <row r="2" spans="1:6" s="808" customFormat="1" ht="5.25" customHeight="1">
      <c r="A2" s="2524"/>
      <c r="B2" s="2525"/>
      <c r="C2" s="2525"/>
      <c r="D2" s="2525"/>
      <c r="E2" s="2525"/>
      <c r="F2" s="2525"/>
    </row>
    <row r="3" spans="1:6" s="809" customFormat="1" ht="27.75" hidden="1" customHeight="1">
      <c r="A3" s="812" t="s">
        <v>858</v>
      </c>
    </row>
    <row r="4" spans="1:6" s="809" customFormat="1" ht="27.75" hidden="1" customHeight="1">
      <c r="A4" s="813"/>
      <c r="D4" s="96"/>
    </row>
    <row r="5" spans="1:6" s="809" customFormat="1" ht="27.75" hidden="1" customHeight="1"/>
    <row r="6" spans="1:6" s="809" customFormat="1" ht="27.75" hidden="1" customHeight="1">
      <c r="A6" s="814"/>
      <c r="B6" s="814"/>
      <c r="C6" s="814"/>
      <c r="D6" s="814"/>
    </row>
    <row r="7" spans="1:6" s="809" customFormat="1" ht="27.75" hidden="1" customHeight="1">
      <c r="A7" s="815" t="s">
        <v>313</v>
      </c>
      <c r="B7" s="815">
        <v>2011</v>
      </c>
      <c r="C7" s="815">
        <v>2012</v>
      </c>
      <c r="D7" s="815">
        <v>2013</v>
      </c>
    </row>
    <row r="8" spans="1:6" s="809" customFormat="1" ht="27.75" hidden="1" customHeight="1"/>
    <row r="9" spans="1:6" s="809" customFormat="1" ht="27.75" hidden="1" customHeight="1">
      <c r="A9" s="814"/>
      <c r="B9" s="814"/>
      <c r="C9" s="814"/>
      <c r="D9" s="814"/>
    </row>
    <row r="10" spans="1:6" s="809" customFormat="1" ht="27.75" hidden="1" customHeight="1">
      <c r="A10" s="816" t="s">
        <v>859</v>
      </c>
      <c r="B10" s="817">
        <f t="shared" ref="B10:D10" si="0">B11+B16</f>
        <v>0</v>
      </c>
      <c r="C10" s="817">
        <f t="shared" si="0"/>
        <v>0</v>
      </c>
      <c r="D10" s="817">
        <f t="shared" si="0"/>
        <v>0</v>
      </c>
    </row>
    <row r="11" spans="1:6" s="809" customFormat="1" ht="27.75" hidden="1" customHeight="1">
      <c r="A11" s="818" t="s">
        <v>860</v>
      </c>
    </row>
    <row r="12" spans="1:6" s="809" customFormat="1" ht="27.75" hidden="1" customHeight="1">
      <c r="A12" s="819" t="s">
        <v>730</v>
      </c>
    </row>
    <row r="13" spans="1:6" s="809" customFormat="1" ht="27.75" hidden="1" customHeight="1">
      <c r="A13" s="819" t="s">
        <v>0</v>
      </c>
    </row>
    <row r="14" spans="1:6" s="809" customFormat="1" ht="27.75" hidden="1" customHeight="1">
      <c r="A14" s="819" t="s">
        <v>660</v>
      </c>
    </row>
    <row r="15" spans="1:6" s="809" customFormat="1" ht="27.75" hidden="1" customHeight="1">
      <c r="A15" s="819" t="s">
        <v>861</v>
      </c>
    </row>
    <row r="16" spans="1:6" s="809" customFormat="1" ht="27.75" hidden="1" customHeight="1">
      <c r="A16" s="818" t="s">
        <v>862</v>
      </c>
      <c r="B16" s="815"/>
      <c r="C16" s="815"/>
      <c r="D16" s="815"/>
    </row>
    <row r="17" spans="1:7" s="809" customFormat="1" ht="27.75" hidden="1" customHeight="1">
      <c r="A17" s="820"/>
      <c r="B17" s="820"/>
      <c r="C17" s="820"/>
      <c r="D17" s="820"/>
    </row>
    <row r="18" spans="1:7" s="809" customFormat="1" ht="27.75" hidden="1" customHeight="1"/>
    <row r="19" spans="1:7" s="809" customFormat="1" ht="27.75" hidden="1" customHeight="1">
      <c r="A19" s="815"/>
      <c r="B19" s="815"/>
      <c r="C19" s="815"/>
      <c r="D19" s="815"/>
    </row>
    <row r="20" spans="1:7" s="809" customFormat="1" ht="12.75" customHeight="1">
      <c r="A20" s="821" t="s">
        <v>5</v>
      </c>
      <c r="B20" s="822"/>
      <c r="C20" s="822"/>
      <c r="D20" s="822"/>
    </row>
    <row r="21" spans="1:7" s="809" customFormat="1" ht="10.5" customHeight="1">
      <c r="A21" s="823"/>
      <c r="B21" s="822"/>
      <c r="C21" s="822"/>
      <c r="E21" s="3063" t="s">
        <v>191</v>
      </c>
      <c r="F21" s="3063"/>
    </row>
    <row r="22" spans="1:7" s="809" customFormat="1" ht="3" customHeight="1">
      <c r="F22" s="824"/>
      <c r="G22" s="2526"/>
    </row>
    <row r="23" spans="1:7" s="809" customFormat="1" ht="3" customHeight="1">
      <c r="A23" s="825"/>
      <c r="B23" s="825"/>
      <c r="C23" s="825"/>
      <c r="D23" s="825"/>
      <c r="E23" s="825"/>
      <c r="G23" s="1487"/>
    </row>
    <row r="24" spans="1:7" s="809" customFormat="1" ht="16.5" customHeight="1">
      <c r="A24" s="826" t="s">
        <v>313</v>
      </c>
      <c r="B24" s="826">
        <v>2014</v>
      </c>
      <c r="C24" s="826">
        <v>2015</v>
      </c>
      <c r="D24" s="826">
        <v>2016</v>
      </c>
      <c r="E24" s="826">
        <v>2017</v>
      </c>
      <c r="F24" s="826">
        <v>2018</v>
      </c>
      <c r="G24" s="3071"/>
    </row>
    <row r="25" spans="1:7" s="2662" customFormat="1" ht="3" customHeight="1">
      <c r="F25" s="2663"/>
      <c r="G25" s="3071"/>
    </row>
    <row r="26" spans="1:7" s="809" customFormat="1" ht="3" customHeight="1">
      <c r="A26" s="828"/>
      <c r="B26" s="828"/>
      <c r="C26" s="828"/>
      <c r="D26" s="828"/>
      <c r="E26" s="828"/>
      <c r="F26" s="827"/>
      <c r="G26" s="3071"/>
    </row>
    <row r="27" spans="1:7" s="809" customFormat="1" ht="12" customHeight="1">
      <c r="A27" s="826" t="s">
        <v>863</v>
      </c>
      <c r="B27" s="829">
        <v>121</v>
      </c>
      <c r="C27" s="830">
        <f>SUM(C28:C31)</f>
        <v>126</v>
      </c>
      <c r="D27" s="830">
        <f>SUM(D28:D31)</f>
        <v>132</v>
      </c>
      <c r="E27" s="830">
        <f>SUM(E28:E31)</f>
        <v>132</v>
      </c>
      <c r="F27" s="826">
        <v>132</v>
      </c>
      <c r="G27" s="3071"/>
    </row>
    <row r="28" spans="1:7" s="809" customFormat="1" ht="12.75">
      <c r="A28" s="831" t="s">
        <v>864</v>
      </c>
      <c r="B28" s="832">
        <v>8</v>
      </c>
      <c r="C28" s="832">
        <v>9</v>
      </c>
      <c r="D28" s="261">
        <v>9</v>
      </c>
      <c r="E28" s="261">
        <v>9</v>
      </c>
      <c r="F28" s="809">
        <v>9</v>
      </c>
      <c r="G28" s="3071"/>
    </row>
    <row r="29" spans="1:7" s="809" customFormat="1" ht="12" customHeight="1">
      <c r="A29" s="831" t="s">
        <v>865</v>
      </c>
      <c r="B29" s="832">
        <v>6</v>
      </c>
      <c r="C29" s="832">
        <v>6</v>
      </c>
      <c r="D29" s="833">
        <v>9</v>
      </c>
      <c r="E29" s="833">
        <v>9</v>
      </c>
      <c r="F29" s="809">
        <v>9</v>
      </c>
      <c r="G29" s="3071"/>
    </row>
    <row r="30" spans="1:7" s="809" customFormat="1">
      <c r="A30" s="831" t="s">
        <v>866</v>
      </c>
      <c r="B30" s="832">
        <v>1</v>
      </c>
      <c r="C30" s="832">
        <v>5</v>
      </c>
      <c r="D30" s="833">
        <v>8</v>
      </c>
      <c r="E30" s="833">
        <v>8</v>
      </c>
      <c r="F30" s="809">
        <v>8</v>
      </c>
    </row>
    <row r="31" spans="1:7" s="809" customFormat="1">
      <c r="A31" s="831" t="s">
        <v>867</v>
      </c>
      <c r="B31" s="809">
        <v>106</v>
      </c>
      <c r="C31" s="809">
        <v>106</v>
      </c>
      <c r="D31" s="833">
        <v>106</v>
      </c>
      <c r="E31" s="833">
        <v>106</v>
      </c>
      <c r="F31" s="809">
        <v>106</v>
      </c>
    </row>
    <row r="32" spans="1:7" ht="5.25" customHeight="1">
      <c r="A32" s="2526"/>
      <c r="B32" s="2526"/>
      <c r="C32" s="2526"/>
      <c r="D32" s="2526"/>
      <c r="E32" s="2526"/>
      <c r="F32" s="2525"/>
    </row>
    <row r="33" spans="1:7" ht="3" customHeight="1">
      <c r="A33" s="809"/>
      <c r="B33" s="809"/>
      <c r="C33" s="809"/>
      <c r="D33" s="809"/>
      <c r="E33" s="809"/>
    </row>
    <row r="34" spans="1:7" ht="12" customHeight="1">
      <c r="A34" s="809" t="s">
        <v>868</v>
      </c>
      <c r="B34" s="809"/>
      <c r="C34" s="809"/>
      <c r="D34" s="809"/>
    </row>
    <row r="35" spans="1:7" ht="5.0999999999999996" customHeight="1">
      <c r="A35" s="809"/>
      <c r="B35" s="809"/>
      <c r="C35" s="809"/>
      <c r="D35" s="809"/>
    </row>
    <row r="36" spans="1:7" ht="10.5" customHeight="1">
      <c r="A36" s="821" t="s">
        <v>6</v>
      </c>
      <c r="B36" s="809"/>
      <c r="C36" s="809"/>
      <c r="D36" s="809"/>
    </row>
    <row r="37" spans="1:7" ht="3" customHeight="1">
      <c r="A37" s="2526"/>
      <c r="B37" s="2526"/>
      <c r="C37" s="2526"/>
      <c r="D37" s="2526"/>
      <c r="E37" s="2526"/>
      <c r="F37" s="2928"/>
    </row>
    <row r="38" spans="1:7" ht="3" customHeight="1">
      <c r="A38" s="825"/>
      <c r="B38" s="825"/>
      <c r="C38" s="825"/>
      <c r="D38" s="825"/>
      <c r="E38" s="825"/>
    </row>
    <row r="39" spans="1:7" ht="47.25" customHeight="1">
      <c r="A39" s="3064" t="s">
        <v>869</v>
      </c>
      <c r="B39" s="3064"/>
      <c r="C39" s="3064"/>
      <c r="D39" s="3064"/>
      <c r="E39" s="3064"/>
      <c r="F39" s="3064"/>
      <c r="G39" s="834"/>
    </row>
    <row r="40" spans="1:7" ht="3" customHeight="1">
      <c r="A40" s="2526"/>
      <c r="B40" s="2526"/>
      <c r="C40" s="2526"/>
      <c r="D40" s="2526"/>
      <c r="E40" s="2526"/>
      <c r="F40" s="2525"/>
    </row>
    <row r="41" spans="1:7" ht="3" customHeight="1">
      <c r="A41" s="825"/>
      <c r="B41" s="825"/>
      <c r="C41" s="825"/>
      <c r="D41" s="825"/>
      <c r="E41" s="825"/>
    </row>
    <row r="42" spans="1:7" ht="10.5" customHeight="1">
      <c r="A42" s="809" t="s">
        <v>868</v>
      </c>
      <c r="B42" s="809"/>
      <c r="C42" s="809"/>
      <c r="D42" s="809"/>
    </row>
    <row r="43" spans="1:7" ht="5.0999999999999996" customHeight="1">
      <c r="A43" s="809"/>
      <c r="B43" s="809"/>
      <c r="C43" s="809"/>
      <c r="D43" s="809"/>
    </row>
    <row r="44" spans="1:7" ht="12.75">
      <c r="A44" s="821" t="s">
        <v>870</v>
      </c>
      <c r="B44" s="809"/>
      <c r="C44" s="809"/>
      <c r="D44" s="809"/>
    </row>
    <row r="45" spans="1:7" hidden="1">
      <c r="A45" s="835"/>
      <c r="B45" s="809"/>
      <c r="C45" s="809"/>
      <c r="D45" s="809"/>
    </row>
    <row r="46" spans="1:7" s="809" customFormat="1" ht="3" customHeight="1">
      <c r="A46" s="1487"/>
      <c r="B46" s="1487"/>
      <c r="C46" s="1487"/>
      <c r="D46" s="1487"/>
      <c r="E46" s="1487"/>
      <c r="F46" s="824"/>
    </row>
    <row r="47" spans="1:7" s="809" customFormat="1" ht="3" customHeight="1">
      <c r="A47" s="825"/>
      <c r="B47" s="825"/>
      <c r="C47" s="825"/>
      <c r="D47" s="825"/>
      <c r="E47" s="825"/>
      <c r="F47" s="1487"/>
    </row>
    <row r="48" spans="1:7">
      <c r="A48" s="836" t="s">
        <v>700</v>
      </c>
      <c r="B48" s="826"/>
      <c r="C48" s="826" t="s">
        <v>871</v>
      </c>
      <c r="D48" s="826"/>
      <c r="E48" s="826"/>
      <c r="F48" s="826"/>
    </row>
    <row r="49" spans="1:7" s="809" customFormat="1" ht="3" customHeight="1">
      <c r="A49" s="1487"/>
      <c r="B49" s="1487"/>
      <c r="C49" s="1487"/>
      <c r="D49" s="1487"/>
      <c r="E49" s="1487"/>
      <c r="F49" s="824"/>
    </row>
    <row r="50" spans="1:7" s="809" customFormat="1" ht="3" customHeight="1">
      <c r="A50" s="825"/>
      <c r="B50" s="825"/>
      <c r="C50" s="825"/>
      <c r="D50" s="825"/>
      <c r="E50" s="825"/>
    </row>
    <row r="51" spans="1:7">
      <c r="A51" s="837" t="s">
        <v>872</v>
      </c>
      <c r="B51" s="837"/>
      <c r="C51" s="837" t="s">
        <v>873</v>
      </c>
      <c r="D51" s="837"/>
      <c r="E51" s="837"/>
      <c r="F51" s="837"/>
      <c r="G51" s="837"/>
    </row>
    <row r="52" spans="1:7" ht="24.75" customHeight="1">
      <c r="A52" s="3065" t="s">
        <v>874</v>
      </c>
      <c r="B52" s="3065"/>
      <c r="C52" s="3065" t="s">
        <v>875</v>
      </c>
      <c r="D52" s="3065"/>
      <c r="E52" s="3065"/>
      <c r="F52" s="3065"/>
      <c r="G52" s="838"/>
    </row>
    <row r="53" spans="1:7">
      <c r="A53" s="837" t="s">
        <v>876</v>
      </c>
      <c r="B53" s="837"/>
      <c r="C53" s="837" t="s">
        <v>877</v>
      </c>
      <c r="D53" s="837"/>
      <c r="E53" s="837"/>
      <c r="F53" s="837"/>
      <c r="G53" s="837"/>
    </row>
    <row r="54" spans="1:7" ht="12.75">
      <c r="A54" s="839" t="s">
        <v>878</v>
      </c>
      <c r="B54" s="840"/>
      <c r="C54" s="837" t="s">
        <v>879</v>
      </c>
      <c r="D54" s="840"/>
      <c r="E54" s="840"/>
      <c r="F54" s="837"/>
      <c r="G54" s="837"/>
    </row>
    <row r="55" spans="1:7" ht="12.75">
      <c r="A55" s="839" t="s">
        <v>880</v>
      </c>
      <c r="B55" s="840"/>
      <c r="C55" s="837" t="s">
        <v>879</v>
      </c>
      <c r="D55" s="840"/>
      <c r="E55" s="840"/>
      <c r="F55" s="837"/>
      <c r="G55" s="837"/>
    </row>
    <row r="56" spans="1:7">
      <c r="A56" s="837" t="s">
        <v>881</v>
      </c>
      <c r="B56" s="837"/>
      <c r="C56" s="837" t="s">
        <v>882</v>
      </c>
      <c r="D56" s="837"/>
      <c r="E56" s="837"/>
      <c r="F56" s="837"/>
      <c r="G56" s="837"/>
    </row>
    <row r="57" spans="1:7" ht="23.25" customHeight="1">
      <c r="A57" s="841" t="s">
        <v>883</v>
      </c>
      <c r="B57" s="837"/>
      <c r="C57" s="3065" t="s">
        <v>884</v>
      </c>
      <c r="D57" s="3065"/>
      <c r="E57" s="3065"/>
      <c r="F57" s="3065"/>
      <c r="G57" s="842"/>
    </row>
    <row r="58" spans="1:7" ht="15.6" customHeight="1">
      <c r="A58" s="841" t="s">
        <v>885</v>
      </c>
      <c r="B58" s="837"/>
      <c r="C58" s="3065" t="s">
        <v>886</v>
      </c>
      <c r="D58" s="3065"/>
      <c r="E58" s="3065"/>
      <c r="F58" s="3065"/>
      <c r="G58" s="842"/>
    </row>
    <row r="59" spans="1:7" ht="12" customHeight="1">
      <c r="A59" s="843" t="s">
        <v>887</v>
      </c>
      <c r="B59" s="840"/>
      <c r="C59" s="844" t="s">
        <v>888</v>
      </c>
      <c r="D59" s="840"/>
      <c r="E59" s="840"/>
      <c r="F59" s="840"/>
      <c r="G59" s="261"/>
    </row>
    <row r="60" spans="1:7" s="809" customFormat="1" ht="5.25" customHeight="1">
      <c r="A60" s="2526"/>
      <c r="B60" s="2526"/>
      <c r="C60" s="2526"/>
      <c r="D60" s="2526"/>
      <c r="E60" s="2526"/>
      <c r="F60" s="2525"/>
    </row>
    <row r="61" spans="1:7" s="809" customFormat="1" ht="3" customHeight="1">
      <c r="A61" s="825"/>
      <c r="B61" s="825"/>
      <c r="C61" s="825"/>
      <c r="D61" s="825"/>
      <c r="E61" s="825"/>
    </row>
    <row r="62" spans="1:7" ht="10.5" customHeight="1">
      <c r="A62" s="809" t="s">
        <v>868</v>
      </c>
      <c r="B62" s="809"/>
      <c r="C62" s="809"/>
      <c r="D62" s="809"/>
      <c r="E62" s="809"/>
    </row>
    <row r="63" spans="1:7" ht="5.0999999999999996" customHeight="1">
      <c r="A63" s="809"/>
      <c r="B63" s="809"/>
      <c r="C63" s="809"/>
      <c r="D63" s="809"/>
      <c r="E63" s="809"/>
    </row>
    <row r="64" spans="1:7" ht="12" customHeight="1">
      <c r="A64" s="821" t="s">
        <v>889</v>
      </c>
      <c r="B64" s="809"/>
      <c r="C64" s="809"/>
      <c r="D64" s="809"/>
      <c r="E64" s="809"/>
    </row>
    <row r="65" spans="1:7" s="809" customFormat="1" ht="5.25" customHeight="1">
      <c r="A65" s="2526"/>
      <c r="B65" s="2526"/>
      <c r="C65" s="2526"/>
      <c r="D65" s="2526"/>
      <c r="E65" s="2526"/>
      <c r="F65" s="2525"/>
    </row>
    <row r="66" spans="1:7" s="809" customFormat="1" ht="4.5" customHeight="1">
      <c r="A66" s="825"/>
      <c r="B66" s="825"/>
      <c r="C66" s="825"/>
      <c r="D66" s="825"/>
      <c r="E66" s="825"/>
    </row>
    <row r="67" spans="1:7" ht="36" customHeight="1">
      <c r="A67" s="3064" t="s">
        <v>890</v>
      </c>
      <c r="B67" s="3064"/>
      <c r="C67" s="3064"/>
      <c r="D67" s="3064"/>
      <c r="E67" s="3064"/>
      <c r="F67" s="3064"/>
      <c r="G67" s="845"/>
    </row>
    <row r="68" spans="1:7" s="809" customFormat="1" ht="5.25" customHeight="1">
      <c r="A68" s="2526"/>
      <c r="B68" s="2526"/>
      <c r="C68" s="2526"/>
      <c r="D68" s="2526"/>
      <c r="E68" s="2526"/>
      <c r="F68" s="2525"/>
    </row>
    <row r="69" spans="1:7" s="809" customFormat="1" ht="4.5" customHeight="1">
      <c r="A69" s="825"/>
      <c r="B69" s="825"/>
      <c r="C69" s="825"/>
      <c r="D69" s="825"/>
      <c r="E69" s="825"/>
    </row>
    <row r="70" spans="1:7" ht="11.25" customHeight="1">
      <c r="A70" s="809" t="s">
        <v>868</v>
      </c>
      <c r="B70" s="809"/>
      <c r="C70" s="809"/>
      <c r="D70" s="809"/>
    </row>
    <row r="71" spans="1:7" ht="5.0999999999999996" customHeight="1">
      <c r="A71" s="809"/>
      <c r="B71" s="809"/>
      <c r="C71" s="809"/>
      <c r="D71" s="809"/>
    </row>
    <row r="72" spans="1:7" ht="12.75">
      <c r="A72" s="821" t="s">
        <v>7</v>
      </c>
      <c r="B72" s="809"/>
      <c r="C72" s="809"/>
      <c r="D72" s="809"/>
    </row>
    <row r="73" spans="1:7" s="809" customFormat="1" ht="3" customHeight="1">
      <c r="F73" s="824"/>
    </row>
    <row r="74" spans="1:7" s="809" customFormat="1" ht="4.5" customHeight="1">
      <c r="A74" s="825"/>
      <c r="B74" s="825"/>
      <c r="C74" s="825"/>
      <c r="D74" s="825"/>
      <c r="E74" s="825"/>
      <c r="F74" s="1487"/>
    </row>
    <row r="75" spans="1:7" ht="15" customHeight="1">
      <c r="A75" s="836" t="s">
        <v>700</v>
      </c>
      <c r="B75" s="826"/>
      <c r="C75" s="826" t="s">
        <v>891</v>
      </c>
      <c r="D75" s="826"/>
      <c r="E75" s="826"/>
      <c r="F75" s="826"/>
    </row>
    <row r="76" spans="1:7" s="809" customFormat="1" ht="5.25" customHeight="1">
      <c r="A76" s="1487"/>
      <c r="B76" s="1487"/>
      <c r="C76" s="1487"/>
      <c r="D76" s="1487"/>
      <c r="E76" s="1487"/>
      <c r="F76" s="824"/>
    </row>
    <row r="77" spans="1:7" s="809" customFormat="1" ht="3" customHeight="1">
      <c r="A77" s="825"/>
      <c r="B77" s="825"/>
      <c r="C77" s="825"/>
      <c r="D77" s="825"/>
      <c r="E77" s="825"/>
      <c r="F77" s="1487"/>
    </row>
    <row r="78" spans="1:7" ht="12" customHeight="1">
      <c r="A78" s="822" t="s">
        <v>892</v>
      </c>
      <c r="B78" s="822" t="s">
        <v>893</v>
      </c>
      <c r="C78" s="822"/>
      <c r="D78" s="822"/>
      <c r="E78" s="846"/>
      <c r="F78" s="1487"/>
      <c r="G78" s="842"/>
    </row>
    <row r="79" spans="1:7" ht="12" customHeight="1">
      <c r="A79" s="847" t="s">
        <v>894</v>
      </c>
      <c r="B79" s="3066"/>
      <c r="C79" s="3067"/>
      <c r="D79" s="3067"/>
      <c r="E79" s="3067"/>
      <c r="F79" s="3067"/>
      <c r="G79" s="842"/>
    </row>
    <row r="80" spans="1:7" ht="12" customHeight="1">
      <c r="A80" s="847"/>
      <c r="B80" s="3068" t="s">
        <v>895</v>
      </c>
      <c r="C80" s="3068"/>
      <c r="D80" s="3068"/>
      <c r="E80" s="3068"/>
      <c r="F80" s="3068"/>
      <c r="G80" s="842"/>
    </row>
    <row r="81" spans="1:7" ht="12" customHeight="1">
      <c r="A81" s="847"/>
      <c r="B81" s="3066" t="s">
        <v>896</v>
      </c>
      <c r="C81" s="3066"/>
      <c r="D81" s="3066"/>
      <c r="E81" s="3066"/>
      <c r="F81" s="3066"/>
      <c r="G81" s="842"/>
    </row>
    <row r="82" spans="1:7" ht="12" customHeight="1">
      <c r="A82" s="847" t="s">
        <v>897</v>
      </c>
      <c r="B82" s="848"/>
      <c r="C82" s="849"/>
      <c r="D82" s="849"/>
      <c r="E82" s="849"/>
      <c r="F82" s="849"/>
      <c r="G82" s="842"/>
    </row>
    <row r="83" spans="1:7" ht="12" customHeight="1">
      <c r="A83" s="847"/>
      <c r="B83" s="3066" t="s">
        <v>898</v>
      </c>
      <c r="C83" s="3066"/>
      <c r="D83" s="3066"/>
      <c r="E83" s="3066"/>
      <c r="F83" s="3066"/>
      <c r="G83" s="842"/>
    </row>
    <row r="84" spans="1:7" ht="12" customHeight="1">
      <c r="A84" s="2664"/>
      <c r="B84" s="3066" t="s">
        <v>899</v>
      </c>
      <c r="C84" s="3066"/>
      <c r="D84" s="3066"/>
      <c r="E84" s="3066"/>
      <c r="F84" s="3066"/>
      <c r="G84" s="842"/>
    </row>
    <row r="85" spans="1:7" ht="11.1" customHeight="1">
      <c r="A85" s="850" t="s">
        <v>900</v>
      </c>
      <c r="B85" s="3065" t="s">
        <v>901</v>
      </c>
      <c r="C85" s="3065"/>
      <c r="D85" s="3065"/>
      <c r="E85" s="3065"/>
      <c r="F85" s="3065"/>
      <c r="G85" s="842"/>
    </row>
    <row r="86" spans="1:7" ht="11.1" customHeight="1">
      <c r="A86" s="850"/>
      <c r="B86" s="3069" t="s">
        <v>902</v>
      </c>
      <c r="C86" s="3066"/>
      <c r="D86" s="3066"/>
      <c r="E86" s="3066"/>
      <c r="F86" s="3066"/>
      <c r="G86" s="842"/>
    </row>
    <row r="87" spans="1:7" ht="11.1" customHeight="1">
      <c r="A87" s="850"/>
      <c r="B87" s="3069" t="s">
        <v>903</v>
      </c>
      <c r="C87" s="3066"/>
      <c r="D87" s="3066"/>
      <c r="E87" s="3066"/>
      <c r="F87" s="3066"/>
      <c r="G87" s="842"/>
    </row>
    <row r="88" spans="1:7" ht="11.1" customHeight="1">
      <c r="A88" s="850"/>
      <c r="B88" s="3069" t="s">
        <v>904</v>
      </c>
      <c r="C88" s="3066"/>
      <c r="D88" s="3066"/>
      <c r="E88" s="3066"/>
      <c r="F88" s="3066"/>
      <c r="G88" s="842"/>
    </row>
    <row r="89" spans="1:7" ht="11.1" customHeight="1">
      <c r="A89" s="850"/>
      <c r="B89" s="3069" t="s">
        <v>905</v>
      </c>
      <c r="C89" s="3066"/>
      <c r="D89" s="3066"/>
      <c r="E89" s="3066"/>
      <c r="F89" s="3066"/>
      <c r="G89" s="842"/>
    </row>
    <row r="90" spans="1:7" ht="13.9" customHeight="1">
      <c r="A90" s="2640" t="s">
        <v>906</v>
      </c>
      <c r="B90" s="3069" t="s">
        <v>907</v>
      </c>
      <c r="C90" s="3066"/>
      <c r="D90" s="3066"/>
      <c r="E90" s="3066"/>
      <c r="F90" s="3066"/>
      <c r="G90" s="842"/>
    </row>
    <row r="91" spans="1:7" ht="12.6" customHeight="1">
      <c r="A91" s="850"/>
      <c r="B91" s="3069" t="s">
        <v>908</v>
      </c>
      <c r="C91" s="3066"/>
      <c r="D91" s="3066"/>
      <c r="E91" s="3066"/>
      <c r="F91" s="3066"/>
      <c r="G91" s="842"/>
    </row>
    <row r="92" spans="1:7" ht="12" customHeight="1">
      <c r="A92" s="851" t="s">
        <v>909</v>
      </c>
      <c r="B92" s="3069" t="s">
        <v>910</v>
      </c>
      <c r="C92" s="3066"/>
      <c r="D92" s="3066"/>
      <c r="E92" s="3066"/>
      <c r="F92" s="3066"/>
      <c r="G92" s="842"/>
    </row>
    <row r="93" spans="1:7" ht="12" customHeight="1">
      <c r="A93" s="850"/>
      <c r="B93" s="3069" t="s">
        <v>911</v>
      </c>
      <c r="C93" s="3066"/>
      <c r="D93" s="3066"/>
      <c r="E93" s="3066"/>
      <c r="F93" s="3066"/>
      <c r="G93" s="842"/>
    </row>
    <row r="94" spans="1:7" ht="14.45" customHeight="1">
      <c r="A94" s="2527" t="s">
        <v>912</v>
      </c>
      <c r="B94" s="3069" t="s">
        <v>913</v>
      </c>
      <c r="C94" s="3066"/>
      <c r="D94" s="3066"/>
      <c r="E94" s="3066"/>
      <c r="F94" s="3066"/>
      <c r="G94" s="842"/>
    </row>
    <row r="95" spans="1:7" ht="15.75" customHeight="1">
      <c r="A95" s="846" t="s">
        <v>914</v>
      </c>
      <c r="B95" s="3069" t="s">
        <v>915</v>
      </c>
      <c r="C95" s="3066"/>
      <c r="D95" s="3066"/>
      <c r="E95" s="3066"/>
      <c r="F95" s="3066"/>
      <c r="G95" s="842"/>
    </row>
    <row r="96" spans="1:7" ht="25.5" customHeight="1">
      <c r="A96" s="2639" t="s">
        <v>916</v>
      </c>
      <c r="B96" s="3069" t="s">
        <v>917</v>
      </c>
      <c r="C96" s="3066"/>
      <c r="D96" s="3066"/>
      <c r="E96" s="3066"/>
      <c r="F96" s="3066"/>
      <c r="G96" s="842"/>
    </row>
    <row r="97" spans="1:7" ht="25.15" customHeight="1">
      <c r="A97" s="2639" t="s">
        <v>918</v>
      </c>
      <c r="B97" s="3074" t="s">
        <v>919</v>
      </c>
      <c r="C97" s="3075"/>
      <c r="D97" s="3075"/>
      <c r="E97" s="3075"/>
      <c r="F97" s="3075"/>
      <c r="G97" s="842"/>
    </row>
    <row r="98" spans="1:7" ht="24.6" customHeight="1">
      <c r="A98" s="2639" t="s">
        <v>920</v>
      </c>
      <c r="B98" s="3069" t="s">
        <v>921</v>
      </c>
      <c r="C98" s="3072"/>
      <c r="D98" s="3072"/>
      <c r="E98" s="3072"/>
      <c r="F98" s="3072"/>
      <c r="G98" s="842"/>
    </row>
    <row r="99" spans="1:7" ht="24" customHeight="1">
      <c r="A99" s="850"/>
      <c r="B99" s="3069" t="s">
        <v>922</v>
      </c>
      <c r="C99" s="3066"/>
      <c r="D99" s="3066"/>
      <c r="E99" s="3066"/>
      <c r="F99" s="3066"/>
      <c r="G99" s="842"/>
    </row>
    <row r="100" spans="1:7" ht="16.149999999999999" customHeight="1">
      <c r="A100" s="850"/>
      <c r="B100" s="3069" t="s">
        <v>923</v>
      </c>
      <c r="C100" s="3066"/>
      <c r="D100" s="3066"/>
      <c r="E100" s="3066"/>
      <c r="F100" s="3066"/>
      <c r="G100" s="842"/>
    </row>
    <row r="101" spans="1:7" ht="9.75" customHeight="1">
      <c r="A101" s="1487"/>
      <c r="B101" s="1487" t="s">
        <v>905</v>
      </c>
      <c r="C101" s="1487"/>
      <c r="D101" s="1487"/>
      <c r="E101" s="1487"/>
      <c r="F101" s="1487"/>
      <c r="G101" s="842"/>
    </row>
    <row r="102" spans="1:7" ht="4.9000000000000004" customHeight="1">
      <c r="A102" s="1487"/>
      <c r="B102" s="1487"/>
      <c r="C102" s="1487"/>
      <c r="D102" s="1487"/>
      <c r="E102" s="1487"/>
      <c r="F102" s="1487"/>
      <c r="G102" s="842"/>
    </row>
    <row r="103" spans="1:7" s="809" customFormat="1" ht="18.75" customHeight="1">
      <c r="A103" s="3073" t="s">
        <v>868</v>
      </c>
      <c r="B103" s="3073"/>
      <c r="C103" s="3073"/>
      <c r="D103" s="3073"/>
      <c r="E103" s="2665"/>
      <c r="F103" s="2665"/>
      <c r="G103" s="842"/>
    </row>
    <row r="105" spans="1:7">
      <c r="A105" s="809"/>
      <c r="B105" s="809"/>
      <c r="C105" s="809"/>
      <c r="D105" s="809"/>
    </row>
    <row r="106" spans="1:7">
      <c r="A106" s="3070"/>
      <c r="B106" s="3070"/>
      <c r="C106" s="3070"/>
      <c r="D106" s="3070"/>
    </row>
    <row r="108" spans="1:7">
      <c r="A108" s="3070"/>
      <c r="B108" s="3070"/>
      <c r="C108" s="3070"/>
      <c r="D108" s="3070"/>
    </row>
  </sheetData>
  <mergeCells count="32">
    <mergeCell ref="A108:D108"/>
    <mergeCell ref="G24:G29"/>
    <mergeCell ref="B98:F98"/>
    <mergeCell ref="B99:F99"/>
    <mergeCell ref="B100:F100"/>
    <mergeCell ref="A103:D103"/>
    <mergeCell ref="A106:D106"/>
    <mergeCell ref="B93:F93"/>
    <mergeCell ref="B94:F94"/>
    <mergeCell ref="B95:F95"/>
    <mergeCell ref="B96:F96"/>
    <mergeCell ref="B97:F97"/>
    <mergeCell ref="B88:F88"/>
    <mergeCell ref="B89:F89"/>
    <mergeCell ref="B90:F90"/>
    <mergeCell ref="B91:F91"/>
    <mergeCell ref="B92:F92"/>
    <mergeCell ref="B83:F83"/>
    <mergeCell ref="B84:F84"/>
    <mergeCell ref="B85:F85"/>
    <mergeCell ref="B86:F86"/>
    <mergeCell ref="B87:F87"/>
    <mergeCell ref="C58:F58"/>
    <mergeCell ref="A67:F67"/>
    <mergeCell ref="B79:F79"/>
    <mergeCell ref="B80:F80"/>
    <mergeCell ref="B81:F81"/>
    <mergeCell ref="E21:F21"/>
    <mergeCell ref="A39:F39"/>
    <mergeCell ref="A52:B52"/>
    <mergeCell ref="C52:F52"/>
    <mergeCell ref="C57:F57"/>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rowBreaks count="1" manualBreakCount="1">
    <brk id="103" max="6"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62"/>
  <sheetViews>
    <sheetView showGridLines="0" view="pageBreakPreview" topLeftCell="A4" zoomScale="80" zoomScaleNormal="100" zoomScaleSheetLayoutView="80" workbookViewId="0">
      <selection activeCell="G35" sqref="G35"/>
    </sheetView>
  </sheetViews>
  <sheetFormatPr baseColWidth="10" defaultColWidth="13" defaultRowHeight="11.25"/>
  <cols>
    <col min="1" max="1" width="30.42578125" style="769" customWidth="1"/>
    <col min="2" max="2" width="9.28515625" style="769" customWidth="1"/>
    <col min="3" max="3" width="9.7109375" style="769" customWidth="1"/>
    <col min="4" max="4" width="10.85546875" style="769" customWidth="1"/>
    <col min="5" max="5" width="12.85546875" style="769" customWidth="1"/>
    <col min="6" max="7" width="10.85546875" style="769" customWidth="1"/>
    <col min="8" max="8" width="10.85546875" style="772" customWidth="1"/>
    <col min="9" max="10" width="10.85546875" style="769" customWidth="1"/>
    <col min="11" max="11" width="8.140625" style="769" customWidth="1"/>
    <col min="12" max="12" width="32" style="769" customWidth="1"/>
    <col min="13" max="18" width="8.140625" style="769" hidden="1" customWidth="1"/>
    <col min="19" max="22" width="13" style="769" hidden="1" customWidth="1"/>
    <col min="23" max="16384" width="13" style="769"/>
  </cols>
  <sheetData>
    <row r="1" spans="1:15" s="320" customFormat="1" ht="30" customHeight="1">
      <c r="D1" s="2252"/>
      <c r="E1" s="2252"/>
      <c r="F1" s="2252"/>
      <c r="G1" s="2253" t="s">
        <v>1477</v>
      </c>
      <c r="O1" s="329"/>
    </row>
    <row r="2" spans="1:15" s="320" customFormat="1" ht="5.0999999999999996" customHeight="1">
      <c r="A2" s="2255"/>
      <c r="B2" s="2254"/>
      <c r="C2" s="2254"/>
      <c r="D2" s="2254"/>
      <c r="E2" s="2254"/>
      <c r="F2" s="2254"/>
      <c r="G2" s="2254"/>
      <c r="M2" s="724"/>
    </row>
    <row r="3" spans="1:15" s="320" customFormat="1" ht="5.0999999999999996" customHeight="1">
      <c r="A3" s="328"/>
    </row>
    <row r="4" spans="1:15" s="722" customFormat="1" ht="11.1" customHeight="1">
      <c r="A4" s="725" t="s">
        <v>924</v>
      </c>
    </row>
    <row r="5" spans="1:15" s="721" customFormat="1" ht="5.0999999999999996" customHeight="1">
      <c r="A5" s="732"/>
      <c r="B5" s="732"/>
      <c r="C5" s="732"/>
      <c r="D5" s="732"/>
      <c r="E5" s="732"/>
      <c r="F5" s="773"/>
      <c r="G5" s="773"/>
      <c r="H5" s="773"/>
    </row>
    <row r="6" spans="1:15" s="721" customFormat="1" ht="5.0999999999999996" customHeight="1">
      <c r="A6" s="774"/>
      <c r="B6" s="774"/>
      <c r="C6" s="774"/>
      <c r="D6" s="774"/>
      <c r="E6" s="774"/>
      <c r="F6" s="774"/>
      <c r="G6" s="774"/>
      <c r="H6" s="775"/>
      <c r="I6" s="775"/>
      <c r="J6" s="775"/>
    </row>
    <row r="7" spans="1:15" s="721" customFormat="1" ht="16.5" customHeight="1">
      <c r="A7" s="734" t="s">
        <v>20</v>
      </c>
      <c r="B7" s="776"/>
      <c r="C7" s="735">
        <v>2016</v>
      </c>
      <c r="D7" s="777">
        <v>2017</v>
      </c>
      <c r="E7" s="735">
        <v>2018</v>
      </c>
      <c r="F7" s="735">
        <v>2019</v>
      </c>
      <c r="G7" s="735">
        <v>2020</v>
      </c>
    </row>
    <row r="8" spans="1:15" s="721" customFormat="1" ht="5.0999999999999996" customHeight="1">
      <c r="A8" s="778"/>
      <c r="B8" s="778"/>
      <c r="C8" s="778"/>
      <c r="D8" s="778"/>
      <c r="E8" s="778"/>
      <c r="F8" s="778"/>
      <c r="G8" s="778"/>
    </row>
    <row r="9" spans="1:15" s="722" customFormat="1" ht="5.0999999999999996" customHeight="1">
      <c r="A9" s="779"/>
      <c r="B9" s="780"/>
      <c r="C9" s="780"/>
      <c r="K9" s="721"/>
    </row>
    <row r="10" spans="1:15" s="721" customFormat="1" ht="24.75" customHeight="1">
      <c r="A10" s="3076" t="s">
        <v>925</v>
      </c>
      <c r="B10" s="3077"/>
      <c r="C10" s="781">
        <v>0.20743545826957099</v>
      </c>
      <c r="D10" s="782">
        <v>0.19013002032204701</v>
      </c>
      <c r="E10" s="782">
        <v>0.153094468598132</v>
      </c>
      <c r="F10" s="2946">
        <v>0.18</v>
      </c>
      <c r="G10" s="2946">
        <v>0.17499999999999999</v>
      </c>
    </row>
    <row r="11" spans="1:15" s="721" customFormat="1" ht="14.1" customHeight="1">
      <c r="A11" s="783" t="s">
        <v>926</v>
      </c>
      <c r="B11" s="784"/>
      <c r="C11" s="750">
        <v>10.0297444879906</v>
      </c>
      <c r="D11" s="784">
        <v>13.2611005285801</v>
      </c>
      <c r="E11" s="784">
        <v>16.7445491081643</v>
      </c>
      <c r="F11" s="2947">
        <v>18.600000000000001</v>
      </c>
      <c r="G11" s="2947">
        <v>17.5</v>
      </c>
    </row>
    <row r="12" spans="1:15" s="721" customFormat="1" ht="14.1" customHeight="1">
      <c r="A12" s="783" t="s">
        <v>927</v>
      </c>
      <c r="B12" s="784"/>
      <c r="C12" s="750">
        <v>9.4870326580182702</v>
      </c>
      <c r="D12" s="784">
        <v>13.1218661672248</v>
      </c>
      <c r="E12" s="784">
        <v>18.5816294300683</v>
      </c>
      <c r="F12" s="2947">
        <v>12.2</v>
      </c>
      <c r="G12" s="2947">
        <v>13.1</v>
      </c>
    </row>
    <row r="13" spans="1:15" s="722" customFormat="1" ht="5.0999999999999996" customHeight="1">
      <c r="A13" s="2256" t="s">
        <v>0</v>
      </c>
      <c r="B13" s="2257"/>
      <c r="C13" s="2257"/>
      <c r="D13" s="2257"/>
      <c r="E13" s="2257"/>
      <c r="F13" s="2257"/>
      <c r="G13" s="2257"/>
    </row>
    <row r="14" spans="1:15" s="722" customFormat="1" ht="5.0999999999999996" customHeight="1">
      <c r="A14" s="785"/>
    </row>
    <row r="15" spans="1:15" s="722" customFormat="1" ht="12" customHeight="1">
      <c r="A15" s="785"/>
    </row>
    <row r="16" spans="1:15" ht="12" customHeight="1">
      <c r="A16" s="3078" t="s">
        <v>928</v>
      </c>
      <c r="B16" s="3078"/>
      <c r="C16" s="3078"/>
      <c r="D16" s="3078"/>
      <c r="E16" s="3078"/>
      <c r="F16" s="3078"/>
      <c r="G16" s="3078"/>
      <c r="H16" s="3078"/>
      <c r="I16" s="794"/>
      <c r="J16" s="786"/>
      <c r="K16" s="786"/>
      <c r="L16" s="786"/>
      <c r="M16" s="786"/>
    </row>
    <row r="17" spans="1:31" ht="12" customHeight="1">
      <c r="A17" s="786"/>
      <c r="B17" s="786"/>
      <c r="C17" s="786"/>
      <c r="D17" s="786"/>
      <c r="E17" s="786"/>
      <c r="F17" s="786"/>
      <c r="G17" s="786"/>
      <c r="H17" s="786"/>
      <c r="I17" s="794"/>
      <c r="J17" s="786"/>
      <c r="K17" s="786"/>
      <c r="L17" s="786"/>
      <c r="M17" s="786"/>
    </row>
    <row r="18" spans="1:31" ht="12" customHeight="1">
      <c r="H18" s="769"/>
      <c r="L18" s="2953"/>
      <c r="M18" s="2949">
        <v>2000</v>
      </c>
      <c r="N18" s="2949">
        <v>2001</v>
      </c>
      <c r="O18" s="2949">
        <v>2002</v>
      </c>
      <c r="P18" s="2949">
        <v>2003</v>
      </c>
      <c r="Q18" s="2949">
        <v>2004</v>
      </c>
      <c r="R18" s="2949">
        <v>2005</v>
      </c>
      <c r="S18" s="2949">
        <v>2006</v>
      </c>
      <c r="T18" s="2949">
        <v>2007</v>
      </c>
      <c r="U18" s="2949">
        <v>2008</v>
      </c>
      <c r="V18" s="2949">
        <v>2009</v>
      </c>
      <c r="W18" s="2978">
        <v>2012</v>
      </c>
      <c r="X18" s="2978">
        <v>2013</v>
      </c>
      <c r="Y18" s="2978">
        <v>2014</v>
      </c>
      <c r="Z18" s="2978">
        <v>2015</v>
      </c>
      <c r="AA18" s="2978">
        <v>2016</v>
      </c>
      <c r="AB18" s="2978">
        <v>2017</v>
      </c>
      <c r="AC18" s="2978">
        <v>2018</v>
      </c>
      <c r="AD18" s="2978">
        <v>2019</v>
      </c>
      <c r="AE18" s="2978">
        <v>2020</v>
      </c>
    </row>
    <row r="19" spans="1:31" ht="12" customHeight="1">
      <c r="H19" s="769"/>
      <c r="L19" s="2980" t="s">
        <v>929</v>
      </c>
      <c r="M19" s="802">
        <v>0.43868091256828701</v>
      </c>
      <c r="N19" s="802">
        <v>0.42103620897830701</v>
      </c>
      <c r="O19" s="803">
        <v>0.38863381765286198</v>
      </c>
      <c r="P19" s="803">
        <v>0.36186760399114698</v>
      </c>
      <c r="Q19" s="803">
        <v>0.34299630214012899</v>
      </c>
      <c r="R19" s="803">
        <v>0.28767945041128801</v>
      </c>
      <c r="S19" s="803">
        <v>0.26764632554592499</v>
      </c>
      <c r="T19" s="803">
        <v>0.23786497369158699</v>
      </c>
      <c r="U19" s="803">
        <v>0.23316074627517799</v>
      </c>
      <c r="V19" s="803">
        <v>0.25729570686633602</v>
      </c>
      <c r="W19" s="782">
        <v>0.24876840807858799</v>
      </c>
      <c r="X19" s="2949">
        <v>0.23</v>
      </c>
      <c r="Y19" s="2949">
        <v>0.22</v>
      </c>
      <c r="Z19" s="2949">
        <v>0.21</v>
      </c>
      <c r="AA19" s="807">
        <v>0.20743545826957099</v>
      </c>
      <c r="AB19" s="807">
        <v>0.19</v>
      </c>
      <c r="AC19" s="807">
        <f>E10</f>
        <v>0.153094468598132</v>
      </c>
      <c r="AD19" s="807">
        <f t="shared" ref="AD19:AE19" si="0">F10</f>
        <v>0.18</v>
      </c>
      <c r="AE19" s="807">
        <f t="shared" si="0"/>
        <v>0.17499999999999999</v>
      </c>
    </row>
    <row r="20" spans="1:31" ht="12" customHeight="1">
      <c r="H20" s="769"/>
      <c r="L20" s="2981" t="s">
        <v>930</v>
      </c>
      <c r="M20" s="804">
        <v>28574.3</v>
      </c>
      <c r="N20" s="804">
        <v>29484.400000000001</v>
      </c>
      <c r="O20" s="804">
        <v>29904.5</v>
      </c>
      <c r="P20" s="804">
        <v>31038.7</v>
      </c>
      <c r="Q20" s="804">
        <v>32829.800000000003</v>
      </c>
      <c r="R20" s="804">
        <v>36507.300000000003</v>
      </c>
      <c r="S20" s="804">
        <v>40912.199999999997</v>
      </c>
      <c r="T20" s="804">
        <v>43883.3</v>
      </c>
      <c r="U20" s="804">
        <v>45774</v>
      </c>
      <c r="V20" s="804">
        <v>46352</v>
      </c>
      <c r="W20" s="2979">
        <v>50260</v>
      </c>
      <c r="X20" s="2978">
        <v>51610</v>
      </c>
      <c r="Y20" s="762">
        <v>52184</v>
      </c>
      <c r="Z20" s="2978">
        <v>54500</v>
      </c>
      <c r="AA20" s="2978">
        <v>54780</v>
      </c>
      <c r="AB20" s="2978">
        <v>55757</v>
      </c>
      <c r="AC20" s="2978">
        <v>57025</v>
      </c>
      <c r="AD20" s="2977">
        <v>56931.7</v>
      </c>
      <c r="AE20" s="2977">
        <v>50698.2</v>
      </c>
    </row>
    <row r="21" spans="1:31" ht="12" customHeight="1">
      <c r="A21" s="786"/>
      <c r="B21" s="786"/>
      <c r="C21" s="786"/>
      <c r="D21" s="786"/>
      <c r="E21" s="786"/>
      <c r="F21" s="786"/>
      <c r="G21" s="786"/>
      <c r="H21" s="769"/>
      <c r="L21" s="786"/>
      <c r="M21" s="794"/>
      <c r="N21" s="786"/>
      <c r="O21" s="786"/>
      <c r="P21" s="786"/>
      <c r="Q21" s="786"/>
    </row>
    <row r="22" spans="1:31" ht="12" customHeight="1">
      <c r="A22" s="786"/>
      <c r="B22" s="786"/>
      <c r="C22" s="786"/>
      <c r="D22" s="786"/>
      <c r="E22" s="786"/>
      <c r="F22" s="786"/>
      <c r="G22" s="2953"/>
      <c r="H22" s="769"/>
      <c r="L22" s="786"/>
      <c r="M22" s="794"/>
      <c r="N22" s="786"/>
      <c r="O22" s="786"/>
      <c r="P22" s="786"/>
      <c r="Q22" s="786"/>
    </row>
    <row r="23" spans="1:31" ht="12" customHeight="1">
      <c r="A23" s="786"/>
      <c r="B23" s="786"/>
      <c r="C23" s="786"/>
      <c r="D23" s="786"/>
      <c r="E23" s="786"/>
      <c r="F23" s="786"/>
      <c r="G23" s="2953"/>
      <c r="H23" s="769"/>
      <c r="L23" s="786"/>
      <c r="M23" s="794"/>
      <c r="N23" s="786"/>
      <c r="O23" s="786"/>
      <c r="P23" s="786"/>
      <c r="Q23" s="786"/>
    </row>
    <row r="24" spans="1:31" ht="12" customHeight="1">
      <c r="A24" s="786"/>
      <c r="B24" s="786"/>
      <c r="C24" s="786"/>
      <c r="D24" s="786"/>
      <c r="E24" s="786"/>
      <c r="F24" s="786"/>
      <c r="G24" s="786"/>
      <c r="H24" s="769"/>
      <c r="L24" s="786"/>
      <c r="M24" s="794"/>
      <c r="N24" s="786"/>
      <c r="O24" s="786"/>
      <c r="P24" s="786"/>
      <c r="Q24" s="786"/>
    </row>
    <row r="25" spans="1:31" ht="12" customHeight="1">
      <c r="A25" s="786"/>
      <c r="B25" s="786"/>
      <c r="C25" s="786"/>
      <c r="D25" s="786"/>
      <c r="E25" s="786"/>
      <c r="F25" s="786"/>
      <c r="G25" s="786"/>
      <c r="H25" s="769"/>
      <c r="L25" s="772"/>
      <c r="M25" s="794"/>
      <c r="N25" s="786"/>
      <c r="O25" s="786"/>
      <c r="P25" s="786"/>
      <c r="Q25" s="786"/>
    </row>
    <row r="26" spans="1:31" ht="12" customHeight="1">
      <c r="A26" s="786"/>
      <c r="B26" s="786"/>
      <c r="C26" s="786"/>
      <c r="D26" s="786"/>
      <c r="E26" s="786"/>
      <c r="F26" s="786"/>
      <c r="G26" s="786"/>
      <c r="H26" s="769"/>
      <c r="L26" s="772"/>
      <c r="O26" s="805"/>
      <c r="P26" s="805"/>
      <c r="Q26" s="806"/>
      <c r="R26" s="806"/>
      <c r="S26" s="806"/>
      <c r="T26" s="806"/>
      <c r="U26" s="806"/>
      <c r="V26" s="806"/>
      <c r="W26" s="806"/>
    </row>
    <row r="27" spans="1:31" ht="12" customHeight="1">
      <c r="A27" s="786"/>
      <c r="B27" s="786"/>
      <c r="C27" s="786"/>
      <c r="D27" s="786"/>
      <c r="E27" s="786"/>
      <c r="F27" s="786"/>
      <c r="G27" s="786"/>
      <c r="H27" s="769"/>
      <c r="L27" s="786"/>
      <c r="M27" s="794"/>
      <c r="N27" s="786"/>
      <c r="O27" s="786"/>
      <c r="P27" s="786"/>
      <c r="Q27" s="786"/>
    </row>
    <row r="28" spans="1:31" ht="12" customHeight="1">
      <c r="A28" s="786"/>
      <c r="B28" s="786"/>
      <c r="C28" s="786"/>
      <c r="D28" s="786"/>
      <c r="E28" s="786"/>
      <c r="F28" s="786"/>
      <c r="G28" s="786"/>
      <c r="H28" s="769"/>
      <c r="L28" s="786"/>
    </row>
    <row r="29" spans="1:31" s="2949" customFormat="1" ht="12" customHeight="1">
      <c r="A29" s="2948"/>
      <c r="B29" s="2948"/>
      <c r="C29" s="2948"/>
      <c r="D29" s="2948"/>
      <c r="E29" s="2948"/>
      <c r="F29" s="2948"/>
      <c r="G29" s="2948"/>
      <c r="L29" s="2948"/>
    </row>
    <row r="30" spans="1:31" ht="12" customHeight="1">
      <c r="B30" s="786"/>
      <c r="C30" s="786"/>
      <c r="D30" s="786"/>
      <c r="E30" s="786"/>
      <c r="F30" s="786"/>
      <c r="G30" s="786"/>
      <c r="H30" s="769"/>
      <c r="L30" s="786"/>
      <c r="M30" s="794"/>
      <c r="N30" s="786"/>
      <c r="O30" s="786"/>
      <c r="P30" s="786"/>
      <c r="Q30" s="786"/>
    </row>
    <row r="31" spans="1:31" s="2949" customFormat="1" ht="12" customHeight="1">
      <c r="B31" s="2948"/>
      <c r="C31" s="2948"/>
      <c r="D31" s="2948"/>
      <c r="E31" s="2948"/>
      <c r="F31" s="2948"/>
      <c r="G31" s="2948"/>
      <c r="L31" s="2948"/>
      <c r="M31" s="2950"/>
      <c r="N31" s="2948"/>
      <c r="O31" s="2948"/>
      <c r="P31" s="2948"/>
      <c r="Q31" s="2948"/>
    </row>
    <row r="32" spans="1:31" ht="15" customHeight="1">
      <c r="A32" s="787" t="s">
        <v>931</v>
      </c>
      <c r="B32" s="725"/>
      <c r="C32" s="788"/>
      <c r="D32" s="789"/>
      <c r="E32" s="789"/>
      <c r="F32" s="789"/>
      <c r="G32" s="789"/>
      <c r="H32" s="790"/>
      <c r="I32" s="794"/>
      <c r="J32" s="794"/>
      <c r="K32" s="794"/>
      <c r="L32" s="794"/>
      <c r="M32" s="794"/>
    </row>
    <row r="33" spans="1:13" ht="4.5" customHeight="1">
      <c r="A33" s="732"/>
      <c r="B33" s="732"/>
      <c r="C33" s="732"/>
      <c r="D33" s="732"/>
      <c r="E33" s="732"/>
      <c r="F33" s="773"/>
      <c r="G33" s="773"/>
      <c r="H33" s="773"/>
      <c r="I33" s="722"/>
      <c r="J33" s="794"/>
      <c r="K33" s="794"/>
      <c r="L33" s="794"/>
      <c r="M33" s="794"/>
    </row>
    <row r="34" spans="1:13" ht="4.5" customHeight="1">
      <c r="A34" s="774"/>
      <c r="B34" s="774"/>
      <c r="C34" s="774"/>
      <c r="D34" s="774"/>
      <c r="E34" s="774"/>
      <c r="F34" s="774"/>
      <c r="G34" s="774"/>
      <c r="H34" s="775"/>
      <c r="I34" s="775"/>
      <c r="J34" s="794"/>
      <c r="K34" s="794"/>
      <c r="L34" s="794"/>
      <c r="M34" s="794"/>
    </row>
    <row r="35" spans="1:13" ht="12">
      <c r="A35" s="734" t="s">
        <v>20</v>
      </c>
      <c r="B35" s="776" t="s">
        <v>932</v>
      </c>
      <c r="C35" s="792">
        <v>2017</v>
      </c>
      <c r="D35" s="792">
        <v>2018</v>
      </c>
      <c r="E35" s="792">
        <v>2019</v>
      </c>
      <c r="F35" s="792">
        <v>2020</v>
      </c>
      <c r="G35" s="791">
        <v>2021</v>
      </c>
      <c r="J35" s="794"/>
      <c r="K35" s="794"/>
      <c r="L35" s="794"/>
      <c r="M35" s="794"/>
    </row>
    <row r="36" spans="1:13" ht="4.5" customHeight="1">
      <c r="A36" s="793"/>
      <c r="B36" s="793"/>
      <c r="C36" s="772"/>
      <c r="D36" s="772"/>
      <c r="E36" s="772"/>
      <c r="F36" s="794"/>
      <c r="G36" s="794"/>
      <c r="J36" s="794"/>
      <c r="K36" s="794"/>
      <c r="L36" s="794"/>
      <c r="M36" s="794"/>
    </row>
    <row r="37" spans="1:13" ht="12.95" customHeight="1">
      <c r="A37" s="795" t="s">
        <v>933</v>
      </c>
      <c r="B37" s="776" t="s">
        <v>393</v>
      </c>
      <c r="C37" s="2733">
        <f t="shared" ref="C37:F37" si="1">SUM(C38:C47)</f>
        <v>12732</v>
      </c>
      <c r="D37" s="2733">
        <f t="shared" si="1"/>
        <v>11904</v>
      </c>
      <c r="E37" s="2733">
        <f t="shared" si="1"/>
        <v>10490</v>
      </c>
      <c r="F37" s="2968">
        <f t="shared" si="1"/>
        <v>9703</v>
      </c>
      <c r="G37" s="2733">
        <v>9957</v>
      </c>
      <c r="J37" s="794"/>
      <c r="K37" s="794"/>
      <c r="L37" s="794"/>
      <c r="M37" s="794"/>
    </row>
    <row r="38" spans="1:13" ht="12.4" customHeight="1">
      <c r="A38" s="796" t="s">
        <v>934</v>
      </c>
      <c r="B38" s="797"/>
      <c r="C38" s="2951">
        <v>4491</v>
      </c>
      <c r="D38" s="2951">
        <v>4091</v>
      </c>
      <c r="E38" s="2951">
        <v>3957</v>
      </c>
      <c r="F38" s="2951">
        <v>3722</v>
      </c>
      <c r="G38" s="2951">
        <v>3799</v>
      </c>
      <c r="J38" s="794"/>
      <c r="K38" s="794"/>
      <c r="L38" s="794"/>
      <c r="M38" s="794"/>
    </row>
    <row r="39" spans="1:13" ht="12.4" customHeight="1">
      <c r="A39" s="796" t="s">
        <v>935</v>
      </c>
      <c r="B39" s="797"/>
      <c r="C39" s="2951">
        <v>767</v>
      </c>
      <c r="D39" s="2951">
        <v>676</v>
      </c>
      <c r="E39" s="2951">
        <v>471</v>
      </c>
      <c r="F39" s="2951">
        <v>428</v>
      </c>
      <c r="G39" s="2951">
        <v>398</v>
      </c>
    </row>
    <row r="40" spans="1:13" ht="12.4" customHeight="1">
      <c r="A40" s="796" t="s">
        <v>936</v>
      </c>
      <c r="B40" s="797"/>
      <c r="C40" s="2951">
        <v>53</v>
      </c>
      <c r="D40" s="2951">
        <v>54</v>
      </c>
      <c r="E40" s="2951">
        <v>34</v>
      </c>
      <c r="F40" s="2951">
        <v>3</v>
      </c>
      <c r="G40" s="2951">
        <v>3</v>
      </c>
    </row>
    <row r="41" spans="1:13" ht="12.4" customHeight="1">
      <c r="A41" s="796" t="s">
        <v>937</v>
      </c>
      <c r="B41" s="797"/>
      <c r="C41" s="2951">
        <v>43</v>
      </c>
      <c r="D41" s="2951">
        <v>13</v>
      </c>
      <c r="E41" s="2951">
        <v>2</v>
      </c>
      <c r="F41" s="2951">
        <v>5</v>
      </c>
      <c r="G41" s="2951">
        <v>5</v>
      </c>
    </row>
    <row r="42" spans="1:13" ht="12.4" customHeight="1">
      <c r="A42" s="796" t="s">
        <v>938</v>
      </c>
      <c r="B42" s="798"/>
      <c r="C42" s="2951">
        <v>112</v>
      </c>
      <c r="D42" s="2951">
        <v>112</v>
      </c>
      <c r="E42" s="2951">
        <v>150</v>
      </c>
      <c r="F42" s="2951">
        <v>147</v>
      </c>
      <c r="G42" s="2951">
        <v>149</v>
      </c>
    </row>
    <row r="43" spans="1:13" ht="12.4" customHeight="1">
      <c r="A43" s="796" t="s">
        <v>939</v>
      </c>
      <c r="B43" s="797"/>
      <c r="C43" s="2951">
        <v>2602</v>
      </c>
      <c r="D43" s="2951">
        <v>2631</v>
      </c>
      <c r="E43" s="2951">
        <v>1753</v>
      </c>
      <c r="F43" s="2951">
        <v>1629</v>
      </c>
      <c r="G43" s="2951">
        <v>1866</v>
      </c>
    </row>
    <row r="44" spans="1:13" ht="12.4" customHeight="1">
      <c r="A44" s="796" t="s">
        <v>940</v>
      </c>
      <c r="B44" s="797"/>
      <c r="C44" s="2951">
        <v>4608</v>
      </c>
      <c r="D44" s="2951">
        <v>4270</v>
      </c>
      <c r="E44" s="2951">
        <v>4017</v>
      </c>
      <c r="F44" s="2951">
        <v>3756</v>
      </c>
      <c r="G44" s="2951">
        <v>3625</v>
      </c>
    </row>
    <row r="45" spans="1:13" ht="12.4" customHeight="1">
      <c r="A45" s="796" t="s">
        <v>941</v>
      </c>
      <c r="B45" s="797"/>
      <c r="C45" s="2951">
        <v>8</v>
      </c>
      <c r="D45" s="2951">
        <v>8</v>
      </c>
      <c r="E45" s="2951">
        <v>5</v>
      </c>
      <c r="F45" s="2951">
        <v>1</v>
      </c>
      <c r="G45" s="2951">
        <v>1</v>
      </c>
    </row>
    <row r="46" spans="1:13" ht="12.4" customHeight="1">
      <c r="A46" s="796" t="s">
        <v>942</v>
      </c>
      <c r="B46" s="797"/>
      <c r="C46" s="2951">
        <v>5</v>
      </c>
      <c r="D46" s="2951">
        <v>4</v>
      </c>
      <c r="E46" s="2951">
        <v>4</v>
      </c>
      <c r="F46" s="2951">
        <v>4</v>
      </c>
      <c r="G46" s="2951">
        <v>4</v>
      </c>
    </row>
    <row r="47" spans="1:13" ht="12.4" customHeight="1">
      <c r="A47" s="796" t="s">
        <v>943</v>
      </c>
      <c r="B47" s="797"/>
      <c r="C47" s="2951">
        <v>43</v>
      </c>
      <c r="D47" s="2951">
        <v>45</v>
      </c>
      <c r="E47" s="2951">
        <v>97</v>
      </c>
      <c r="F47" s="2951">
        <v>8</v>
      </c>
      <c r="G47" s="2951">
        <v>107</v>
      </c>
    </row>
    <row r="48" spans="1:13" ht="12.95" customHeight="1">
      <c r="A48" s="795" t="s">
        <v>944</v>
      </c>
      <c r="B48" s="795"/>
      <c r="C48" s="795"/>
      <c r="D48" s="795"/>
      <c r="E48" s="795"/>
      <c r="F48" s="795"/>
      <c r="G48" s="795"/>
    </row>
    <row r="49" spans="1:13" ht="12.4" customHeight="1">
      <c r="A49" s="796" t="s">
        <v>945</v>
      </c>
      <c r="B49" s="797" t="s">
        <v>946</v>
      </c>
      <c r="C49" s="2734">
        <v>3922</v>
      </c>
      <c r="D49" s="2734">
        <v>5051.3999999999996</v>
      </c>
      <c r="E49" s="2734">
        <v>6026.3812401454998</v>
      </c>
      <c r="F49" s="2734">
        <v>4985.5993647266696</v>
      </c>
      <c r="G49" s="2734">
        <v>3607.4</v>
      </c>
      <c r="I49" s="2954"/>
      <c r="J49" s="2954"/>
      <c r="K49" s="2954"/>
      <c r="L49" s="2954"/>
      <c r="M49" s="2954"/>
    </row>
    <row r="50" spans="1:13" ht="12.4" customHeight="1">
      <c r="A50" s="796" t="s">
        <v>947</v>
      </c>
      <c r="B50" s="797" t="s">
        <v>948</v>
      </c>
      <c r="C50" s="2734">
        <v>1106.8</v>
      </c>
      <c r="D50" s="2734">
        <v>1053.4000000000001</v>
      </c>
      <c r="E50" s="2734">
        <v>963.94799999999998</v>
      </c>
      <c r="F50" s="2734">
        <v>923.87909999999999</v>
      </c>
      <c r="G50" s="2734">
        <v>797.7</v>
      </c>
      <c r="I50" s="2954"/>
      <c r="J50" s="2954"/>
      <c r="K50" s="2954"/>
      <c r="L50" s="2954"/>
      <c r="M50" s="2954"/>
    </row>
    <row r="51" spans="1:13" ht="12.4" customHeight="1">
      <c r="A51" s="796" t="s">
        <v>949</v>
      </c>
      <c r="B51" s="797" t="s">
        <v>946</v>
      </c>
      <c r="C51" s="2734">
        <v>0.4</v>
      </c>
      <c r="D51" s="2734">
        <v>1.3</v>
      </c>
      <c r="E51" s="2734">
        <v>5.7500000000000002E-2</v>
      </c>
      <c r="F51" s="2734">
        <v>0.1</v>
      </c>
      <c r="G51" s="2734">
        <v>1.2</v>
      </c>
      <c r="I51" s="2954"/>
      <c r="J51" s="2954"/>
      <c r="K51" s="2954"/>
      <c r="L51" s="2954"/>
      <c r="M51" s="2954"/>
    </row>
    <row r="52" spans="1:13" ht="12.4" customHeight="1">
      <c r="A52" s="796" t="s">
        <v>950</v>
      </c>
      <c r="B52" s="797" t="s">
        <v>946</v>
      </c>
      <c r="C52" s="2734">
        <v>13.6</v>
      </c>
      <c r="D52" s="2734">
        <v>2.7</v>
      </c>
      <c r="E52" s="2734">
        <v>7.7158376214980002</v>
      </c>
      <c r="F52" s="2734">
        <v>6.0034305317324197</v>
      </c>
      <c r="G52" s="2734">
        <v>0</v>
      </c>
      <c r="I52" s="2954"/>
      <c r="J52" s="2954"/>
      <c r="K52" s="2954"/>
      <c r="L52" s="2954"/>
      <c r="M52" s="2954"/>
    </row>
    <row r="53" spans="1:13" ht="12.4" customHeight="1">
      <c r="A53" s="796" t="s">
        <v>951</v>
      </c>
      <c r="B53" s="797" t="s">
        <v>946</v>
      </c>
      <c r="C53" s="2734">
        <v>1.2</v>
      </c>
      <c r="D53" s="2734">
        <v>1.4</v>
      </c>
      <c r="E53" s="2734">
        <v>0</v>
      </c>
      <c r="F53" s="2734">
        <v>4.6174142480211096</v>
      </c>
      <c r="G53" s="2734">
        <v>0</v>
      </c>
      <c r="I53" s="2954"/>
      <c r="J53" s="2954"/>
      <c r="K53" s="2954"/>
      <c r="L53" s="2954"/>
      <c r="M53" s="2954"/>
    </row>
    <row r="54" spans="1:13" ht="12.4" customHeight="1">
      <c r="A54" s="796" t="s">
        <v>952</v>
      </c>
      <c r="B54" s="797" t="s">
        <v>946</v>
      </c>
      <c r="C54" s="2734">
        <v>1.2</v>
      </c>
      <c r="D54" s="2734">
        <v>5.4</v>
      </c>
      <c r="E54" s="2734">
        <v>0.75126000000000004</v>
      </c>
      <c r="F54" s="2734">
        <v>0.85</v>
      </c>
      <c r="G54" s="2734">
        <v>2.2999999999999998</v>
      </c>
      <c r="I54" s="2954"/>
      <c r="J54" s="2954"/>
      <c r="K54" s="2954"/>
      <c r="L54" s="2954"/>
      <c r="M54" s="2954"/>
    </row>
    <row r="55" spans="1:13" ht="12.4" customHeight="1">
      <c r="A55" s="800" t="s">
        <v>953</v>
      </c>
      <c r="B55" s="797" t="s">
        <v>946</v>
      </c>
      <c r="C55" s="2734">
        <v>1.4</v>
      </c>
      <c r="D55" s="2734">
        <v>1.7</v>
      </c>
      <c r="E55" s="2734" t="s">
        <v>42</v>
      </c>
      <c r="F55" s="2734">
        <v>1.9607843137254899</v>
      </c>
      <c r="G55" s="2734">
        <v>2.1</v>
      </c>
      <c r="I55" s="2954"/>
      <c r="J55" s="2954"/>
      <c r="K55" s="2954"/>
      <c r="L55" s="2954"/>
      <c r="M55" s="2954"/>
    </row>
    <row r="56" spans="1:13" ht="4.5" customHeight="1">
      <c r="A56" s="2258"/>
      <c r="B56" s="2258"/>
      <c r="C56" s="2259"/>
      <c r="D56" s="2259"/>
      <c r="E56" s="2259"/>
      <c r="F56" s="2259"/>
      <c r="G56" s="2259"/>
      <c r="H56" s="801"/>
      <c r="I56" s="722"/>
    </row>
    <row r="57" spans="1:13" ht="4.5" customHeight="1">
      <c r="A57" s="732"/>
      <c r="B57" s="732"/>
      <c r="C57" s="801"/>
      <c r="D57" s="801"/>
      <c r="E57" s="801"/>
      <c r="F57" s="801"/>
      <c r="G57" s="801"/>
      <c r="H57" s="801"/>
    </row>
    <row r="58" spans="1:13" ht="12" customHeight="1">
      <c r="A58" s="767" t="s">
        <v>954</v>
      </c>
      <c r="B58" s="732"/>
      <c r="C58" s="797"/>
      <c r="D58" s="797"/>
      <c r="E58" s="732"/>
      <c r="F58" s="732"/>
      <c r="G58" s="732"/>
      <c r="H58" s="721"/>
    </row>
    <row r="59" spans="1:13" ht="12" customHeight="1">
      <c r="A59" s="767" t="s">
        <v>955</v>
      </c>
      <c r="B59" s="732"/>
      <c r="C59" s="797"/>
      <c r="D59" s="797"/>
      <c r="E59" s="732"/>
      <c r="F59" s="732"/>
      <c r="G59" s="732"/>
      <c r="H59" s="721"/>
    </row>
    <row r="60" spans="1:13" ht="12" customHeight="1">
      <c r="A60" s="767" t="s">
        <v>956</v>
      </c>
      <c r="B60" s="732"/>
      <c r="C60" s="797"/>
      <c r="D60" s="797"/>
      <c r="E60" s="732"/>
      <c r="F60" s="732"/>
      <c r="G60" s="732"/>
      <c r="H60" s="721"/>
    </row>
    <row r="61" spans="1:13" ht="12" customHeight="1">
      <c r="A61" s="767" t="s">
        <v>957</v>
      </c>
      <c r="B61" s="732"/>
      <c r="C61" s="797"/>
      <c r="D61" s="797"/>
      <c r="E61" s="732"/>
      <c r="F61" s="732"/>
      <c r="G61" s="732"/>
      <c r="H61" s="721"/>
    </row>
    <row r="62" spans="1:13" ht="12" customHeight="1">
      <c r="A62" s="2735" t="s">
        <v>1464</v>
      </c>
    </row>
  </sheetData>
  <mergeCells count="2">
    <mergeCell ref="A10:B10"/>
    <mergeCell ref="A16:H16"/>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EZ58"/>
  <sheetViews>
    <sheetView showGridLines="0" workbookViewId="0">
      <selection activeCell="G35" sqref="G35"/>
    </sheetView>
  </sheetViews>
  <sheetFormatPr baseColWidth="10" defaultColWidth="41" defaultRowHeight="17.25" customHeight="1"/>
  <cols>
    <col min="1" max="1" width="30.7109375" style="721" customWidth="1"/>
    <col min="2" max="4" width="12.7109375" style="721" customWidth="1"/>
    <col min="5" max="5" width="13.7109375" style="721" customWidth="1"/>
    <col min="6" max="6" width="12.7109375" style="721" customWidth="1"/>
    <col min="7" max="10" width="10.7109375" style="721" customWidth="1"/>
    <col min="11" max="251" width="10.140625" style="721" customWidth="1"/>
    <col min="252" max="16384" width="41" style="721"/>
  </cols>
  <sheetData>
    <row r="1" spans="1:10" s="320" customFormat="1" ht="33" customHeight="1">
      <c r="C1" s="722"/>
      <c r="D1" s="722"/>
      <c r="E1" s="722"/>
      <c r="F1" s="2278" t="s">
        <v>1477</v>
      </c>
      <c r="G1" s="722"/>
      <c r="J1" s="329"/>
    </row>
    <row r="2" spans="1:10" s="320" customFormat="1" ht="4.5" customHeight="1">
      <c r="A2" s="2255"/>
      <c r="B2" s="2254"/>
      <c r="C2" s="2254"/>
      <c r="D2" s="2254"/>
      <c r="E2" s="2254"/>
      <c r="F2" s="2254"/>
    </row>
    <row r="3" spans="1:10" s="719" customFormat="1" ht="12" customHeight="1">
      <c r="A3" s="725" t="s">
        <v>958</v>
      </c>
      <c r="B3" s="726"/>
      <c r="C3" s="720"/>
      <c r="D3" s="727"/>
      <c r="E3" s="727"/>
      <c r="F3" s="728"/>
      <c r="G3" s="729"/>
      <c r="H3" s="729"/>
    </row>
    <row r="4" spans="1:10" ht="12" customHeight="1">
      <c r="A4" s="730"/>
      <c r="B4" s="731"/>
      <c r="F4" s="732"/>
      <c r="G4" s="732"/>
      <c r="H4" s="732"/>
    </row>
    <row r="5" spans="1:10" ht="12" customHeight="1">
      <c r="A5" s="733"/>
      <c r="B5" s="3079" t="s">
        <v>959</v>
      </c>
      <c r="C5" s="3079"/>
      <c r="D5" s="3079"/>
      <c r="E5" s="3079"/>
      <c r="F5" s="3079"/>
    </row>
    <row r="6" spans="1:10" ht="12">
      <c r="A6" s="734" t="s">
        <v>20</v>
      </c>
      <c r="B6" s="736">
        <v>2017</v>
      </c>
      <c r="C6" s="736">
        <v>2018</v>
      </c>
      <c r="D6" s="736">
        <v>2019</v>
      </c>
      <c r="E6" s="736">
        <v>2020</v>
      </c>
      <c r="F6" s="735">
        <v>2021</v>
      </c>
    </row>
    <row r="7" spans="1:10" ht="5.0999999999999996" customHeight="1">
      <c r="A7" s="737"/>
      <c r="B7" s="738"/>
      <c r="C7" s="739"/>
      <c r="D7" s="739"/>
      <c r="E7" s="793"/>
      <c r="F7" s="740"/>
    </row>
    <row r="8" spans="1:10" s="720" customFormat="1" ht="12" customHeight="1">
      <c r="A8" s="741" t="s">
        <v>960</v>
      </c>
      <c r="B8" s="742">
        <f>B9+B20</f>
        <v>1074.4383756881164</v>
      </c>
      <c r="C8" s="742">
        <f>C9+C20</f>
        <v>1400.7677504189612</v>
      </c>
      <c r="D8" s="742">
        <v>1368.3</v>
      </c>
      <c r="E8" s="742">
        <f>E9+E20</f>
        <v>1365.1382592329426</v>
      </c>
      <c r="F8" s="742">
        <v>991.2</v>
      </c>
      <c r="G8" s="721"/>
    </row>
    <row r="9" spans="1:10" s="720" customFormat="1" ht="12" customHeight="1">
      <c r="A9" s="743" t="s">
        <v>961</v>
      </c>
      <c r="B9" s="742">
        <f>SUM(B10:B19)</f>
        <v>29.288971866666667</v>
      </c>
      <c r="C9" s="742">
        <f>SUM(C10:C19)</f>
        <v>39.056252359474414</v>
      </c>
      <c r="D9" s="742">
        <f>SUM(D10:D19)</f>
        <v>37.547507909000004</v>
      </c>
      <c r="E9" s="742">
        <f>SUM(E10:E19)</f>
        <v>34.438259232942499</v>
      </c>
      <c r="F9" s="742">
        <v>33.6</v>
      </c>
    </row>
    <row r="10" spans="1:10" ht="12" customHeight="1">
      <c r="A10" s="744" t="s">
        <v>934</v>
      </c>
      <c r="B10" s="745">
        <v>5.0016999999999996</v>
      </c>
      <c r="C10" s="745">
        <v>3.9700805642633199</v>
      </c>
      <c r="D10" s="746">
        <v>3.1823999999999999</v>
      </c>
      <c r="E10" s="747">
        <v>2.8717000000000001</v>
      </c>
      <c r="F10" s="747">
        <v>2.9</v>
      </c>
    </row>
    <row r="11" spans="1:10" ht="12" customHeight="1">
      <c r="A11" s="744" t="s">
        <v>935</v>
      </c>
      <c r="B11" s="748">
        <v>7.6245000000000003</v>
      </c>
      <c r="C11" s="748">
        <v>2.9904999999999999</v>
      </c>
      <c r="D11" s="749">
        <v>1.8321000000000001</v>
      </c>
      <c r="E11" s="750">
        <v>1.0940000000000001</v>
      </c>
      <c r="F11" s="2836">
        <v>1</v>
      </c>
    </row>
    <row r="12" spans="1:10" ht="12" customHeight="1">
      <c r="A12" s="744" t="s">
        <v>936</v>
      </c>
      <c r="B12" s="748">
        <v>0.10566666666666701</v>
      </c>
      <c r="C12" s="748">
        <v>8.1136363636363604E-2</v>
      </c>
      <c r="D12" s="749">
        <v>0.8821</v>
      </c>
      <c r="E12" s="750">
        <v>1.2162999999999999</v>
      </c>
      <c r="F12" s="2836">
        <v>1.2</v>
      </c>
    </row>
    <row r="13" spans="1:10" ht="12" customHeight="1">
      <c r="A13" s="744" t="s">
        <v>937</v>
      </c>
      <c r="B13" s="751">
        <v>4.2999999999999997E-2</v>
      </c>
      <c r="C13" s="748" t="s">
        <v>42</v>
      </c>
      <c r="D13" s="752">
        <v>0</v>
      </c>
      <c r="E13" s="753">
        <v>0</v>
      </c>
      <c r="F13" s="2837">
        <v>0</v>
      </c>
    </row>
    <row r="14" spans="1:10" ht="12" customHeight="1">
      <c r="A14" s="744" t="s">
        <v>938</v>
      </c>
      <c r="B14" s="748">
        <v>7.1420935999999999</v>
      </c>
      <c r="C14" s="748">
        <v>12.512699</v>
      </c>
      <c r="D14" s="749">
        <v>12.4467</v>
      </c>
      <c r="E14" s="750">
        <v>11.19</v>
      </c>
      <c r="F14" s="2836">
        <v>10.3</v>
      </c>
    </row>
    <row r="15" spans="1:10" ht="12" customHeight="1">
      <c r="A15" s="744" t="s">
        <v>939</v>
      </c>
      <c r="B15" s="748">
        <v>0.99790000000000001</v>
      </c>
      <c r="C15" s="748">
        <v>3.9424999999999999</v>
      </c>
      <c r="D15" s="749">
        <v>3.5448499999999998</v>
      </c>
      <c r="E15" s="750">
        <v>3.2941019110097001</v>
      </c>
      <c r="F15" s="2836">
        <v>3.8</v>
      </c>
    </row>
    <row r="16" spans="1:10" ht="12" customHeight="1">
      <c r="A16" s="744" t="s">
        <v>940</v>
      </c>
      <c r="B16" s="748">
        <v>6.3843432</v>
      </c>
      <c r="C16" s="748">
        <v>13.794722098241399</v>
      </c>
      <c r="D16" s="749">
        <v>13.231883909</v>
      </c>
      <c r="E16" s="750">
        <v>12.3721573219328</v>
      </c>
      <c r="F16" s="2836">
        <v>11.9</v>
      </c>
    </row>
    <row r="17" spans="1:8" ht="12" customHeight="1">
      <c r="A17" s="744" t="s">
        <v>941</v>
      </c>
      <c r="B17" s="751">
        <v>0.2</v>
      </c>
      <c r="C17" s="748">
        <v>0.31333333333333302</v>
      </c>
      <c r="D17" s="754">
        <v>0.72747399999999995</v>
      </c>
      <c r="E17" s="750">
        <v>0.6</v>
      </c>
      <c r="F17" s="2836">
        <v>0.6</v>
      </c>
    </row>
    <row r="18" spans="1:8" ht="12" customHeight="1">
      <c r="A18" s="744" t="s">
        <v>942</v>
      </c>
      <c r="B18" s="748">
        <v>1.7517684</v>
      </c>
      <c r="C18" s="748">
        <v>1.429406</v>
      </c>
      <c r="D18" s="755">
        <v>1.7</v>
      </c>
      <c r="E18" s="750">
        <v>1.8</v>
      </c>
      <c r="F18" s="2836">
        <v>1.8</v>
      </c>
    </row>
    <row r="19" spans="1:8" ht="12" customHeight="1">
      <c r="A19" s="744" t="s">
        <v>943</v>
      </c>
      <c r="B19" s="756">
        <v>3.7999999999999999E-2</v>
      </c>
      <c r="C19" s="756">
        <v>2.1874999999999999E-2</v>
      </c>
      <c r="D19" s="757">
        <v>0</v>
      </c>
      <c r="E19" s="750">
        <v>0</v>
      </c>
      <c r="F19" s="2836">
        <v>0</v>
      </c>
    </row>
    <row r="20" spans="1:8" s="720" customFormat="1" ht="12" customHeight="1">
      <c r="A20" s="743" t="s">
        <v>962</v>
      </c>
      <c r="B20" s="742">
        <f>SUM(B21:B27)</f>
        <v>1045.1494038214496</v>
      </c>
      <c r="C20" s="742">
        <f>SUM(C21:C27)</f>
        <v>1361.7114980594868</v>
      </c>
      <c r="D20" s="758">
        <f>SUM(D21:D27)</f>
        <v>1586.4103382830669</v>
      </c>
      <c r="E20" s="2457">
        <f>SUM(E21:E27)</f>
        <v>1330.7</v>
      </c>
      <c r="F20" s="758">
        <v>957.6</v>
      </c>
    </row>
    <row r="21" spans="1:8" ht="12" customHeight="1">
      <c r="A21" s="744" t="s">
        <v>945</v>
      </c>
      <c r="B21" s="748">
        <v>887.10691499999996</v>
      </c>
      <c r="C21" s="748">
        <v>1210.81218299118</v>
      </c>
      <c r="D21" s="759">
        <v>1446.33149763492</v>
      </c>
      <c r="E21" s="759">
        <v>1196.5</v>
      </c>
      <c r="F21" s="759">
        <v>840.6</v>
      </c>
    </row>
    <row r="22" spans="1:8" ht="12" customHeight="1">
      <c r="A22" s="744" t="s">
        <v>947</v>
      </c>
      <c r="B22" s="748">
        <v>154.35548852145001</v>
      </c>
      <c r="C22" s="748">
        <v>148.9527018103</v>
      </c>
      <c r="D22" s="759">
        <v>136.057780648147</v>
      </c>
      <c r="E22" s="2456">
        <v>130.4</v>
      </c>
      <c r="F22" s="2836">
        <v>112.8</v>
      </c>
      <c r="G22" s="2901"/>
    </row>
    <row r="23" spans="1:8" ht="12" customHeight="1">
      <c r="A23" s="744" t="s">
        <v>949</v>
      </c>
      <c r="B23" s="748">
        <v>0</v>
      </c>
      <c r="C23" s="748">
        <v>0.13518389925212501</v>
      </c>
      <c r="D23" s="759">
        <v>0.57079999999999997</v>
      </c>
      <c r="E23" s="759">
        <v>1</v>
      </c>
      <c r="F23" s="2838">
        <v>1.2</v>
      </c>
      <c r="G23" s="2952"/>
    </row>
    <row r="24" spans="1:8" ht="12" customHeight="1">
      <c r="A24" s="744" t="s">
        <v>950</v>
      </c>
      <c r="B24" s="748">
        <v>3.5756556000000002</v>
      </c>
      <c r="C24" s="748">
        <v>0.94411020000000001</v>
      </c>
      <c r="D24" s="759">
        <v>2.6989999999999998</v>
      </c>
      <c r="E24" s="759">
        <v>2.1</v>
      </c>
      <c r="F24" s="2838">
        <v>0.9</v>
      </c>
    </row>
    <row r="25" spans="1:8" ht="12" customHeight="1">
      <c r="A25" s="744" t="s">
        <v>951</v>
      </c>
      <c r="B25" s="760">
        <v>0</v>
      </c>
      <c r="C25" s="748">
        <v>0.21621315875486399</v>
      </c>
      <c r="D25" s="759">
        <v>0</v>
      </c>
      <c r="E25" s="759">
        <v>0</v>
      </c>
      <c r="F25" s="2838">
        <v>0</v>
      </c>
    </row>
    <row r="26" spans="1:8" ht="12" customHeight="1">
      <c r="A26" s="744" t="s">
        <v>952</v>
      </c>
      <c r="B26" s="748">
        <v>5.8160399999999998E-3</v>
      </c>
      <c r="C26" s="748">
        <v>0.55110599999999998</v>
      </c>
      <c r="D26" s="759">
        <v>0.75126000000000004</v>
      </c>
      <c r="E26" s="759">
        <v>0.7</v>
      </c>
      <c r="F26" s="2838">
        <v>1.9</v>
      </c>
    </row>
    <row r="27" spans="1:8" ht="12" customHeight="1">
      <c r="A27" s="761" t="s">
        <v>963</v>
      </c>
      <c r="B27" s="760">
        <v>0.10552866</v>
      </c>
      <c r="C27" s="748">
        <v>0.1</v>
      </c>
      <c r="D27" s="759">
        <v>0</v>
      </c>
      <c r="E27" s="759">
        <v>0</v>
      </c>
      <c r="F27" s="2838">
        <v>0.2</v>
      </c>
    </row>
    <row r="28" spans="1:8" ht="12" customHeight="1">
      <c r="A28" s="744"/>
      <c r="B28" s="762"/>
    </row>
    <row r="29" spans="1:8" ht="12" customHeight="1">
      <c r="A29" s="741" t="s">
        <v>964</v>
      </c>
      <c r="B29" s="742">
        <f t="shared" ref="B29:E29" si="0">B30+B31</f>
        <v>1074.4383756881164</v>
      </c>
      <c r="C29" s="742">
        <f t="shared" si="0"/>
        <v>1400.7677504189612</v>
      </c>
      <c r="D29" s="742">
        <f t="shared" si="0"/>
        <v>1620.6939111920669</v>
      </c>
      <c r="E29" s="742">
        <f t="shared" si="0"/>
        <v>1362.8843450590964</v>
      </c>
      <c r="F29" s="742">
        <v>33.6</v>
      </c>
      <c r="H29" s="793"/>
    </row>
    <row r="30" spans="1:8" ht="12" customHeight="1">
      <c r="A30" s="743" t="s">
        <v>961</v>
      </c>
      <c r="B30" s="742">
        <f t="shared" ref="B30:E30" si="1">B9</f>
        <v>29.288971866666667</v>
      </c>
      <c r="C30" s="742">
        <f t="shared" si="1"/>
        <v>39.056252359474414</v>
      </c>
      <c r="D30" s="742">
        <f t="shared" si="1"/>
        <v>37.547507909000004</v>
      </c>
      <c r="E30" s="742">
        <f t="shared" si="1"/>
        <v>34.438259232942499</v>
      </c>
      <c r="F30" s="742">
        <v>33.6</v>
      </c>
    </row>
    <row r="31" spans="1:8" ht="12" customHeight="1">
      <c r="A31" s="743" t="s">
        <v>962</v>
      </c>
      <c r="B31" s="742">
        <f>SUM(B32:B38)</f>
        <v>1045.1494038214496</v>
      </c>
      <c r="C31" s="742">
        <f>SUM(C32:C38)</f>
        <v>1361.7114980594868</v>
      </c>
      <c r="D31" s="742">
        <f>SUM(D32:D38)</f>
        <v>1583.146403283067</v>
      </c>
      <c r="E31" s="742">
        <f>SUM(E32:E38)</f>
        <v>1328.4460858261539</v>
      </c>
      <c r="F31" s="742">
        <f>SUM(F32:F38)</f>
        <v>969.46122680071358</v>
      </c>
    </row>
    <row r="32" spans="1:8" ht="12" customHeight="1">
      <c r="A32" s="744" t="s">
        <v>945</v>
      </c>
      <c r="B32" s="748">
        <v>887.10691499999996</v>
      </c>
      <c r="C32" s="748">
        <v>1210.81218299118</v>
      </c>
      <c r="D32" s="748">
        <v>1446.33149763492</v>
      </c>
      <c r="E32" s="763">
        <v>1196.5438475343999</v>
      </c>
      <c r="F32" s="2187">
        <v>864.08628280071355</v>
      </c>
    </row>
    <row r="33" spans="1:16380" ht="12" customHeight="1">
      <c r="A33" s="744" t="s">
        <v>947</v>
      </c>
      <c r="B33" s="748">
        <v>154.35548852145001</v>
      </c>
      <c r="C33" s="748">
        <v>148.9527018103</v>
      </c>
      <c r="D33" s="748">
        <v>136.057780648147</v>
      </c>
      <c r="E33" s="764">
        <v>130.39199329175401</v>
      </c>
      <c r="F33" s="2187">
        <v>104.064744</v>
      </c>
    </row>
    <row r="34" spans="1:16380" ht="12" customHeight="1">
      <c r="A34" s="744" t="s">
        <v>949</v>
      </c>
      <c r="B34" s="748">
        <v>0</v>
      </c>
      <c r="C34" s="748">
        <v>0.13518389925212501</v>
      </c>
      <c r="D34" s="748">
        <v>5.8650000000000004E-3</v>
      </c>
      <c r="E34" s="764">
        <v>1.6244999999999999E-2</v>
      </c>
      <c r="F34" s="2187">
        <v>0.255</v>
      </c>
    </row>
    <row r="35" spans="1:16380" ht="12" customHeight="1">
      <c r="A35" s="744" t="s">
        <v>950</v>
      </c>
      <c r="B35" s="748">
        <v>3.5756556000000002</v>
      </c>
      <c r="C35" s="748">
        <v>0.94411020000000001</v>
      </c>
      <c r="D35" s="799" t="s">
        <v>42</v>
      </c>
      <c r="E35" s="749">
        <v>0.61399999999999999</v>
      </c>
      <c r="F35" s="2187">
        <v>0.6996</v>
      </c>
    </row>
    <row r="36" spans="1:16380" ht="12" customHeight="1">
      <c r="A36" s="744" t="s">
        <v>951</v>
      </c>
      <c r="B36" s="765">
        <v>0</v>
      </c>
      <c r="C36" s="748">
        <v>0.21621315875486399</v>
      </c>
      <c r="D36" s="799" t="s">
        <v>42</v>
      </c>
      <c r="E36" s="749">
        <v>0.12</v>
      </c>
      <c r="F36" s="2187">
        <v>0.15160000000000001</v>
      </c>
    </row>
    <row r="37" spans="1:16380" ht="13.5" customHeight="1">
      <c r="A37" s="744" t="s">
        <v>952</v>
      </c>
      <c r="B37" s="748">
        <v>5.8160399999999998E-3</v>
      </c>
      <c r="C37" s="748">
        <v>0.55110599999999998</v>
      </c>
      <c r="D37" s="748">
        <v>0.75126000000000004</v>
      </c>
      <c r="E37" s="764">
        <v>0.66</v>
      </c>
      <c r="F37" s="2929">
        <v>0.10199999999999999</v>
      </c>
    </row>
    <row r="38" spans="1:16380" ht="15.75" customHeight="1">
      <c r="A38" s="761" t="s">
        <v>963</v>
      </c>
      <c r="B38" s="765">
        <v>0.10552866</v>
      </c>
      <c r="C38" s="748">
        <v>0.1</v>
      </c>
      <c r="D38" s="799" t="s">
        <v>42</v>
      </c>
      <c r="E38" s="766">
        <v>0.1</v>
      </c>
      <c r="F38" s="2187">
        <v>0.10199999999999999</v>
      </c>
    </row>
    <row r="39" spans="1:16380" ht="5.0999999999999996" customHeight="1">
      <c r="A39" s="2258"/>
      <c r="B39" s="2258"/>
      <c r="C39" s="2258"/>
      <c r="D39" s="2258"/>
      <c r="E39" s="2258"/>
      <c r="F39" s="2254"/>
    </row>
    <row r="40" spans="1:16380" ht="5.0999999999999996" customHeight="1">
      <c r="A40" s="732"/>
      <c r="B40" s="732"/>
    </row>
    <row r="41" spans="1:16380" ht="12" customHeight="1">
      <c r="A41" s="767" t="s">
        <v>954</v>
      </c>
    </row>
    <row r="42" spans="1:16380" ht="12" customHeight="1">
      <c r="A42" s="767" t="s">
        <v>955</v>
      </c>
      <c r="B42" s="732"/>
    </row>
    <row r="43" spans="1:16380" ht="12" customHeight="1">
      <c r="A43" s="767" t="s">
        <v>956</v>
      </c>
      <c r="B43" s="732"/>
    </row>
    <row r="44" spans="1:16380" ht="12" customHeight="1">
      <c r="A44" s="767" t="s">
        <v>957</v>
      </c>
      <c r="B44" s="732"/>
    </row>
    <row r="45" spans="1:16380" ht="12" customHeight="1">
      <c r="A45" s="768" t="s">
        <v>965</v>
      </c>
      <c r="B45" s="768"/>
      <c r="C45" s="769"/>
      <c r="D45" s="768"/>
      <c r="E45" s="768"/>
      <c r="F45" s="769"/>
      <c r="G45" s="768"/>
      <c r="H45" s="769"/>
      <c r="I45" s="768"/>
      <c r="J45" s="769"/>
      <c r="K45" s="768"/>
      <c r="L45" s="769"/>
      <c r="M45" s="768"/>
      <c r="N45" s="769"/>
      <c r="O45" s="768"/>
      <c r="P45" s="769"/>
      <c r="Q45" s="768"/>
      <c r="R45" s="769"/>
      <c r="S45" s="768"/>
      <c r="T45" s="769"/>
      <c r="U45" s="768"/>
      <c r="V45" s="769"/>
      <c r="W45" s="768"/>
      <c r="X45" s="769"/>
      <c r="Y45" s="768"/>
      <c r="Z45" s="769"/>
      <c r="AA45" s="768"/>
      <c r="AB45" s="769"/>
      <c r="AC45" s="768"/>
      <c r="AD45" s="769"/>
      <c r="AE45" s="768"/>
      <c r="AF45" s="769"/>
      <c r="AG45" s="768"/>
      <c r="AH45" s="769"/>
      <c r="AI45" s="768"/>
      <c r="AJ45" s="769"/>
      <c r="AK45" s="768"/>
      <c r="AL45" s="769"/>
      <c r="AM45" s="768"/>
      <c r="AN45" s="769"/>
      <c r="AO45" s="768"/>
      <c r="AP45" s="769"/>
      <c r="AQ45" s="768"/>
      <c r="AR45" s="769"/>
      <c r="AS45" s="768"/>
      <c r="AT45" s="769"/>
      <c r="AU45" s="768"/>
      <c r="AV45" s="769"/>
      <c r="AW45" s="768"/>
      <c r="AX45" s="769"/>
      <c r="AY45" s="768"/>
      <c r="AZ45" s="769"/>
      <c r="BA45" s="768"/>
      <c r="BB45" s="769"/>
      <c r="BC45" s="768"/>
      <c r="BD45" s="769"/>
      <c r="BE45" s="768"/>
      <c r="BF45" s="769"/>
      <c r="BG45" s="768"/>
      <c r="BH45" s="769"/>
      <c r="BI45" s="768"/>
      <c r="BJ45" s="769"/>
      <c r="BK45" s="768"/>
      <c r="BL45" s="769"/>
      <c r="BM45" s="768"/>
      <c r="BN45" s="769"/>
      <c r="BO45" s="768"/>
      <c r="BP45" s="769"/>
      <c r="BQ45" s="768"/>
      <c r="BR45" s="769"/>
      <c r="BS45" s="768"/>
      <c r="BT45" s="769"/>
      <c r="BU45" s="768"/>
      <c r="BV45" s="769"/>
      <c r="BW45" s="768"/>
      <c r="BX45" s="769"/>
      <c r="BY45" s="768"/>
      <c r="BZ45" s="769"/>
      <c r="CA45" s="768"/>
      <c r="CB45" s="769"/>
      <c r="CC45" s="768"/>
      <c r="CD45" s="769"/>
      <c r="CE45" s="768"/>
      <c r="CF45" s="769"/>
      <c r="CG45" s="768"/>
      <c r="CH45" s="769"/>
      <c r="CI45" s="768"/>
      <c r="CJ45" s="769"/>
      <c r="CK45" s="768"/>
      <c r="CL45" s="769"/>
      <c r="CM45" s="768"/>
      <c r="CN45" s="769"/>
      <c r="CO45" s="768"/>
      <c r="CP45" s="769"/>
      <c r="CQ45" s="768"/>
      <c r="CR45" s="769"/>
      <c r="CS45" s="768"/>
      <c r="CT45" s="769"/>
      <c r="CU45" s="768"/>
      <c r="CV45" s="769"/>
      <c r="CW45" s="768"/>
      <c r="CX45" s="769"/>
      <c r="CY45" s="768"/>
      <c r="CZ45" s="769"/>
      <c r="DA45" s="768"/>
      <c r="DB45" s="769"/>
      <c r="DC45" s="768"/>
      <c r="DD45" s="769"/>
      <c r="DE45" s="768"/>
      <c r="DF45" s="769"/>
      <c r="DG45" s="768"/>
      <c r="DH45" s="769"/>
      <c r="DI45" s="768"/>
      <c r="DJ45" s="769"/>
      <c r="DK45" s="768"/>
      <c r="DL45" s="769"/>
      <c r="DM45" s="768"/>
      <c r="DN45" s="769"/>
      <c r="DO45" s="768"/>
      <c r="DP45" s="769"/>
      <c r="DQ45" s="768"/>
      <c r="DR45" s="769"/>
      <c r="DS45" s="768"/>
      <c r="DT45" s="769"/>
      <c r="DU45" s="768"/>
      <c r="DV45" s="769"/>
      <c r="DW45" s="768"/>
      <c r="DX45" s="769"/>
      <c r="DY45" s="768"/>
      <c r="DZ45" s="769"/>
      <c r="EA45" s="768"/>
      <c r="EB45" s="769"/>
      <c r="EC45" s="768"/>
      <c r="ED45" s="769"/>
      <c r="EE45" s="768"/>
      <c r="EF45" s="769"/>
      <c r="EG45" s="768"/>
      <c r="EH45" s="769"/>
      <c r="EI45" s="768"/>
      <c r="EJ45" s="769"/>
      <c r="EK45" s="768"/>
      <c r="EL45" s="769"/>
      <c r="EM45" s="768"/>
      <c r="EN45" s="769"/>
      <c r="EO45" s="768"/>
      <c r="EP45" s="769"/>
      <c r="EQ45" s="768"/>
      <c r="ER45" s="769"/>
      <c r="ES45" s="768"/>
      <c r="ET45" s="769"/>
      <c r="EU45" s="768"/>
      <c r="EV45" s="769"/>
      <c r="EW45" s="768"/>
      <c r="EX45" s="769"/>
      <c r="EY45" s="768"/>
      <c r="EZ45" s="769"/>
      <c r="FA45" s="768"/>
      <c r="FB45" s="769"/>
      <c r="FC45" s="768"/>
      <c r="FD45" s="769"/>
      <c r="FE45" s="768"/>
      <c r="FF45" s="769"/>
      <c r="FG45" s="768"/>
      <c r="FH45" s="769"/>
      <c r="FI45" s="768"/>
      <c r="FJ45" s="769"/>
      <c r="FK45" s="768"/>
      <c r="FL45" s="769"/>
      <c r="FM45" s="768"/>
      <c r="FN45" s="769"/>
      <c r="FO45" s="768"/>
      <c r="FP45" s="769"/>
      <c r="FQ45" s="768"/>
      <c r="FR45" s="769"/>
      <c r="FS45" s="768"/>
      <c r="FT45" s="769"/>
      <c r="FU45" s="768"/>
      <c r="FV45" s="769"/>
      <c r="FW45" s="768"/>
      <c r="FX45" s="769"/>
      <c r="FY45" s="768"/>
      <c r="FZ45" s="769"/>
      <c r="GA45" s="768"/>
      <c r="GB45" s="769"/>
      <c r="GC45" s="768"/>
      <c r="GD45" s="769"/>
      <c r="GE45" s="768"/>
      <c r="GF45" s="769"/>
      <c r="GG45" s="768"/>
      <c r="GH45" s="769"/>
      <c r="GI45" s="768"/>
      <c r="GJ45" s="769"/>
      <c r="GK45" s="768"/>
      <c r="GL45" s="769"/>
      <c r="GM45" s="768"/>
      <c r="GN45" s="769"/>
      <c r="GO45" s="768"/>
      <c r="GP45" s="769"/>
      <c r="GQ45" s="768"/>
      <c r="GR45" s="769"/>
      <c r="GS45" s="768"/>
      <c r="GT45" s="769"/>
      <c r="GU45" s="768"/>
      <c r="GV45" s="769"/>
      <c r="GW45" s="768"/>
      <c r="GX45" s="769"/>
      <c r="GY45" s="768"/>
      <c r="GZ45" s="769"/>
      <c r="HA45" s="768"/>
      <c r="HB45" s="769"/>
      <c r="HC45" s="768"/>
      <c r="HD45" s="769"/>
      <c r="HE45" s="768"/>
      <c r="HF45" s="769"/>
      <c r="HG45" s="768"/>
      <c r="HH45" s="769"/>
      <c r="HI45" s="768"/>
      <c r="HJ45" s="769"/>
      <c r="HK45" s="768"/>
      <c r="HL45" s="769"/>
      <c r="HM45" s="768"/>
      <c r="HN45" s="769"/>
      <c r="HO45" s="768"/>
      <c r="HP45" s="769"/>
      <c r="HQ45" s="768"/>
      <c r="HR45" s="769"/>
      <c r="HS45" s="768"/>
      <c r="HT45" s="769"/>
      <c r="HU45" s="768"/>
      <c r="HV45" s="769"/>
      <c r="HW45" s="768"/>
      <c r="HX45" s="769"/>
      <c r="HY45" s="768"/>
      <c r="HZ45" s="769"/>
      <c r="IA45" s="768"/>
      <c r="IB45" s="769"/>
      <c r="IC45" s="768"/>
      <c r="ID45" s="769"/>
      <c r="IE45" s="768"/>
      <c r="IF45" s="769"/>
      <c r="IG45" s="768"/>
      <c r="IH45" s="769"/>
      <c r="II45" s="768"/>
      <c r="IJ45" s="769"/>
      <c r="IK45" s="768"/>
      <c r="IL45" s="769"/>
      <c r="IM45" s="768"/>
      <c r="IN45" s="769"/>
      <c r="IO45" s="768"/>
      <c r="IP45" s="769"/>
      <c r="IQ45" s="768"/>
      <c r="IR45" s="769"/>
      <c r="IS45" s="768"/>
      <c r="IT45" s="769"/>
      <c r="IU45" s="768"/>
      <c r="IV45" s="769"/>
      <c r="IW45" s="768"/>
      <c r="IX45" s="769"/>
      <c r="IY45" s="768"/>
      <c r="IZ45" s="769"/>
      <c r="JA45" s="768"/>
      <c r="JB45" s="769"/>
      <c r="JC45" s="768"/>
      <c r="JD45" s="769"/>
      <c r="JE45" s="768"/>
      <c r="JF45" s="769"/>
      <c r="JG45" s="768"/>
      <c r="JH45" s="769"/>
      <c r="JI45" s="768"/>
      <c r="JJ45" s="769"/>
      <c r="JK45" s="768"/>
      <c r="JL45" s="769"/>
      <c r="JM45" s="768"/>
      <c r="JN45" s="769"/>
      <c r="JO45" s="768"/>
      <c r="JP45" s="769"/>
      <c r="JQ45" s="768"/>
      <c r="JR45" s="769"/>
      <c r="JS45" s="768"/>
      <c r="JT45" s="769"/>
      <c r="JU45" s="768"/>
      <c r="JV45" s="769"/>
      <c r="JW45" s="768"/>
      <c r="JX45" s="769"/>
      <c r="JY45" s="768"/>
      <c r="JZ45" s="769"/>
      <c r="KA45" s="768"/>
      <c r="KB45" s="769"/>
      <c r="KC45" s="768"/>
      <c r="KD45" s="769"/>
      <c r="KE45" s="768"/>
      <c r="KF45" s="769"/>
      <c r="KG45" s="768"/>
      <c r="KH45" s="769"/>
      <c r="KI45" s="768"/>
      <c r="KJ45" s="769"/>
      <c r="KK45" s="768"/>
      <c r="KL45" s="769"/>
      <c r="KM45" s="768"/>
      <c r="KN45" s="769"/>
      <c r="KO45" s="768"/>
      <c r="KP45" s="769"/>
      <c r="KQ45" s="768"/>
      <c r="KR45" s="769"/>
      <c r="KS45" s="768"/>
      <c r="KT45" s="769"/>
      <c r="KU45" s="768"/>
      <c r="KV45" s="769"/>
      <c r="KW45" s="768"/>
      <c r="KX45" s="769"/>
      <c r="KY45" s="768"/>
      <c r="KZ45" s="769"/>
      <c r="LA45" s="768"/>
      <c r="LB45" s="769"/>
      <c r="LC45" s="768"/>
      <c r="LD45" s="769"/>
      <c r="LE45" s="768"/>
      <c r="LF45" s="769"/>
      <c r="LG45" s="768"/>
      <c r="LH45" s="769"/>
      <c r="LI45" s="768"/>
      <c r="LJ45" s="769"/>
      <c r="LK45" s="768"/>
      <c r="LL45" s="769"/>
      <c r="LM45" s="768"/>
      <c r="LN45" s="769"/>
      <c r="LO45" s="768"/>
      <c r="LP45" s="769"/>
      <c r="LQ45" s="768"/>
      <c r="LR45" s="769"/>
      <c r="LS45" s="768"/>
      <c r="LT45" s="769"/>
      <c r="LU45" s="768"/>
      <c r="LV45" s="769"/>
      <c r="LW45" s="768"/>
      <c r="LX45" s="769"/>
      <c r="LY45" s="768"/>
      <c r="LZ45" s="769"/>
      <c r="MA45" s="768"/>
      <c r="MB45" s="769"/>
      <c r="MC45" s="768"/>
      <c r="MD45" s="769"/>
      <c r="ME45" s="768"/>
      <c r="MF45" s="769"/>
      <c r="MG45" s="768"/>
      <c r="MH45" s="769"/>
      <c r="MI45" s="768"/>
      <c r="MJ45" s="769"/>
      <c r="MK45" s="768"/>
      <c r="ML45" s="769"/>
      <c r="MM45" s="768"/>
      <c r="MN45" s="769"/>
      <c r="MO45" s="768"/>
      <c r="MP45" s="769"/>
      <c r="MQ45" s="768"/>
      <c r="MR45" s="769"/>
      <c r="MS45" s="768"/>
      <c r="MT45" s="769"/>
      <c r="MU45" s="768"/>
      <c r="MV45" s="769"/>
      <c r="MW45" s="768"/>
      <c r="MX45" s="769"/>
      <c r="MY45" s="768"/>
      <c r="MZ45" s="769"/>
      <c r="NA45" s="768"/>
      <c r="NB45" s="769"/>
      <c r="NC45" s="768"/>
      <c r="ND45" s="769"/>
      <c r="NE45" s="768"/>
      <c r="NF45" s="769"/>
      <c r="NG45" s="768"/>
      <c r="NH45" s="769"/>
      <c r="NI45" s="768"/>
      <c r="NJ45" s="769"/>
      <c r="NK45" s="768"/>
      <c r="NL45" s="769"/>
      <c r="NM45" s="768"/>
      <c r="NN45" s="769"/>
      <c r="NO45" s="768"/>
      <c r="NP45" s="769"/>
      <c r="NQ45" s="768"/>
      <c r="NR45" s="769"/>
      <c r="NS45" s="768"/>
      <c r="NT45" s="769"/>
      <c r="NU45" s="768"/>
      <c r="NV45" s="769"/>
      <c r="NW45" s="768"/>
      <c r="NX45" s="769"/>
      <c r="NY45" s="768"/>
      <c r="NZ45" s="769"/>
      <c r="OA45" s="768"/>
      <c r="OB45" s="769"/>
      <c r="OC45" s="768"/>
      <c r="OD45" s="769"/>
      <c r="OE45" s="768"/>
      <c r="OF45" s="769"/>
      <c r="OG45" s="768"/>
      <c r="OH45" s="769"/>
      <c r="OI45" s="768"/>
      <c r="OJ45" s="769"/>
      <c r="OK45" s="768"/>
      <c r="OL45" s="769"/>
      <c r="OM45" s="768"/>
      <c r="ON45" s="769"/>
      <c r="OO45" s="768"/>
      <c r="OP45" s="769"/>
      <c r="OQ45" s="768"/>
      <c r="OR45" s="769"/>
      <c r="OS45" s="768"/>
      <c r="OT45" s="769"/>
      <c r="OU45" s="768"/>
      <c r="OV45" s="769"/>
      <c r="OW45" s="768"/>
      <c r="OX45" s="769"/>
      <c r="OY45" s="768"/>
      <c r="OZ45" s="769"/>
      <c r="PA45" s="768"/>
      <c r="PB45" s="769"/>
      <c r="PC45" s="768"/>
      <c r="PD45" s="769"/>
      <c r="PE45" s="768"/>
      <c r="PF45" s="769"/>
      <c r="PG45" s="768"/>
      <c r="PH45" s="769"/>
      <c r="PI45" s="768"/>
      <c r="PJ45" s="769"/>
      <c r="PK45" s="768"/>
      <c r="PL45" s="769"/>
      <c r="PM45" s="768"/>
      <c r="PN45" s="769"/>
      <c r="PO45" s="768"/>
      <c r="PP45" s="769"/>
      <c r="PQ45" s="768"/>
      <c r="PR45" s="769"/>
      <c r="PS45" s="768"/>
      <c r="PT45" s="769"/>
      <c r="PU45" s="768"/>
      <c r="PV45" s="769"/>
      <c r="PW45" s="768"/>
      <c r="PX45" s="769"/>
      <c r="PY45" s="768"/>
      <c r="PZ45" s="769"/>
      <c r="QA45" s="768"/>
      <c r="QB45" s="769"/>
      <c r="QC45" s="768"/>
      <c r="QD45" s="769"/>
      <c r="QE45" s="768"/>
      <c r="QF45" s="769"/>
      <c r="QG45" s="768"/>
      <c r="QH45" s="769"/>
      <c r="QI45" s="768"/>
      <c r="QJ45" s="769"/>
      <c r="QK45" s="768"/>
      <c r="QL45" s="769"/>
      <c r="QM45" s="768"/>
      <c r="QN45" s="769"/>
      <c r="QO45" s="768"/>
      <c r="QP45" s="769"/>
      <c r="QQ45" s="768"/>
      <c r="QR45" s="769"/>
      <c r="QS45" s="768"/>
      <c r="QT45" s="769"/>
      <c r="QU45" s="768"/>
      <c r="QV45" s="769"/>
      <c r="QW45" s="768"/>
      <c r="QX45" s="769"/>
      <c r="QY45" s="768"/>
      <c r="QZ45" s="769"/>
      <c r="RA45" s="768"/>
      <c r="RB45" s="769"/>
      <c r="RC45" s="768"/>
      <c r="RD45" s="769"/>
      <c r="RE45" s="768"/>
      <c r="RF45" s="769"/>
      <c r="RG45" s="768"/>
      <c r="RH45" s="769"/>
      <c r="RI45" s="768"/>
      <c r="RJ45" s="769"/>
      <c r="RK45" s="768"/>
      <c r="RL45" s="769"/>
      <c r="RM45" s="768"/>
      <c r="RN45" s="769"/>
      <c r="RO45" s="768"/>
      <c r="RP45" s="769"/>
      <c r="RQ45" s="768"/>
      <c r="RR45" s="769"/>
      <c r="RS45" s="768"/>
      <c r="RT45" s="769"/>
      <c r="RU45" s="768"/>
      <c r="RV45" s="769"/>
      <c r="RW45" s="768"/>
      <c r="RX45" s="769"/>
      <c r="RY45" s="768"/>
      <c r="RZ45" s="769"/>
      <c r="SA45" s="768"/>
      <c r="SB45" s="769"/>
      <c r="SC45" s="768"/>
      <c r="SD45" s="769"/>
      <c r="SE45" s="768"/>
      <c r="SF45" s="769"/>
      <c r="SG45" s="768"/>
      <c r="SH45" s="769"/>
      <c r="SI45" s="768"/>
      <c r="SJ45" s="769"/>
      <c r="SK45" s="768"/>
      <c r="SL45" s="769"/>
      <c r="SM45" s="768"/>
      <c r="SN45" s="769"/>
      <c r="SO45" s="768"/>
      <c r="SP45" s="769"/>
      <c r="SQ45" s="768"/>
      <c r="SR45" s="769"/>
      <c r="SS45" s="768"/>
      <c r="ST45" s="769"/>
      <c r="SU45" s="768"/>
      <c r="SV45" s="769"/>
      <c r="SW45" s="768"/>
      <c r="SX45" s="769"/>
      <c r="SY45" s="768"/>
      <c r="SZ45" s="769"/>
      <c r="TA45" s="768"/>
      <c r="TB45" s="769"/>
      <c r="TC45" s="768"/>
      <c r="TD45" s="769"/>
      <c r="TE45" s="768"/>
      <c r="TF45" s="769"/>
      <c r="TG45" s="768"/>
      <c r="TH45" s="769"/>
      <c r="TI45" s="768"/>
      <c r="TJ45" s="769"/>
      <c r="TK45" s="768"/>
      <c r="TL45" s="769"/>
      <c r="TM45" s="768"/>
      <c r="TN45" s="769"/>
      <c r="TO45" s="768"/>
      <c r="TP45" s="769"/>
      <c r="TQ45" s="768"/>
      <c r="TR45" s="769"/>
      <c r="TS45" s="768"/>
      <c r="TT45" s="769"/>
      <c r="TU45" s="768"/>
      <c r="TV45" s="769"/>
      <c r="TW45" s="768"/>
      <c r="TX45" s="769"/>
      <c r="TY45" s="768"/>
      <c r="TZ45" s="769"/>
      <c r="UA45" s="768"/>
      <c r="UB45" s="769"/>
      <c r="UC45" s="768"/>
      <c r="UD45" s="769"/>
      <c r="UE45" s="768"/>
      <c r="UF45" s="769"/>
      <c r="UG45" s="768"/>
      <c r="UH45" s="769"/>
      <c r="UI45" s="768"/>
      <c r="UJ45" s="769"/>
      <c r="UK45" s="768"/>
      <c r="UL45" s="769"/>
      <c r="UM45" s="768"/>
      <c r="UN45" s="769"/>
      <c r="UO45" s="768"/>
      <c r="UP45" s="769"/>
      <c r="UQ45" s="768"/>
      <c r="UR45" s="769"/>
      <c r="US45" s="768"/>
      <c r="UT45" s="769"/>
      <c r="UU45" s="768"/>
      <c r="UV45" s="769"/>
      <c r="UW45" s="768"/>
      <c r="UX45" s="769"/>
      <c r="UY45" s="768"/>
      <c r="UZ45" s="769"/>
      <c r="VA45" s="768"/>
      <c r="VB45" s="769"/>
      <c r="VC45" s="768"/>
      <c r="VD45" s="769"/>
      <c r="VE45" s="768"/>
      <c r="VF45" s="769"/>
      <c r="VG45" s="768"/>
      <c r="VH45" s="769"/>
      <c r="VI45" s="768"/>
      <c r="VJ45" s="769"/>
      <c r="VK45" s="768"/>
      <c r="VL45" s="769"/>
      <c r="VM45" s="768"/>
      <c r="VN45" s="769"/>
      <c r="VO45" s="768"/>
      <c r="VP45" s="769"/>
      <c r="VQ45" s="768"/>
      <c r="VR45" s="769"/>
      <c r="VS45" s="768"/>
      <c r="VT45" s="769"/>
      <c r="VU45" s="768"/>
      <c r="VV45" s="769"/>
      <c r="VW45" s="768"/>
      <c r="VX45" s="769"/>
      <c r="VY45" s="768"/>
      <c r="VZ45" s="769"/>
      <c r="WA45" s="768"/>
      <c r="WB45" s="769"/>
      <c r="WC45" s="768"/>
      <c r="WD45" s="769"/>
      <c r="WE45" s="768"/>
      <c r="WF45" s="769"/>
      <c r="WG45" s="768"/>
      <c r="WH45" s="769"/>
      <c r="WI45" s="768"/>
      <c r="WJ45" s="769"/>
      <c r="WK45" s="768"/>
      <c r="WL45" s="769"/>
      <c r="WM45" s="768"/>
      <c r="WN45" s="769"/>
      <c r="WO45" s="768"/>
      <c r="WP45" s="769"/>
      <c r="WQ45" s="768"/>
      <c r="WR45" s="769"/>
      <c r="WS45" s="768"/>
      <c r="WT45" s="769"/>
      <c r="WU45" s="768"/>
      <c r="WV45" s="769"/>
      <c r="WW45" s="768"/>
      <c r="WX45" s="769"/>
      <c r="WY45" s="768"/>
      <c r="WZ45" s="769"/>
      <c r="XA45" s="768"/>
      <c r="XB45" s="769"/>
      <c r="XC45" s="768"/>
      <c r="XD45" s="769"/>
      <c r="XE45" s="768"/>
      <c r="XF45" s="769"/>
      <c r="XG45" s="768"/>
      <c r="XH45" s="769"/>
      <c r="XI45" s="768"/>
      <c r="XJ45" s="769"/>
      <c r="XK45" s="768"/>
      <c r="XL45" s="769"/>
      <c r="XM45" s="768"/>
      <c r="XN45" s="769"/>
      <c r="XO45" s="768"/>
      <c r="XP45" s="769"/>
      <c r="XQ45" s="768"/>
      <c r="XR45" s="769"/>
      <c r="XS45" s="768"/>
      <c r="XT45" s="769"/>
      <c r="XU45" s="768"/>
      <c r="XV45" s="769"/>
      <c r="XW45" s="768"/>
      <c r="XX45" s="769"/>
      <c r="XY45" s="768"/>
      <c r="XZ45" s="769"/>
      <c r="YA45" s="768"/>
      <c r="YB45" s="769"/>
      <c r="YC45" s="768"/>
      <c r="YD45" s="769"/>
      <c r="YE45" s="768"/>
      <c r="YF45" s="769"/>
      <c r="YG45" s="768"/>
      <c r="YH45" s="769"/>
      <c r="YI45" s="768"/>
      <c r="YJ45" s="769"/>
      <c r="YK45" s="768"/>
      <c r="YL45" s="769"/>
      <c r="YM45" s="768"/>
      <c r="YN45" s="769"/>
      <c r="YO45" s="768"/>
      <c r="YP45" s="769"/>
      <c r="YQ45" s="768"/>
      <c r="YR45" s="769"/>
      <c r="YS45" s="768"/>
      <c r="YT45" s="769"/>
      <c r="YU45" s="768"/>
      <c r="YV45" s="769"/>
      <c r="YW45" s="768"/>
      <c r="YX45" s="769"/>
      <c r="YY45" s="768"/>
      <c r="YZ45" s="769"/>
      <c r="ZA45" s="768"/>
      <c r="ZB45" s="769"/>
      <c r="ZC45" s="768"/>
      <c r="ZD45" s="769"/>
      <c r="ZE45" s="768"/>
      <c r="ZF45" s="769"/>
      <c r="ZG45" s="768"/>
      <c r="ZH45" s="769"/>
      <c r="ZI45" s="768"/>
      <c r="ZJ45" s="769"/>
      <c r="ZK45" s="768"/>
      <c r="ZL45" s="769"/>
      <c r="ZM45" s="768"/>
      <c r="ZN45" s="769"/>
      <c r="ZO45" s="768"/>
      <c r="ZP45" s="769"/>
      <c r="ZQ45" s="768"/>
      <c r="ZR45" s="769"/>
      <c r="ZS45" s="768"/>
      <c r="ZT45" s="769"/>
      <c r="ZU45" s="768"/>
      <c r="ZV45" s="769"/>
      <c r="ZW45" s="768"/>
      <c r="ZX45" s="769"/>
      <c r="ZY45" s="768"/>
      <c r="ZZ45" s="769"/>
      <c r="AAA45" s="768"/>
      <c r="AAB45" s="769"/>
      <c r="AAC45" s="768"/>
      <c r="AAD45" s="769"/>
      <c r="AAE45" s="768"/>
      <c r="AAF45" s="769"/>
      <c r="AAG45" s="768"/>
      <c r="AAH45" s="769"/>
      <c r="AAI45" s="768"/>
      <c r="AAJ45" s="769"/>
      <c r="AAK45" s="768"/>
      <c r="AAL45" s="769"/>
      <c r="AAM45" s="768"/>
      <c r="AAN45" s="769"/>
      <c r="AAO45" s="768"/>
      <c r="AAP45" s="769"/>
      <c r="AAQ45" s="768"/>
      <c r="AAR45" s="769"/>
      <c r="AAS45" s="768"/>
      <c r="AAT45" s="769"/>
      <c r="AAU45" s="768"/>
      <c r="AAV45" s="769"/>
      <c r="AAW45" s="768"/>
      <c r="AAX45" s="769"/>
      <c r="AAY45" s="768"/>
      <c r="AAZ45" s="769"/>
      <c r="ABA45" s="768"/>
      <c r="ABB45" s="769"/>
      <c r="ABC45" s="768"/>
      <c r="ABD45" s="769"/>
      <c r="ABE45" s="768"/>
      <c r="ABF45" s="769"/>
      <c r="ABG45" s="768"/>
      <c r="ABH45" s="769"/>
      <c r="ABI45" s="768"/>
      <c r="ABJ45" s="769"/>
      <c r="ABK45" s="768"/>
      <c r="ABL45" s="769"/>
      <c r="ABM45" s="768"/>
      <c r="ABN45" s="769"/>
      <c r="ABO45" s="768"/>
      <c r="ABP45" s="769"/>
      <c r="ABQ45" s="768"/>
      <c r="ABR45" s="769"/>
      <c r="ABS45" s="768"/>
      <c r="ABT45" s="769"/>
      <c r="ABU45" s="768"/>
      <c r="ABV45" s="769"/>
      <c r="ABW45" s="768"/>
      <c r="ABX45" s="769"/>
      <c r="ABY45" s="768"/>
      <c r="ABZ45" s="769"/>
      <c r="ACA45" s="768"/>
      <c r="ACB45" s="769"/>
      <c r="ACC45" s="768"/>
      <c r="ACD45" s="769"/>
      <c r="ACE45" s="768"/>
      <c r="ACF45" s="769"/>
      <c r="ACG45" s="768"/>
      <c r="ACH45" s="769"/>
      <c r="ACI45" s="768"/>
      <c r="ACJ45" s="769"/>
      <c r="ACK45" s="768"/>
      <c r="ACL45" s="769"/>
      <c r="ACM45" s="768"/>
      <c r="ACN45" s="769"/>
      <c r="ACO45" s="768"/>
      <c r="ACP45" s="769"/>
      <c r="ACQ45" s="768"/>
      <c r="ACR45" s="769"/>
      <c r="ACS45" s="768"/>
      <c r="ACT45" s="769"/>
      <c r="ACU45" s="768"/>
      <c r="ACV45" s="769"/>
      <c r="ACW45" s="768"/>
      <c r="ACX45" s="769"/>
      <c r="ACY45" s="768"/>
      <c r="ACZ45" s="769"/>
      <c r="ADA45" s="768"/>
      <c r="ADB45" s="769"/>
      <c r="ADC45" s="768"/>
      <c r="ADD45" s="769"/>
      <c r="ADE45" s="768"/>
      <c r="ADF45" s="769"/>
      <c r="ADG45" s="768"/>
      <c r="ADH45" s="769"/>
      <c r="ADI45" s="768"/>
      <c r="ADJ45" s="769"/>
      <c r="ADK45" s="768"/>
      <c r="ADL45" s="769"/>
      <c r="ADM45" s="768"/>
      <c r="ADN45" s="769"/>
      <c r="ADO45" s="768"/>
      <c r="ADP45" s="769"/>
      <c r="ADQ45" s="768"/>
      <c r="ADR45" s="769"/>
      <c r="ADS45" s="768"/>
      <c r="ADT45" s="769"/>
      <c r="ADU45" s="768"/>
      <c r="ADV45" s="769"/>
      <c r="ADW45" s="768"/>
      <c r="ADX45" s="769"/>
      <c r="ADY45" s="768"/>
      <c r="ADZ45" s="769"/>
      <c r="AEA45" s="768"/>
      <c r="AEB45" s="769"/>
      <c r="AEC45" s="768"/>
      <c r="AED45" s="769"/>
      <c r="AEE45" s="768"/>
      <c r="AEF45" s="769"/>
      <c r="AEG45" s="768"/>
      <c r="AEH45" s="769"/>
      <c r="AEI45" s="768"/>
      <c r="AEJ45" s="769"/>
      <c r="AEK45" s="768"/>
      <c r="AEL45" s="769"/>
      <c r="AEM45" s="768"/>
      <c r="AEN45" s="769"/>
      <c r="AEO45" s="768"/>
      <c r="AEP45" s="769"/>
      <c r="AEQ45" s="768"/>
      <c r="AER45" s="769"/>
      <c r="AES45" s="768"/>
      <c r="AET45" s="769"/>
      <c r="AEU45" s="768"/>
      <c r="AEV45" s="769"/>
      <c r="AEW45" s="768"/>
      <c r="AEX45" s="769"/>
      <c r="AEY45" s="768"/>
      <c r="AEZ45" s="769"/>
      <c r="AFA45" s="768"/>
      <c r="AFB45" s="769"/>
      <c r="AFC45" s="768"/>
      <c r="AFD45" s="769"/>
      <c r="AFE45" s="768"/>
      <c r="AFF45" s="769"/>
      <c r="AFG45" s="768"/>
      <c r="AFH45" s="769"/>
      <c r="AFI45" s="768"/>
      <c r="AFJ45" s="769"/>
      <c r="AFK45" s="768"/>
      <c r="AFL45" s="769"/>
      <c r="AFM45" s="768"/>
      <c r="AFN45" s="769"/>
      <c r="AFO45" s="768"/>
      <c r="AFP45" s="769"/>
      <c r="AFQ45" s="768"/>
      <c r="AFR45" s="769"/>
      <c r="AFS45" s="768"/>
      <c r="AFT45" s="769"/>
      <c r="AFU45" s="768"/>
      <c r="AFV45" s="769"/>
      <c r="AFW45" s="768"/>
      <c r="AFX45" s="769"/>
      <c r="AFY45" s="768"/>
      <c r="AFZ45" s="769"/>
      <c r="AGA45" s="768"/>
      <c r="AGB45" s="769"/>
      <c r="AGC45" s="768"/>
      <c r="AGD45" s="769"/>
      <c r="AGE45" s="768"/>
      <c r="AGF45" s="769"/>
      <c r="AGG45" s="768"/>
      <c r="AGH45" s="769"/>
      <c r="AGI45" s="768"/>
      <c r="AGJ45" s="769"/>
      <c r="AGK45" s="768"/>
      <c r="AGL45" s="769"/>
      <c r="AGM45" s="768"/>
      <c r="AGN45" s="769"/>
      <c r="AGO45" s="768"/>
      <c r="AGP45" s="769"/>
      <c r="AGQ45" s="768"/>
      <c r="AGR45" s="769"/>
      <c r="AGS45" s="768"/>
      <c r="AGT45" s="769"/>
      <c r="AGU45" s="768"/>
      <c r="AGV45" s="769"/>
      <c r="AGW45" s="768"/>
      <c r="AGX45" s="769"/>
      <c r="AGY45" s="768"/>
      <c r="AGZ45" s="769"/>
      <c r="AHA45" s="768"/>
      <c r="AHB45" s="769"/>
      <c r="AHC45" s="768"/>
      <c r="AHD45" s="769"/>
      <c r="AHE45" s="768"/>
      <c r="AHF45" s="769"/>
      <c r="AHG45" s="768"/>
      <c r="AHH45" s="769"/>
      <c r="AHI45" s="768"/>
      <c r="AHJ45" s="769"/>
      <c r="AHK45" s="768"/>
      <c r="AHL45" s="769"/>
      <c r="AHM45" s="768"/>
      <c r="AHN45" s="769"/>
      <c r="AHO45" s="768"/>
      <c r="AHP45" s="769"/>
      <c r="AHQ45" s="768"/>
      <c r="AHR45" s="769"/>
      <c r="AHS45" s="768"/>
      <c r="AHT45" s="769"/>
      <c r="AHU45" s="768"/>
      <c r="AHV45" s="769"/>
      <c r="AHW45" s="768"/>
      <c r="AHX45" s="769"/>
      <c r="AHY45" s="768"/>
      <c r="AHZ45" s="769"/>
      <c r="AIA45" s="768"/>
      <c r="AIB45" s="769"/>
      <c r="AIC45" s="768"/>
      <c r="AID45" s="769"/>
      <c r="AIE45" s="768"/>
      <c r="AIF45" s="769"/>
      <c r="AIG45" s="768"/>
      <c r="AIH45" s="769"/>
      <c r="AII45" s="768"/>
      <c r="AIJ45" s="769"/>
      <c r="AIK45" s="768"/>
      <c r="AIL45" s="769"/>
      <c r="AIM45" s="768"/>
      <c r="AIN45" s="769"/>
      <c r="AIO45" s="768"/>
      <c r="AIP45" s="769"/>
      <c r="AIQ45" s="768"/>
      <c r="AIR45" s="769"/>
      <c r="AIS45" s="768"/>
      <c r="AIT45" s="769"/>
      <c r="AIU45" s="768"/>
      <c r="AIV45" s="769"/>
      <c r="AIW45" s="768"/>
      <c r="AIX45" s="769"/>
      <c r="AIY45" s="768"/>
      <c r="AIZ45" s="769"/>
      <c r="AJA45" s="768"/>
      <c r="AJB45" s="769"/>
      <c r="AJC45" s="768"/>
      <c r="AJD45" s="769"/>
      <c r="AJE45" s="768"/>
      <c r="AJF45" s="769"/>
      <c r="AJG45" s="768"/>
      <c r="AJH45" s="769"/>
      <c r="AJI45" s="768"/>
      <c r="AJJ45" s="769"/>
      <c r="AJK45" s="768"/>
      <c r="AJL45" s="769"/>
      <c r="AJM45" s="768"/>
      <c r="AJN45" s="769"/>
      <c r="AJO45" s="768"/>
      <c r="AJP45" s="769"/>
      <c r="AJQ45" s="768"/>
      <c r="AJR45" s="769"/>
      <c r="AJS45" s="768"/>
      <c r="AJT45" s="769"/>
      <c r="AJU45" s="768"/>
      <c r="AJV45" s="769"/>
      <c r="AJW45" s="768"/>
      <c r="AJX45" s="769"/>
      <c r="AJY45" s="768"/>
      <c r="AJZ45" s="769"/>
      <c r="AKA45" s="768"/>
      <c r="AKB45" s="769"/>
      <c r="AKC45" s="768"/>
      <c r="AKD45" s="769"/>
      <c r="AKE45" s="768"/>
      <c r="AKF45" s="769"/>
      <c r="AKG45" s="768"/>
      <c r="AKH45" s="769"/>
      <c r="AKI45" s="768"/>
      <c r="AKJ45" s="769"/>
      <c r="AKK45" s="768"/>
      <c r="AKL45" s="769"/>
      <c r="AKM45" s="768"/>
      <c r="AKN45" s="769"/>
      <c r="AKO45" s="768"/>
      <c r="AKP45" s="769"/>
      <c r="AKQ45" s="768"/>
      <c r="AKR45" s="769"/>
      <c r="AKS45" s="768"/>
      <c r="AKT45" s="769"/>
      <c r="AKU45" s="768"/>
      <c r="AKV45" s="769"/>
      <c r="AKW45" s="768"/>
      <c r="AKX45" s="769"/>
      <c r="AKY45" s="768"/>
      <c r="AKZ45" s="769"/>
      <c r="ALA45" s="768"/>
      <c r="ALB45" s="769"/>
      <c r="ALC45" s="768"/>
      <c r="ALD45" s="769"/>
      <c r="ALE45" s="768"/>
      <c r="ALF45" s="769"/>
      <c r="ALG45" s="768"/>
      <c r="ALH45" s="769"/>
      <c r="ALI45" s="768"/>
      <c r="ALJ45" s="769"/>
      <c r="ALK45" s="768"/>
      <c r="ALL45" s="769"/>
      <c r="ALM45" s="768"/>
      <c r="ALN45" s="769"/>
      <c r="ALO45" s="768"/>
      <c r="ALP45" s="769"/>
      <c r="ALQ45" s="768"/>
      <c r="ALR45" s="769"/>
      <c r="ALS45" s="768"/>
      <c r="ALT45" s="769"/>
      <c r="ALU45" s="768"/>
      <c r="ALV45" s="769"/>
      <c r="ALW45" s="768"/>
      <c r="ALX45" s="769"/>
      <c r="ALY45" s="768"/>
      <c r="ALZ45" s="769"/>
      <c r="AMA45" s="768"/>
      <c r="AMB45" s="769"/>
      <c r="AMC45" s="768"/>
      <c r="AMD45" s="769"/>
      <c r="AME45" s="768"/>
      <c r="AMF45" s="769"/>
      <c r="AMG45" s="768"/>
      <c r="AMH45" s="769"/>
      <c r="AMI45" s="768"/>
      <c r="AMJ45" s="769"/>
      <c r="AMK45" s="768"/>
      <c r="AML45" s="769"/>
      <c r="AMM45" s="768"/>
      <c r="AMN45" s="769"/>
      <c r="AMO45" s="768"/>
      <c r="AMP45" s="769"/>
      <c r="AMQ45" s="768"/>
      <c r="AMR45" s="769"/>
      <c r="AMS45" s="768"/>
      <c r="AMT45" s="769"/>
      <c r="AMU45" s="768"/>
      <c r="AMV45" s="769"/>
      <c r="AMW45" s="768"/>
      <c r="AMX45" s="769"/>
      <c r="AMY45" s="768"/>
      <c r="AMZ45" s="769"/>
      <c r="ANA45" s="768"/>
      <c r="ANB45" s="769"/>
      <c r="ANC45" s="768"/>
      <c r="AND45" s="769"/>
      <c r="ANE45" s="768"/>
      <c r="ANF45" s="769"/>
      <c r="ANG45" s="768"/>
      <c r="ANH45" s="769"/>
      <c r="ANI45" s="768"/>
      <c r="ANJ45" s="769"/>
      <c r="ANK45" s="768"/>
      <c r="ANL45" s="769"/>
      <c r="ANM45" s="768"/>
      <c r="ANN45" s="769"/>
      <c r="ANO45" s="768"/>
      <c r="ANP45" s="769"/>
      <c r="ANQ45" s="768"/>
      <c r="ANR45" s="769"/>
      <c r="ANS45" s="768"/>
      <c r="ANT45" s="769"/>
      <c r="ANU45" s="768"/>
      <c r="ANV45" s="769"/>
      <c r="ANW45" s="768"/>
      <c r="ANX45" s="769"/>
      <c r="ANY45" s="768"/>
      <c r="ANZ45" s="769"/>
      <c r="AOA45" s="768"/>
      <c r="AOB45" s="769"/>
      <c r="AOC45" s="768"/>
      <c r="AOD45" s="769"/>
      <c r="AOE45" s="768"/>
      <c r="AOF45" s="769"/>
      <c r="AOG45" s="768"/>
      <c r="AOH45" s="769"/>
      <c r="AOI45" s="768"/>
      <c r="AOJ45" s="769"/>
      <c r="AOK45" s="768"/>
      <c r="AOL45" s="769"/>
      <c r="AOM45" s="768"/>
      <c r="AON45" s="769"/>
      <c r="AOO45" s="768"/>
      <c r="AOP45" s="769"/>
      <c r="AOQ45" s="768"/>
      <c r="AOR45" s="769"/>
      <c r="AOS45" s="768"/>
      <c r="AOT45" s="769"/>
      <c r="AOU45" s="768"/>
      <c r="AOV45" s="769"/>
      <c r="AOW45" s="768"/>
      <c r="AOX45" s="769"/>
      <c r="AOY45" s="768"/>
      <c r="AOZ45" s="769"/>
      <c r="APA45" s="768"/>
      <c r="APB45" s="769"/>
      <c r="APC45" s="768"/>
      <c r="APD45" s="769"/>
      <c r="APE45" s="768"/>
      <c r="APF45" s="769"/>
      <c r="APG45" s="768"/>
      <c r="APH45" s="769"/>
      <c r="API45" s="768"/>
      <c r="APJ45" s="769"/>
      <c r="APK45" s="768"/>
      <c r="APL45" s="769"/>
      <c r="APM45" s="768"/>
      <c r="APN45" s="769"/>
      <c r="APO45" s="768"/>
      <c r="APP45" s="769"/>
      <c r="APQ45" s="768"/>
      <c r="APR45" s="769"/>
      <c r="APS45" s="768"/>
      <c r="APT45" s="769"/>
      <c r="APU45" s="768"/>
      <c r="APV45" s="769"/>
      <c r="APW45" s="768"/>
      <c r="APX45" s="769"/>
      <c r="APY45" s="768"/>
      <c r="APZ45" s="769"/>
      <c r="AQA45" s="768"/>
      <c r="AQB45" s="769"/>
      <c r="AQC45" s="768"/>
      <c r="AQD45" s="769"/>
      <c r="AQE45" s="768"/>
      <c r="AQF45" s="769"/>
      <c r="AQG45" s="768"/>
      <c r="AQH45" s="769"/>
      <c r="AQI45" s="768"/>
      <c r="AQJ45" s="769"/>
      <c r="AQK45" s="768"/>
      <c r="AQL45" s="769"/>
      <c r="AQM45" s="768"/>
      <c r="AQN45" s="769"/>
      <c r="AQO45" s="768"/>
      <c r="AQP45" s="769"/>
      <c r="AQQ45" s="768"/>
      <c r="AQR45" s="769"/>
      <c r="AQS45" s="768"/>
      <c r="AQT45" s="769"/>
      <c r="AQU45" s="768"/>
      <c r="AQV45" s="769"/>
      <c r="AQW45" s="768"/>
      <c r="AQX45" s="769"/>
      <c r="AQY45" s="768"/>
      <c r="AQZ45" s="769"/>
      <c r="ARA45" s="768"/>
      <c r="ARB45" s="769"/>
      <c r="ARC45" s="768"/>
      <c r="ARD45" s="769"/>
      <c r="ARE45" s="768"/>
      <c r="ARF45" s="769"/>
      <c r="ARG45" s="768"/>
      <c r="ARH45" s="769"/>
      <c r="ARI45" s="768"/>
      <c r="ARJ45" s="769"/>
      <c r="ARK45" s="768"/>
      <c r="ARL45" s="769"/>
      <c r="ARM45" s="768"/>
      <c r="ARN45" s="769"/>
      <c r="ARO45" s="768"/>
      <c r="ARP45" s="769"/>
      <c r="ARQ45" s="768"/>
      <c r="ARR45" s="769"/>
      <c r="ARS45" s="768"/>
      <c r="ART45" s="769"/>
      <c r="ARU45" s="768"/>
      <c r="ARV45" s="769"/>
      <c r="ARW45" s="768"/>
      <c r="ARX45" s="769"/>
      <c r="ARY45" s="768"/>
      <c r="ARZ45" s="769"/>
      <c r="ASA45" s="768"/>
      <c r="ASB45" s="769"/>
      <c r="ASC45" s="768"/>
      <c r="ASD45" s="769"/>
      <c r="ASE45" s="768"/>
      <c r="ASF45" s="769"/>
      <c r="ASG45" s="768"/>
      <c r="ASH45" s="769"/>
      <c r="ASI45" s="768"/>
      <c r="ASJ45" s="769"/>
      <c r="ASK45" s="768"/>
      <c r="ASL45" s="769"/>
      <c r="ASM45" s="768"/>
      <c r="ASN45" s="769"/>
      <c r="ASO45" s="768"/>
      <c r="ASP45" s="769"/>
      <c r="ASQ45" s="768"/>
      <c r="ASR45" s="769"/>
      <c r="ASS45" s="768"/>
      <c r="AST45" s="769"/>
      <c r="ASU45" s="768"/>
      <c r="ASV45" s="769"/>
      <c r="ASW45" s="768"/>
      <c r="ASX45" s="769"/>
      <c r="ASY45" s="768"/>
      <c r="ASZ45" s="769"/>
      <c r="ATA45" s="768"/>
      <c r="ATB45" s="769"/>
      <c r="ATC45" s="768"/>
      <c r="ATD45" s="769"/>
      <c r="ATE45" s="768"/>
      <c r="ATF45" s="769"/>
      <c r="ATG45" s="768"/>
      <c r="ATH45" s="769"/>
      <c r="ATI45" s="768"/>
      <c r="ATJ45" s="769"/>
      <c r="ATK45" s="768"/>
      <c r="ATL45" s="769"/>
      <c r="ATM45" s="768"/>
      <c r="ATN45" s="769"/>
      <c r="ATO45" s="768"/>
      <c r="ATP45" s="769"/>
      <c r="ATQ45" s="768"/>
      <c r="ATR45" s="769"/>
      <c r="ATS45" s="768"/>
      <c r="ATT45" s="769"/>
      <c r="ATU45" s="768"/>
      <c r="ATV45" s="769"/>
      <c r="ATW45" s="768"/>
      <c r="ATX45" s="769"/>
      <c r="ATY45" s="768"/>
      <c r="ATZ45" s="769"/>
      <c r="AUA45" s="768"/>
      <c r="AUB45" s="769"/>
      <c r="AUC45" s="768"/>
      <c r="AUD45" s="769"/>
      <c r="AUE45" s="768"/>
      <c r="AUF45" s="769"/>
      <c r="AUG45" s="768"/>
      <c r="AUH45" s="769"/>
      <c r="AUI45" s="768"/>
      <c r="AUJ45" s="769"/>
      <c r="AUK45" s="768"/>
      <c r="AUL45" s="769"/>
      <c r="AUM45" s="768"/>
      <c r="AUN45" s="769"/>
      <c r="AUO45" s="768"/>
      <c r="AUP45" s="769"/>
      <c r="AUQ45" s="768"/>
      <c r="AUR45" s="769"/>
      <c r="AUS45" s="768"/>
      <c r="AUT45" s="769"/>
      <c r="AUU45" s="768"/>
      <c r="AUV45" s="769"/>
      <c r="AUW45" s="768"/>
      <c r="AUX45" s="769"/>
      <c r="AUY45" s="768"/>
      <c r="AUZ45" s="769"/>
      <c r="AVA45" s="768"/>
      <c r="AVB45" s="769"/>
      <c r="AVC45" s="768"/>
      <c r="AVD45" s="769"/>
      <c r="AVE45" s="768"/>
      <c r="AVF45" s="769"/>
      <c r="AVG45" s="768"/>
      <c r="AVH45" s="769"/>
      <c r="AVI45" s="768"/>
      <c r="AVJ45" s="769"/>
      <c r="AVK45" s="768"/>
      <c r="AVL45" s="769"/>
      <c r="AVM45" s="768"/>
      <c r="AVN45" s="769"/>
      <c r="AVO45" s="768"/>
      <c r="AVP45" s="769"/>
      <c r="AVQ45" s="768"/>
      <c r="AVR45" s="769"/>
      <c r="AVS45" s="768"/>
      <c r="AVT45" s="769"/>
      <c r="AVU45" s="768"/>
      <c r="AVV45" s="769"/>
      <c r="AVW45" s="768"/>
      <c r="AVX45" s="769"/>
      <c r="AVY45" s="768"/>
      <c r="AVZ45" s="769"/>
      <c r="AWA45" s="768"/>
      <c r="AWB45" s="769"/>
      <c r="AWC45" s="768"/>
      <c r="AWD45" s="769"/>
      <c r="AWE45" s="768"/>
      <c r="AWF45" s="769"/>
      <c r="AWG45" s="768"/>
      <c r="AWH45" s="769"/>
      <c r="AWI45" s="768"/>
      <c r="AWJ45" s="769"/>
      <c r="AWK45" s="768"/>
      <c r="AWL45" s="769"/>
      <c r="AWM45" s="768"/>
      <c r="AWN45" s="769"/>
      <c r="AWO45" s="768"/>
      <c r="AWP45" s="769"/>
      <c r="AWQ45" s="768"/>
      <c r="AWR45" s="769"/>
      <c r="AWS45" s="768"/>
      <c r="AWT45" s="769"/>
      <c r="AWU45" s="768"/>
      <c r="AWV45" s="769"/>
      <c r="AWW45" s="768"/>
      <c r="AWX45" s="769"/>
      <c r="AWY45" s="768"/>
      <c r="AWZ45" s="769"/>
      <c r="AXA45" s="768"/>
      <c r="AXB45" s="769"/>
      <c r="AXC45" s="768"/>
      <c r="AXD45" s="769"/>
      <c r="AXE45" s="768"/>
      <c r="AXF45" s="769"/>
      <c r="AXG45" s="768"/>
      <c r="AXH45" s="769"/>
      <c r="AXI45" s="768"/>
      <c r="AXJ45" s="769"/>
      <c r="AXK45" s="768"/>
      <c r="AXL45" s="769"/>
      <c r="AXM45" s="768"/>
      <c r="AXN45" s="769"/>
      <c r="AXO45" s="768"/>
      <c r="AXP45" s="769"/>
      <c r="AXQ45" s="768"/>
      <c r="AXR45" s="769"/>
      <c r="AXS45" s="768"/>
      <c r="AXT45" s="769"/>
      <c r="AXU45" s="768"/>
      <c r="AXV45" s="769"/>
      <c r="AXW45" s="768"/>
      <c r="AXX45" s="769"/>
      <c r="AXY45" s="768"/>
      <c r="AXZ45" s="769"/>
      <c r="AYA45" s="768"/>
      <c r="AYB45" s="769"/>
      <c r="AYC45" s="768"/>
      <c r="AYD45" s="769"/>
      <c r="AYE45" s="768"/>
      <c r="AYF45" s="769"/>
      <c r="AYG45" s="768"/>
      <c r="AYH45" s="769"/>
      <c r="AYI45" s="768"/>
      <c r="AYJ45" s="769"/>
      <c r="AYK45" s="768"/>
      <c r="AYL45" s="769"/>
      <c r="AYM45" s="768"/>
      <c r="AYN45" s="769"/>
      <c r="AYO45" s="768"/>
      <c r="AYP45" s="769"/>
      <c r="AYQ45" s="768"/>
      <c r="AYR45" s="769"/>
      <c r="AYS45" s="768"/>
      <c r="AYT45" s="769"/>
      <c r="AYU45" s="768"/>
      <c r="AYV45" s="769"/>
      <c r="AYW45" s="768"/>
      <c r="AYX45" s="769"/>
      <c r="AYY45" s="768"/>
      <c r="AYZ45" s="769"/>
      <c r="AZA45" s="768"/>
      <c r="AZB45" s="769"/>
      <c r="AZC45" s="768"/>
      <c r="AZD45" s="769"/>
      <c r="AZE45" s="768"/>
      <c r="AZF45" s="769"/>
      <c r="AZG45" s="768"/>
      <c r="AZH45" s="769"/>
      <c r="AZI45" s="768"/>
      <c r="AZJ45" s="769"/>
      <c r="AZK45" s="768"/>
      <c r="AZL45" s="769"/>
      <c r="AZM45" s="768"/>
      <c r="AZN45" s="769"/>
      <c r="AZO45" s="768"/>
      <c r="AZP45" s="769"/>
      <c r="AZQ45" s="768"/>
      <c r="AZR45" s="769"/>
      <c r="AZS45" s="768"/>
      <c r="AZT45" s="769"/>
      <c r="AZU45" s="768"/>
      <c r="AZV45" s="769"/>
      <c r="AZW45" s="768"/>
      <c r="AZX45" s="769"/>
      <c r="AZY45" s="768"/>
      <c r="AZZ45" s="769"/>
      <c r="BAA45" s="768"/>
      <c r="BAB45" s="769"/>
      <c r="BAC45" s="768"/>
      <c r="BAD45" s="769"/>
      <c r="BAE45" s="768"/>
      <c r="BAF45" s="769"/>
      <c r="BAG45" s="768"/>
      <c r="BAH45" s="769"/>
      <c r="BAI45" s="768"/>
      <c r="BAJ45" s="769"/>
      <c r="BAK45" s="768"/>
      <c r="BAL45" s="769"/>
      <c r="BAM45" s="768"/>
      <c r="BAN45" s="769"/>
      <c r="BAO45" s="768"/>
      <c r="BAP45" s="769"/>
      <c r="BAQ45" s="768"/>
      <c r="BAR45" s="769"/>
      <c r="BAS45" s="768"/>
      <c r="BAT45" s="769"/>
      <c r="BAU45" s="768"/>
      <c r="BAV45" s="769"/>
      <c r="BAW45" s="768"/>
      <c r="BAX45" s="769"/>
      <c r="BAY45" s="768"/>
      <c r="BAZ45" s="769"/>
      <c r="BBA45" s="768"/>
      <c r="BBB45" s="769"/>
      <c r="BBC45" s="768"/>
      <c r="BBD45" s="769"/>
      <c r="BBE45" s="768"/>
      <c r="BBF45" s="769"/>
      <c r="BBG45" s="768"/>
      <c r="BBH45" s="769"/>
      <c r="BBI45" s="768"/>
      <c r="BBJ45" s="769"/>
      <c r="BBK45" s="768"/>
      <c r="BBL45" s="769"/>
      <c r="BBM45" s="768"/>
      <c r="BBN45" s="769"/>
      <c r="BBO45" s="768"/>
      <c r="BBP45" s="769"/>
      <c r="BBQ45" s="768"/>
      <c r="BBR45" s="769"/>
      <c r="BBS45" s="768"/>
      <c r="BBT45" s="769"/>
      <c r="BBU45" s="768"/>
      <c r="BBV45" s="769"/>
      <c r="BBW45" s="768"/>
      <c r="BBX45" s="769"/>
      <c r="BBY45" s="768"/>
      <c r="BBZ45" s="769"/>
      <c r="BCA45" s="768"/>
      <c r="BCB45" s="769"/>
      <c r="BCC45" s="768"/>
      <c r="BCD45" s="769"/>
      <c r="BCE45" s="768"/>
      <c r="BCF45" s="769"/>
      <c r="BCG45" s="768"/>
      <c r="BCH45" s="769"/>
      <c r="BCI45" s="768"/>
      <c r="BCJ45" s="769"/>
      <c r="BCK45" s="768"/>
      <c r="BCL45" s="769"/>
      <c r="BCM45" s="768"/>
      <c r="BCN45" s="769"/>
      <c r="BCO45" s="768"/>
      <c r="BCP45" s="769"/>
      <c r="BCQ45" s="768"/>
      <c r="BCR45" s="769"/>
      <c r="BCS45" s="768"/>
      <c r="BCT45" s="769"/>
      <c r="BCU45" s="768"/>
      <c r="BCV45" s="769"/>
      <c r="BCW45" s="768"/>
      <c r="BCX45" s="769"/>
      <c r="BCY45" s="768"/>
      <c r="BCZ45" s="769"/>
      <c r="BDA45" s="768"/>
      <c r="BDB45" s="769"/>
      <c r="BDC45" s="768"/>
      <c r="BDD45" s="769"/>
      <c r="BDE45" s="768"/>
      <c r="BDF45" s="769"/>
      <c r="BDG45" s="768"/>
      <c r="BDH45" s="769"/>
      <c r="BDI45" s="768"/>
      <c r="BDJ45" s="769"/>
      <c r="BDK45" s="768"/>
      <c r="BDL45" s="769"/>
      <c r="BDM45" s="768"/>
      <c r="BDN45" s="769"/>
      <c r="BDO45" s="768"/>
      <c r="BDP45" s="769"/>
      <c r="BDQ45" s="768"/>
      <c r="BDR45" s="769"/>
      <c r="BDS45" s="768"/>
      <c r="BDT45" s="769"/>
      <c r="BDU45" s="768"/>
      <c r="BDV45" s="769"/>
      <c r="BDW45" s="768"/>
      <c r="BDX45" s="769"/>
      <c r="BDY45" s="768"/>
      <c r="BDZ45" s="769"/>
      <c r="BEA45" s="768"/>
      <c r="BEB45" s="769"/>
      <c r="BEC45" s="768"/>
      <c r="BED45" s="769"/>
      <c r="BEE45" s="768"/>
      <c r="BEF45" s="769"/>
      <c r="BEG45" s="768"/>
      <c r="BEH45" s="769"/>
      <c r="BEI45" s="768"/>
      <c r="BEJ45" s="769"/>
      <c r="BEK45" s="768"/>
      <c r="BEL45" s="769"/>
      <c r="BEM45" s="768"/>
      <c r="BEN45" s="769"/>
      <c r="BEO45" s="768"/>
      <c r="BEP45" s="769"/>
      <c r="BEQ45" s="768"/>
      <c r="BER45" s="769"/>
      <c r="BES45" s="768"/>
      <c r="BET45" s="769"/>
      <c r="BEU45" s="768"/>
      <c r="BEV45" s="769"/>
      <c r="BEW45" s="768"/>
      <c r="BEX45" s="769"/>
      <c r="BEY45" s="768"/>
      <c r="BEZ45" s="769"/>
      <c r="BFA45" s="768"/>
      <c r="BFB45" s="769"/>
      <c r="BFC45" s="768"/>
      <c r="BFD45" s="769"/>
      <c r="BFE45" s="768"/>
      <c r="BFF45" s="769"/>
      <c r="BFG45" s="768"/>
      <c r="BFH45" s="769"/>
      <c r="BFI45" s="768"/>
      <c r="BFJ45" s="769"/>
      <c r="BFK45" s="768"/>
      <c r="BFL45" s="769"/>
      <c r="BFM45" s="768"/>
      <c r="BFN45" s="769"/>
      <c r="BFO45" s="768"/>
      <c r="BFP45" s="769"/>
      <c r="BFQ45" s="768"/>
      <c r="BFR45" s="769"/>
      <c r="BFS45" s="768"/>
      <c r="BFT45" s="769"/>
      <c r="BFU45" s="768"/>
      <c r="BFV45" s="769"/>
      <c r="BFW45" s="768"/>
      <c r="BFX45" s="769"/>
      <c r="BFY45" s="768"/>
      <c r="BFZ45" s="769"/>
      <c r="BGA45" s="768"/>
      <c r="BGB45" s="769"/>
      <c r="BGC45" s="768"/>
      <c r="BGD45" s="769"/>
      <c r="BGE45" s="768"/>
      <c r="BGF45" s="769"/>
      <c r="BGG45" s="768"/>
      <c r="BGH45" s="769"/>
      <c r="BGI45" s="768"/>
      <c r="BGJ45" s="769"/>
      <c r="BGK45" s="768"/>
      <c r="BGL45" s="769"/>
      <c r="BGM45" s="768"/>
      <c r="BGN45" s="769"/>
      <c r="BGO45" s="768"/>
      <c r="BGP45" s="769"/>
      <c r="BGQ45" s="768"/>
      <c r="BGR45" s="769"/>
      <c r="BGS45" s="768"/>
      <c r="BGT45" s="769"/>
      <c r="BGU45" s="768"/>
      <c r="BGV45" s="769"/>
      <c r="BGW45" s="768"/>
      <c r="BGX45" s="769"/>
      <c r="BGY45" s="768"/>
      <c r="BGZ45" s="769"/>
      <c r="BHA45" s="768"/>
      <c r="BHB45" s="769"/>
      <c r="BHC45" s="768"/>
      <c r="BHD45" s="769"/>
      <c r="BHE45" s="768"/>
      <c r="BHF45" s="769"/>
      <c r="BHG45" s="768"/>
      <c r="BHH45" s="769"/>
      <c r="BHI45" s="768"/>
      <c r="BHJ45" s="769"/>
      <c r="BHK45" s="768"/>
      <c r="BHL45" s="769"/>
      <c r="BHM45" s="768"/>
      <c r="BHN45" s="769"/>
      <c r="BHO45" s="768"/>
      <c r="BHP45" s="769"/>
      <c r="BHQ45" s="768"/>
      <c r="BHR45" s="769"/>
      <c r="BHS45" s="768"/>
      <c r="BHT45" s="769"/>
      <c r="BHU45" s="768"/>
      <c r="BHV45" s="769"/>
      <c r="BHW45" s="768"/>
      <c r="BHX45" s="769"/>
      <c r="BHY45" s="768"/>
      <c r="BHZ45" s="769"/>
      <c r="BIA45" s="768"/>
      <c r="BIB45" s="769"/>
      <c r="BIC45" s="768"/>
      <c r="BID45" s="769"/>
      <c r="BIE45" s="768"/>
      <c r="BIF45" s="769"/>
      <c r="BIG45" s="768"/>
      <c r="BIH45" s="769"/>
      <c r="BII45" s="768"/>
      <c r="BIJ45" s="769"/>
      <c r="BIK45" s="768"/>
      <c r="BIL45" s="769"/>
      <c r="BIM45" s="768"/>
      <c r="BIN45" s="769"/>
      <c r="BIO45" s="768"/>
      <c r="BIP45" s="769"/>
      <c r="BIQ45" s="768"/>
      <c r="BIR45" s="769"/>
      <c r="BIS45" s="768"/>
      <c r="BIT45" s="769"/>
      <c r="BIU45" s="768"/>
      <c r="BIV45" s="769"/>
      <c r="BIW45" s="768"/>
      <c r="BIX45" s="769"/>
      <c r="BIY45" s="768"/>
      <c r="BIZ45" s="769"/>
      <c r="BJA45" s="768"/>
      <c r="BJB45" s="769"/>
      <c r="BJC45" s="768"/>
      <c r="BJD45" s="769"/>
      <c r="BJE45" s="768"/>
      <c r="BJF45" s="769"/>
      <c r="BJG45" s="768"/>
      <c r="BJH45" s="769"/>
      <c r="BJI45" s="768"/>
      <c r="BJJ45" s="769"/>
      <c r="BJK45" s="768"/>
      <c r="BJL45" s="769"/>
      <c r="BJM45" s="768"/>
      <c r="BJN45" s="769"/>
      <c r="BJO45" s="768"/>
      <c r="BJP45" s="769"/>
      <c r="BJQ45" s="768"/>
      <c r="BJR45" s="769"/>
      <c r="BJS45" s="768"/>
      <c r="BJT45" s="769"/>
      <c r="BJU45" s="768"/>
      <c r="BJV45" s="769"/>
      <c r="BJW45" s="768"/>
      <c r="BJX45" s="769"/>
      <c r="BJY45" s="768"/>
      <c r="BJZ45" s="769"/>
      <c r="BKA45" s="768"/>
      <c r="BKB45" s="769"/>
      <c r="BKC45" s="768"/>
      <c r="BKD45" s="769"/>
      <c r="BKE45" s="768"/>
      <c r="BKF45" s="769"/>
      <c r="BKG45" s="768"/>
      <c r="BKH45" s="769"/>
      <c r="BKI45" s="768"/>
      <c r="BKJ45" s="769"/>
      <c r="BKK45" s="768"/>
      <c r="BKL45" s="769"/>
      <c r="BKM45" s="768"/>
      <c r="BKN45" s="769"/>
      <c r="BKO45" s="768"/>
      <c r="BKP45" s="769"/>
      <c r="BKQ45" s="768"/>
      <c r="BKR45" s="769"/>
      <c r="BKS45" s="768"/>
      <c r="BKT45" s="769"/>
      <c r="BKU45" s="768"/>
      <c r="BKV45" s="769"/>
      <c r="BKW45" s="768"/>
      <c r="BKX45" s="769"/>
      <c r="BKY45" s="768"/>
      <c r="BKZ45" s="769"/>
      <c r="BLA45" s="768"/>
      <c r="BLB45" s="769"/>
      <c r="BLC45" s="768"/>
      <c r="BLD45" s="769"/>
      <c r="BLE45" s="768"/>
      <c r="BLF45" s="769"/>
      <c r="BLG45" s="768"/>
      <c r="BLH45" s="769"/>
      <c r="BLI45" s="768"/>
      <c r="BLJ45" s="769"/>
      <c r="BLK45" s="768"/>
      <c r="BLL45" s="769"/>
      <c r="BLM45" s="768"/>
      <c r="BLN45" s="769"/>
      <c r="BLO45" s="768"/>
      <c r="BLP45" s="769"/>
      <c r="BLQ45" s="768"/>
      <c r="BLR45" s="769"/>
      <c r="BLS45" s="768"/>
      <c r="BLT45" s="769"/>
      <c r="BLU45" s="768"/>
      <c r="BLV45" s="769"/>
      <c r="BLW45" s="768"/>
      <c r="BLX45" s="769"/>
      <c r="BLY45" s="768"/>
      <c r="BLZ45" s="769"/>
      <c r="BMA45" s="768"/>
      <c r="BMB45" s="769"/>
      <c r="BMC45" s="768"/>
      <c r="BMD45" s="769"/>
      <c r="BME45" s="768"/>
      <c r="BMF45" s="769"/>
      <c r="BMG45" s="768"/>
      <c r="BMH45" s="769"/>
      <c r="BMI45" s="768"/>
      <c r="BMJ45" s="769"/>
      <c r="BMK45" s="768"/>
      <c r="BML45" s="769"/>
      <c r="BMM45" s="768"/>
      <c r="BMN45" s="769"/>
      <c r="BMO45" s="768"/>
      <c r="BMP45" s="769"/>
      <c r="BMQ45" s="768"/>
      <c r="BMR45" s="769"/>
      <c r="BMS45" s="768"/>
      <c r="BMT45" s="769"/>
      <c r="BMU45" s="768"/>
      <c r="BMV45" s="769"/>
      <c r="BMW45" s="768"/>
      <c r="BMX45" s="769"/>
      <c r="BMY45" s="768"/>
      <c r="BMZ45" s="769"/>
      <c r="BNA45" s="768"/>
      <c r="BNB45" s="769"/>
      <c r="BNC45" s="768"/>
      <c r="BND45" s="769"/>
      <c r="BNE45" s="768"/>
      <c r="BNF45" s="769"/>
      <c r="BNG45" s="768"/>
      <c r="BNH45" s="769"/>
      <c r="BNI45" s="768"/>
      <c r="BNJ45" s="769"/>
      <c r="BNK45" s="768"/>
      <c r="BNL45" s="769"/>
      <c r="BNM45" s="768"/>
      <c r="BNN45" s="769"/>
      <c r="BNO45" s="768"/>
      <c r="BNP45" s="769"/>
      <c r="BNQ45" s="768"/>
      <c r="BNR45" s="769"/>
      <c r="BNS45" s="768"/>
      <c r="BNT45" s="769"/>
      <c r="BNU45" s="768"/>
      <c r="BNV45" s="769"/>
      <c r="BNW45" s="768"/>
      <c r="BNX45" s="769"/>
      <c r="BNY45" s="768"/>
      <c r="BNZ45" s="769"/>
      <c r="BOA45" s="768"/>
      <c r="BOB45" s="769"/>
      <c r="BOC45" s="768"/>
      <c r="BOD45" s="769"/>
      <c r="BOE45" s="768"/>
      <c r="BOF45" s="769"/>
      <c r="BOG45" s="768"/>
      <c r="BOH45" s="769"/>
      <c r="BOI45" s="768"/>
      <c r="BOJ45" s="769"/>
      <c r="BOK45" s="768"/>
      <c r="BOL45" s="769"/>
      <c r="BOM45" s="768"/>
      <c r="BON45" s="769"/>
      <c r="BOO45" s="768"/>
      <c r="BOP45" s="769"/>
      <c r="BOQ45" s="768"/>
      <c r="BOR45" s="769"/>
      <c r="BOS45" s="768"/>
      <c r="BOT45" s="769"/>
      <c r="BOU45" s="768"/>
      <c r="BOV45" s="769"/>
      <c r="BOW45" s="768"/>
      <c r="BOX45" s="769"/>
      <c r="BOY45" s="768"/>
      <c r="BOZ45" s="769"/>
      <c r="BPA45" s="768"/>
      <c r="BPB45" s="769"/>
      <c r="BPC45" s="768"/>
      <c r="BPD45" s="769"/>
      <c r="BPE45" s="768"/>
      <c r="BPF45" s="769"/>
      <c r="BPG45" s="768"/>
      <c r="BPH45" s="769"/>
      <c r="BPI45" s="768"/>
      <c r="BPJ45" s="769"/>
      <c r="BPK45" s="768"/>
      <c r="BPL45" s="769"/>
      <c r="BPM45" s="768"/>
      <c r="BPN45" s="769"/>
      <c r="BPO45" s="768"/>
      <c r="BPP45" s="769"/>
      <c r="BPQ45" s="768"/>
      <c r="BPR45" s="769"/>
      <c r="BPS45" s="768"/>
      <c r="BPT45" s="769"/>
      <c r="BPU45" s="768"/>
      <c r="BPV45" s="769"/>
      <c r="BPW45" s="768"/>
      <c r="BPX45" s="769"/>
      <c r="BPY45" s="768"/>
      <c r="BPZ45" s="769"/>
      <c r="BQA45" s="768"/>
      <c r="BQB45" s="769"/>
      <c r="BQC45" s="768"/>
      <c r="BQD45" s="769"/>
      <c r="BQE45" s="768"/>
      <c r="BQF45" s="769"/>
      <c r="BQG45" s="768"/>
      <c r="BQH45" s="769"/>
      <c r="BQI45" s="768"/>
      <c r="BQJ45" s="769"/>
      <c r="BQK45" s="768"/>
      <c r="BQL45" s="769"/>
      <c r="BQM45" s="768"/>
      <c r="BQN45" s="769"/>
      <c r="BQO45" s="768"/>
      <c r="BQP45" s="769"/>
      <c r="BQQ45" s="768"/>
      <c r="BQR45" s="769"/>
      <c r="BQS45" s="768"/>
      <c r="BQT45" s="769"/>
      <c r="BQU45" s="768"/>
      <c r="BQV45" s="769"/>
      <c r="BQW45" s="768"/>
      <c r="BQX45" s="769"/>
      <c r="BQY45" s="768"/>
      <c r="BQZ45" s="769"/>
      <c r="BRA45" s="768"/>
      <c r="BRB45" s="769"/>
      <c r="BRC45" s="768"/>
      <c r="BRD45" s="769"/>
      <c r="BRE45" s="768"/>
      <c r="BRF45" s="769"/>
      <c r="BRG45" s="768"/>
      <c r="BRH45" s="769"/>
      <c r="BRI45" s="768"/>
      <c r="BRJ45" s="769"/>
      <c r="BRK45" s="768"/>
      <c r="BRL45" s="769"/>
      <c r="BRM45" s="768"/>
      <c r="BRN45" s="769"/>
      <c r="BRO45" s="768"/>
      <c r="BRP45" s="769"/>
      <c r="BRQ45" s="768"/>
      <c r="BRR45" s="769"/>
      <c r="BRS45" s="768"/>
      <c r="BRT45" s="769"/>
      <c r="BRU45" s="768"/>
      <c r="BRV45" s="769"/>
      <c r="BRW45" s="768"/>
      <c r="BRX45" s="769"/>
      <c r="BRY45" s="768"/>
      <c r="BRZ45" s="769"/>
      <c r="BSA45" s="768"/>
      <c r="BSB45" s="769"/>
      <c r="BSC45" s="768"/>
      <c r="BSD45" s="769"/>
      <c r="BSE45" s="768"/>
      <c r="BSF45" s="769"/>
      <c r="BSG45" s="768"/>
      <c r="BSH45" s="769"/>
      <c r="BSI45" s="768"/>
      <c r="BSJ45" s="769"/>
      <c r="BSK45" s="768"/>
      <c r="BSL45" s="769"/>
      <c r="BSM45" s="768"/>
      <c r="BSN45" s="769"/>
      <c r="BSO45" s="768"/>
      <c r="BSP45" s="769"/>
      <c r="BSQ45" s="768"/>
      <c r="BSR45" s="769"/>
      <c r="BSS45" s="768"/>
      <c r="BST45" s="769"/>
      <c r="BSU45" s="768"/>
      <c r="BSV45" s="769"/>
      <c r="BSW45" s="768"/>
      <c r="BSX45" s="769"/>
      <c r="BSY45" s="768"/>
      <c r="BSZ45" s="769"/>
      <c r="BTA45" s="768"/>
      <c r="BTB45" s="769"/>
      <c r="BTC45" s="768"/>
      <c r="BTD45" s="769"/>
      <c r="BTE45" s="768"/>
      <c r="BTF45" s="769"/>
      <c r="BTG45" s="768"/>
      <c r="BTH45" s="769"/>
      <c r="BTI45" s="768"/>
      <c r="BTJ45" s="769"/>
      <c r="BTK45" s="768"/>
      <c r="BTL45" s="769"/>
      <c r="BTM45" s="768"/>
      <c r="BTN45" s="769"/>
      <c r="BTO45" s="768"/>
      <c r="BTP45" s="769"/>
      <c r="BTQ45" s="768"/>
      <c r="BTR45" s="769"/>
      <c r="BTS45" s="768"/>
      <c r="BTT45" s="769"/>
      <c r="BTU45" s="768"/>
      <c r="BTV45" s="769"/>
      <c r="BTW45" s="768"/>
      <c r="BTX45" s="769"/>
      <c r="BTY45" s="768"/>
      <c r="BTZ45" s="769"/>
      <c r="BUA45" s="768"/>
      <c r="BUB45" s="769"/>
      <c r="BUC45" s="768"/>
      <c r="BUD45" s="769"/>
      <c r="BUE45" s="768"/>
      <c r="BUF45" s="769"/>
      <c r="BUG45" s="768"/>
      <c r="BUH45" s="769"/>
      <c r="BUI45" s="768"/>
      <c r="BUJ45" s="769"/>
      <c r="BUK45" s="768"/>
      <c r="BUL45" s="769"/>
      <c r="BUM45" s="768"/>
      <c r="BUN45" s="769"/>
      <c r="BUO45" s="768"/>
      <c r="BUP45" s="769"/>
      <c r="BUQ45" s="768"/>
      <c r="BUR45" s="769"/>
      <c r="BUS45" s="768"/>
      <c r="BUT45" s="769"/>
      <c r="BUU45" s="768"/>
      <c r="BUV45" s="769"/>
      <c r="BUW45" s="768"/>
      <c r="BUX45" s="769"/>
      <c r="BUY45" s="768"/>
      <c r="BUZ45" s="769"/>
      <c r="BVA45" s="768"/>
      <c r="BVB45" s="769"/>
      <c r="BVC45" s="768"/>
      <c r="BVD45" s="769"/>
      <c r="BVE45" s="768"/>
      <c r="BVF45" s="769"/>
      <c r="BVG45" s="768"/>
      <c r="BVH45" s="769"/>
      <c r="BVI45" s="768"/>
      <c r="BVJ45" s="769"/>
      <c r="BVK45" s="768"/>
      <c r="BVL45" s="769"/>
      <c r="BVM45" s="768"/>
      <c r="BVN45" s="769"/>
      <c r="BVO45" s="768"/>
      <c r="BVP45" s="769"/>
      <c r="BVQ45" s="768"/>
      <c r="BVR45" s="769"/>
      <c r="BVS45" s="768"/>
      <c r="BVT45" s="769"/>
      <c r="BVU45" s="768"/>
      <c r="BVV45" s="769"/>
      <c r="BVW45" s="768"/>
      <c r="BVX45" s="769"/>
      <c r="BVY45" s="768"/>
      <c r="BVZ45" s="769"/>
      <c r="BWA45" s="768"/>
      <c r="BWB45" s="769"/>
      <c r="BWC45" s="768"/>
      <c r="BWD45" s="769"/>
      <c r="BWE45" s="768"/>
      <c r="BWF45" s="769"/>
      <c r="BWG45" s="768"/>
      <c r="BWH45" s="769"/>
      <c r="BWI45" s="768"/>
      <c r="BWJ45" s="769"/>
      <c r="BWK45" s="768"/>
      <c r="BWL45" s="769"/>
      <c r="BWM45" s="768"/>
      <c r="BWN45" s="769"/>
      <c r="BWO45" s="768"/>
      <c r="BWP45" s="769"/>
      <c r="BWQ45" s="768"/>
      <c r="BWR45" s="769"/>
      <c r="BWS45" s="768"/>
      <c r="BWT45" s="769"/>
      <c r="BWU45" s="768"/>
      <c r="BWV45" s="769"/>
      <c r="BWW45" s="768"/>
      <c r="BWX45" s="769"/>
      <c r="BWY45" s="768"/>
      <c r="BWZ45" s="769"/>
      <c r="BXA45" s="768"/>
      <c r="BXB45" s="769"/>
      <c r="BXC45" s="768"/>
      <c r="BXD45" s="769"/>
      <c r="BXE45" s="768"/>
      <c r="BXF45" s="769"/>
      <c r="BXG45" s="768"/>
      <c r="BXH45" s="769"/>
      <c r="BXI45" s="768"/>
      <c r="BXJ45" s="769"/>
      <c r="BXK45" s="768"/>
      <c r="BXL45" s="769"/>
      <c r="BXM45" s="768"/>
      <c r="BXN45" s="769"/>
      <c r="BXO45" s="768"/>
      <c r="BXP45" s="769"/>
      <c r="BXQ45" s="768"/>
      <c r="BXR45" s="769"/>
      <c r="BXS45" s="768"/>
      <c r="BXT45" s="769"/>
      <c r="BXU45" s="768"/>
      <c r="BXV45" s="769"/>
      <c r="BXW45" s="768"/>
      <c r="BXX45" s="769"/>
      <c r="BXY45" s="768"/>
      <c r="BXZ45" s="769"/>
      <c r="BYA45" s="768"/>
      <c r="BYB45" s="769"/>
      <c r="BYC45" s="768"/>
      <c r="BYD45" s="769"/>
      <c r="BYE45" s="768"/>
      <c r="BYF45" s="769"/>
      <c r="BYG45" s="768"/>
      <c r="BYH45" s="769"/>
      <c r="BYI45" s="768"/>
      <c r="BYJ45" s="769"/>
      <c r="BYK45" s="768"/>
      <c r="BYL45" s="769"/>
      <c r="BYM45" s="768"/>
      <c r="BYN45" s="769"/>
      <c r="BYO45" s="768"/>
      <c r="BYP45" s="769"/>
      <c r="BYQ45" s="768"/>
      <c r="BYR45" s="769"/>
      <c r="BYS45" s="768"/>
      <c r="BYT45" s="769"/>
      <c r="BYU45" s="768"/>
      <c r="BYV45" s="769"/>
      <c r="BYW45" s="768"/>
      <c r="BYX45" s="769"/>
      <c r="BYY45" s="768"/>
      <c r="BYZ45" s="769"/>
      <c r="BZA45" s="768"/>
      <c r="BZB45" s="769"/>
      <c r="BZC45" s="768"/>
      <c r="BZD45" s="769"/>
      <c r="BZE45" s="768"/>
      <c r="BZF45" s="769"/>
      <c r="BZG45" s="768"/>
      <c r="BZH45" s="769"/>
      <c r="BZI45" s="768"/>
      <c r="BZJ45" s="769"/>
      <c r="BZK45" s="768"/>
      <c r="BZL45" s="769"/>
      <c r="BZM45" s="768"/>
      <c r="BZN45" s="769"/>
      <c r="BZO45" s="768"/>
      <c r="BZP45" s="769"/>
      <c r="BZQ45" s="768"/>
      <c r="BZR45" s="769"/>
      <c r="BZS45" s="768"/>
      <c r="BZT45" s="769"/>
      <c r="BZU45" s="768"/>
      <c r="BZV45" s="769"/>
      <c r="BZW45" s="768"/>
      <c r="BZX45" s="769"/>
      <c r="BZY45" s="768"/>
      <c r="BZZ45" s="769"/>
      <c r="CAA45" s="768"/>
      <c r="CAB45" s="769"/>
      <c r="CAC45" s="768"/>
      <c r="CAD45" s="769"/>
      <c r="CAE45" s="768"/>
      <c r="CAF45" s="769"/>
      <c r="CAG45" s="768"/>
      <c r="CAH45" s="769"/>
      <c r="CAI45" s="768"/>
      <c r="CAJ45" s="769"/>
      <c r="CAK45" s="768"/>
      <c r="CAL45" s="769"/>
      <c r="CAM45" s="768"/>
      <c r="CAN45" s="769"/>
      <c r="CAO45" s="768"/>
      <c r="CAP45" s="769"/>
      <c r="CAQ45" s="768"/>
      <c r="CAR45" s="769"/>
      <c r="CAS45" s="768"/>
      <c r="CAT45" s="769"/>
      <c r="CAU45" s="768"/>
      <c r="CAV45" s="769"/>
      <c r="CAW45" s="768"/>
      <c r="CAX45" s="769"/>
      <c r="CAY45" s="768"/>
      <c r="CAZ45" s="769"/>
      <c r="CBA45" s="768"/>
      <c r="CBB45" s="769"/>
      <c r="CBC45" s="768"/>
      <c r="CBD45" s="769"/>
      <c r="CBE45" s="768"/>
      <c r="CBF45" s="769"/>
      <c r="CBG45" s="768"/>
      <c r="CBH45" s="769"/>
      <c r="CBI45" s="768"/>
      <c r="CBJ45" s="769"/>
      <c r="CBK45" s="768"/>
      <c r="CBL45" s="769"/>
      <c r="CBM45" s="768"/>
      <c r="CBN45" s="769"/>
      <c r="CBO45" s="768"/>
      <c r="CBP45" s="769"/>
      <c r="CBQ45" s="768"/>
      <c r="CBR45" s="769"/>
      <c r="CBS45" s="768"/>
      <c r="CBT45" s="769"/>
      <c r="CBU45" s="768"/>
      <c r="CBV45" s="769"/>
      <c r="CBW45" s="768"/>
      <c r="CBX45" s="769"/>
      <c r="CBY45" s="768"/>
      <c r="CBZ45" s="769"/>
      <c r="CCA45" s="768"/>
      <c r="CCB45" s="769"/>
      <c r="CCC45" s="768"/>
      <c r="CCD45" s="769"/>
      <c r="CCE45" s="768"/>
      <c r="CCF45" s="769"/>
      <c r="CCG45" s="768"/>
      <c r="CCH45" s="769"/>
      <c r="CCI45" s="768"/>
      <c r="CCJ45" s="769"/>
      <c r="CCK45" s="768"/>
      <c r="CCL45" s="769"/>
      <c r="CCM45" s="768"/>
      <c r="CCN45" s="769"/>
      <c r="CCO45" s="768"/>
      <c r="CCP45" s="769"/>
      <c r="CCQ45" s="768"/>
      <c r="CCR45" s="769"/>
      <c r="CCS45" s="768"/>
      <c r="CCT45" s="769"/>
      <c r="CCU45" s="768"/>
      <c r="CCV45" s="769"/>
      <c r="CCW45" s="768"/>
      <c r="CCX45" s="769"/>
      <c r="CCY45" s="768"/>
      <c r="CCZ45" s="769"/>
      <c r="CDA45" s="768"/>
      <c r="CDB45" s="769"/>
      <c r="CDC45" s="768"/>
      <c r="CDD45" s="769"/>
      <c r="CDE45" s="768"/>
      <c r="CDF45" s="769"/>
      <c r="CDG45" s="768"/>
      <c r="CDH45" s="769"/>
      <c r="CDI45" s="768"/>
      <c r="CDJ45" s="769"/>
      <c r="CDK45" s="768"/>
      <c r="CDL45" s="769"/>
      <c r="CDM45" s="768"/>
      <c r="CDN45" s="769"/>
      <c r="CDO45" s="768"/>
      <c r="CDP45" s="769"/>
      <c r="CDQ45" s="768"/>
      <c r="CDR45" s="769"/>
      <c r="CDS45" s="768"/>
      <c r="CDT45" s="769"/>
      <c r="CDU45" s="768"/>
      <c r="CDV45" s="769"/>
      <c r="CDW45" s="768"/>
      <c r="CDX45" s="769"/>
      <c r="CDY45" s="768"/>
      <c r="CDZ45" s="769"/>
      <c r="CEA45" s="768"/>
      <c r="CEB45" s="769"/>
      <c r="CEC45" s="768"/>
      <c r="CED45" s="769"/>
      <c r="CEE45" s="768"/>
      <c r="CEF45" s="769"/>
      <c r="CEG45" s="768"/>
      <c r="CEH45" s="769"/>
      <c r="CEI45" s="768"/>
      <c r="CEJ45" s="769"/>
      <c r="CEK45" s="768"/>
      <c r="CEL45" s="769"/>
      <c r="CEM45" s="768"/>
      <c r="CEN45" s="769"/>
      <c r="CEO45" s="768"/>
      <c r="CEP45" s="769"/>
      <c r="CEQ45" s="768"/>
      <c r="CER45" s="769"/>
      <c r="CES45" s="768"/>
      <c r="CET45" s="769"/>
      <c r="CEU45" s="768"/>
      <c r="CEV45" s="769"/>
      <c r="CEW45" s="768"/>
      <c r="CEX45" s="769"/>
      <c r="CEY45" s="768"/>
      <c r="CEZ45" s="769"/>
      <c r="CFA45" s="768"/>
      <c r="CFB45" s="769"/>
      <c r="CFC45" s="768"/>
      <c r="CFD45" s="769"/>
      <c r="CFE45" s="768"/>
      <c r="CFF45" s="769"/>
      <c r="CFG45" s="768"/>
      <c r="CFH45" s="769"/>
      <c r="CFI45" s="768"/>
      <c r="CFJ45" s="769"/>
      <c r="CFK45" s="768"/>
      <c r="CFL45" s="769"/>
      <c r="CFM45" s="768"/>
      <c r="CFN45" s="769"/>
      <c r="CFO45" s="768"/>
      <c r="CFP45" s="769"/>
      <c r="CFQ45" s="768"/>
      <c r="CFR45" s="769"/>
      <c r="CFS45" s="768"/>
      <c r="CFT45" s="769"/>
      <c r="CFU45" s="768"/>
      <c r="CFV45" s="769"/>
      <c r="CFW45" s="768"/>
      <c r="CFX45" s="769"/>
      <c r="CFY45" s="768"/>
      <c r="CFZ45" s="769"/>
      <c r="CGA45" s="768"/>
      <c r="CGB45" s="769"/>
      <c r="CGC45" s="768"/>
      <c r="CGD45" s="769"/>
      <c r="CGE45" s="768"/>
      <c r="CGF45" s="769"/>
      <c r="CGG45" s="768"/>
      <c r="CGH45" s="769"/>
      <c r="CGI45" s="768"/>
      <c r="CGJ45" s="769"/>
      <c r="CGK45" s="768"/>
      <c r="CGL45" s="769"/>
      <c r="CGM45" s="768"/>
      <c r="CGN45" s="769"/>
      <c r="CGO45" s="768"/>
      <c r="CGP45" s="769"/>
      <c r="CGQ45" s="768"/>
      <c r="CGR45" s="769"/>
      <c r="CGS45" s="768"/>
      <c r="CGT45" s="769"/>
      <c r="CGU45" s="768"/>
      <c r="CGV45" s="769"/>
      <c r="CGW45" s="768"/>
      <c r="CGX45" s="769"/>
      <c r="CGY45" s="768"/>
      <c r="CGZ45" s="769"/>
      <c r="CHA45" s="768"/>
      <c r="CHB45" s="769"/>
      <c r="CHC45" s="768"/>
      <c r="CHD45" s="769"/>
      <c r="CHE45" s="768"/>
      <c r="CHF45" s="769"/>
      <c r="CHG45" s="768"/>
      <c r="CHH45" s="769"/>
      <c r="CHI45" s="768"/>
      <c r="CHJ45" s="769"/>
      <c r="CHK45" s="768"/>
      <c r="CHL45" s="769"/>
      <c r="CHM45" s="768"/>
      <c r="CHN45" s="769"/>
      <c r="CHO45" s="768"/>
      <c r="CHP45" s="769"/>
      <c r="CHQ45" s="768"/>
      <c r="CHR45" s="769"/>
      <c r="CHS45" s="768"/>
      <c r="CHT45" s="769"/>
      <c r="CHU45" s="768"/>
      <c r="CHV45" s="769"/>
      <c r="CHW45" s="768"/>
      <c r="CHX45" s="769"/>
      <c r="CHY45" s="768"/>
      <c r="CHZ45" s="769"/>
      <c r="CIA45" s="768"/>
      <c r="CIB45" s="769"/>
      <c r="CIC45" s="768"/>
      <c r="CID45" s="769"/>
      <c r="CIE45" s="768"/>
      <c r="CIF45" s="769"/>
      <c r="CIG45" s="768"/>
      <c r="CIH45" s="769"/>
      <c r="CII45" s="768"/>
      <c r="CIJ45" s="769"/>
      <c r="CIK45" s="768"/>
      <c r="CIL45" s="769"/>
      <c r="CIM45" s="768"/>
      <c r="CIN45" s="769"/>
      <c r="CIO45" s="768"/>
      <c r="CIP45" s="769"/>
      <c r="CIQ45" s="768"/>
      <c r="CIR45" s="769"/>
      <c r="CIS45" s="768"/>
      <c r="CIT45" s="769"/>
      <c r="CIU45" s="768"/>
      <c r="CIV45" s="769"/>
      <c r="CIW45" s="768"/>
      <c r="CIX45" s="769"/>
      <c r="CIY45" s="768"/>
      <c r="CIZ45" s="769"/>
      <c r="CJA45" s="768"/>
      <c r="CJB45" s="769"/>
      <c r="CJC45" s="768"/>
      <c r="CJD45" s="769"/>
      <c r="CJE45" s="768"/>
      <c r="CJF45" s="769"/>
      <c r="CJG45" s="768"/>
      <c r="CJH45" s="769"/>
      <c r="CJI45" s="768"/>
      <c r="CJJ45" s="769"/>
      <c r="CJK45" s="768"/>
      <c r="CJL45" s="769"/>
      <c r="CJM45" s="768"/>
      <c r="CJN45" s="769"/>
      <c r="CJO45" s="768"/>
      <c r="CJP45" s="769"/>
      <c r="CJQ45" s="768"/>
      <c r="CJR45" s="769"/>
      <c r="CJS45" s="768"/>
      <c r="CJT45" s="769"/>
      <c r="CJU45" s="768"/>
      <c r="CJV45" s="769"/>
      <c r="CJW45" s="768"/>
      <c r="CJX45" s="769"/>
      <c r="CJY45" s="768"/>
      <c r="CJZ45" s="769"/>
      <c r="CKA45" s="768"/>
      <c r="CKB45" s="769"/>
      <c r="CKC45" s="768"/>
      <c r="CKD45" s="769"/>
      <c r="CKE45" s="768"/>
      <c r="CKF45" s="769"/>
      <c r="CKG45" s="768"/>
      <c r="CKH45" s="769"/>
      <c r="CKI45" s="768"/>
      <c r="CKJ45" s="769"/>
      <c r="CKK45" s="768"/>
      <c r="CKL45" s="769"/>
      <c r="CKM45" s="768"/>
      <c r="CKN45" s="769"/>
      <c r="CKO45" s="768"/>
      <c r="CKP45" s="769"/>
      <c r="CKQ45" s="768"/>
      <c r="CKR45" s="769"/>
      <c r="CKS45" s="768"/>
      <c r="CKT45" s="769"/>
      <c r="CKU45" s="768"/>
      <c r="CKV45" s="769"/>
      <c r="CKW45" s="768"/>
      <c r="CKX45" s="769"/>
      <c r="CKY45" s="768"/>
      <c r="CKZ45" s="769"/>
      <c r="CLA45" s="768"/>
      <c r="CLB45" s="769"/>
      <c r="CLC45" s="768"/>
      <c r="CLD45" s="769"/>
      <c r="CLE45" s="768"/>
      <c r="CLF45" s="769"/>
      <c r="CLG45" s="768"/>
      <c r="CLH45" s="769"/>
      <c r="CLI45" s="768"/>
      <c r="CLJ45" s="769"/>
      <c r="CLK45" s="768"/>
      <c r="CLL45" s="769"/>
      <c r="CLM45" s="768"/>
      <c r="CLN45" s="769"/>
      <c r="CLO45" s="768"/>
      <c r="CLP45" s="769"/>
      <c r="CLQ45" s="768"/>
      <c r="CLR45" s="769"/>
      <c r="CLS45" s="768"/>
      <c r="CLT45" s="769"/>
      <c r="CLU45" s="768"/>
      <c r="CLV45" s="769"/>
      <c r="CLW45" s="768"/>
      <c r="CLX45" s="769"/>
      <c r="CLY45" s="768"/>
      <c r="CLZ45" s="769"/>
      <c r="CMA45" s="768"/>
      <c r="CMB45" s="769"/>
      <c r="CMC45" s="768"/>
      <c r="CMD45" s="769"/>
      <c r="CME45" s="768"/>
      <c r="CMF45" s="769"/>
      <c r="CMG45" s="768"/>
      <c r="CMH45" s="769"/>
      <c r="CMI45" s="768"/>
      <c r="CMJ45" s="769"/>
      <c r="CMK45" s="768"/>
      <c r="CML45" s="769"/>
      <c r="CMM45" s="768"/>
      <c r="CMN45" s="769"/>
      <c r="CMO45" s="768"/>
      <c r="CMP45" s="769"/>
      <c r="CMQ45" s="768"/>
      <c r="CMR45" s="769"/>
      <c r="CMS45" s="768"/>
      <c r="CMT45" s="769"/>
      <c r="CMU45" s="768"/>
      <c r="CMV45" s="769"/>
      <c r="CMW45" s="768"/>
      <c r="CMX45" s="769"/>
      <c r="CMY45" s="768"/>
      <c r="CMZ45" s="769"/>
      <c r="CNA45" s="768"/>
      <c r="CNB45" s="769"/>
      <c r="CNC45" s="768"/>
      <c r="CND45" s="769"/>
      <c r="CNE45" s="768"/>
      <c r="CNF45" s="769"/>
      <c r="CNG45" s="768"/>
      <c r="CNH45" s="769"/>
      <c r="CNI45" s="768"/>
      <c r="CNJ45" s="769"/>
      <c r="CNK45" s="768"/>
      <c r="CNL45" s="769"/>
      <c r="CNM45" s="768"/>
      <c r="CNN45" s="769"/>
      <c r="CNO45" s="768"/>
      <c r="CNP45" s="769"/>
      <c r="CNQ45" s="768"/>
      <c r="CNR45" s="769"/>
      <c r="CNS45" s="768"/>
      <c r="CNT45" s="769"/>
      <c r="CNU45" s="768"/>
      <c r="CNV45" s="769"/>
      <c r="CNW45" s="768"/>
      <c r="CNX45" s="769"/>
      <c r="CNY45" s="768"/>
      <c r="CNZ45" s="769"/>
      <c r="COA45" s="768"/>
      <c r="COB45" s="769"/>
      <c r="COC45" s="768"/>
      <c r="COD45" s="769"/>
      <c r="COE45" s="768"/>
      <c r="COF45" s="769"/>
      <c r="COG45" s="768"/>
      <c r="COH45" s="769"/>
      <c r="COI45" s="768"/>
      <c r="COJ45" s="769"/>
      <c r="COK45" s="768"/>
      <c r="COL45" s="769"/>
      <c r="COM45" s="768"/>
      <c r="CON45" s="769"/>
      <c r="COO45" s="768"/>
      <c r="COP45" s="769"/>
      <c r="COQ45" s="768"/>
      <c r="COR45" s="769"/>
      <c r="COS45" s="768"/>
      <c r="COT45" s="769"/>
      <c r="COU45" s="768"/>
      <c r="COV45" s="769"/>
      <c r="COW45" s="768"/>
      <c r="COX45" s="769"/>
      <c r="COY45" s="768"/>
      <c r="COZ45" s="769"/>
      <c r="CPA45" s="768"/>
      <c r="CPB45" s="769"/>
      <c r="CPC45" s="768"/>
      <c r="CPD45" s="769"/>
      <c r="CPE45" s="768"/>
      <c r="CPF45" s="769"/>
      <c r="CPG45" s="768"/>
      <c r="CPH45" s="769"/>
      <c r="CPI45" s="768"/>
      <c r="CPJ45" s="769"/>
      <c r="CPK45" s="768"/>
      <c r="CPL45" s="769"/>
      <c r="CPM45" s="768"/>
      <c r="CPN45" s="769"/>
      <c r="CPO45" s="768"/>
      <c r="CPP45" s="769"/>
      <c r="CPQ45" s="768"/>
      <c r="CPR45" s="769"/>
      <c r="CPS45" s="768"/>
      <c r="CPT45" s="769"/>
      <c r="CPU45" s="768"/>
      <c r="CPV45" s="769"/>
      <c r="CPW45" s="768"/>
      <c r="CPX45" s="769"/>
      <c r="CPY45" s="768"/>
      <c r="CPZ45" s="769"/>
      <c r="CQA45" s="768"/>
      <c r="CQB45" s="769"/>
      <c r="CQC45" s="768"/>
      <c r="CQD45" s="769"/>
      <c r="CQE45" s="768"/>
      <c r="CQF45" s="769"/>
      <c r="CQG45" s="768"/>
      <c r="CQH45" s="769"/>
      <c r="CQI45" s="768"/>
      <c r="CQJ45" s="769"/>
      <c r="CQK45" s="768"/>
      <c r="CQL45" s="769"/>
      <c r="CQM45" s="768"/>
      <c r="CQN45" s="769"/>
      <c r="CQO45" s="768"/>
      <c r="CQP45" s="769"/>
      <c r="CQQ45" s="768"/>
      <c r="CQR45" s="769"/>
      <c r="CQS45" s="768"/>
      <c r="CQT45" s="769"/>
      <c r="CQU45" s="768"/>
      <c r="CQV45" s="769"/>
      <c r="CQW45" s="768"/>
      <c r="CQX45" s="769"/>
      <c r="CQY45" s="768"/>
      <c r="CQZ45" s="769"/>
      <c r="CRA45" s="768"/>
      <c r="CRB45" s="769"/>
      <c r="CRC45" s="768"/>
      <c r="CRD45" s="769"/>
      <c r="CRE45" s="768"/>
      <c r="CRF45" s="769"/>
      <c r="CRG45" s="768"/>
      <c r="CRH45" s="769"/>
      <c r="CRI45" s="768"/>
      <c r="CRJ45" s="769"/>
      <c r="CRK45" s="768"/>
      <c r="CRL45" s="769"/>
      <c r="CRM45" s="768"/>
      <c r="CRN45" s="769"/>
      <c r="CRO45" s="768"/>
      <c r="CRP45" s="769"/>
      <c r="CRQ45" s="768"/>
      <c r="CRR45" s="769"/>
      <c r="CRS45" s="768"/>
      <c r="CRT45" s="769"/>
      <c r="CRU45" s="768"/>
      <c r="CRV45" s="769"/>
      <c r="CRW45" s="768"/>
      <c r="CRX45" s="769"/>
      <c r="CRY45" s="768"/>
      <c r="CRZ45" s="769"/>
      <c r="CSA45" s="768"/>
      <c r="CSB45" s="769"/>
      <c r="CSC45" s="768"/>
      <c r="CSD45" s="769"/>
      <c r="CSE45" s="768"/>
      <c r="CSF45" s="769"/>
      <c r="CSG45" s="768"/>
      <c r="CSH45" s="769"/>
      <c r="CSI45" s="768"/>
      <c r="CSJ45" s="769"/>
      <c r="CSK45" s="768"/>
      <c r="CSL45" s="769"/>
      <c r="CSM45" s="768"/>
      <c r="CSN45" s="769"/>
      <c r="CSO45" s="768"/>
      <c r="CSP45" s="769"/>
      <c r="CSQ45" s="768"/>
      <c r="CSR45" s="769"/>
      <c r="CSS45" s="768"/>
      <c r="CST45" s="769"/>
      <c r="CSU45" s="768"/>
      <c r="CSV45" s="769"/>
      <c r="CSW45" s="768"/>
      <c r="CSX45" s="769"/>
      <c r="CSY45" s="768"/>
      <c r="CSZ45" s="769"/>
      <c r="CTA45" s="768"/>
      <c r="CTB45" s="769"/>
      <c r="CTC45" s="768"/>
      <c r="CTD45" s="769"/>
      <c r="CTE45" s="768"/>
      <c r="CTF45" s="769"/>
      <c r="CTG45" s="768"/>
      <c r="CTH45" s="769"/>
      <c r="CTI45" s="768"/>
      <c r="CTJ45" s="769"/>
      <c r="CTK45" s="768"/>
      <c r="CTL45" s="769"/>
      <c r="CTM45" s="768"/>
      <c r="CTN45" s="769"/>
      <c r="CTO45" s="768"/>
      <c r="CTP45" s="769"/>
      <c r="CTQ45" s="768"/>
      <c r="CTR45" s="769"/>
      <c r="CTS45" s="768"/>
      <c r="CTT45" s="769"/>
      <c r="CTU45" s="768"/>
      <c r="CTV45" s="769"/>
      <c r="CTW45" s="768"/>
      <c r="CTX45" s="769"/>
      <c r="CTY45" s="768"/>
      <c r="CTZ45" s="769"/>
      <c r="CUA45" s="768"/>
      <c r="CUB45" s="769"/>
      <c r="CUC45" s="768"/>
      <c r="CUD45" s="769"/>
      <c r="CUE45" s="768"/>
      <c r="CUF45" s="769"/>
      <c r="CUG45" s="768"/>
      <c r="CUH45" s="769"/>
      <c r="CUI45" s="768"/>
      <c r="CUJ45" s="769"/>
      <c r="CUK45" s="768"/>
      <c r="CUL45" s="769"/>
      <c r="CUM45" s="768"/>
      <c r="CUN45" s="769"/>
      <c r="CUO45" s="768"/>
      <c r="CUP45" s="769"/>
      <c r="CUQ45" s="768"/>
      <c r="CUR45" s="769"/>
      <c r="CUS45" s="768"/>
      <c r="CUT45" s="769"/>
      <c r="CUU45" s="768"/>
      <c r="CUV45" s="769"/>
      <c r="CUW45" s="768"/>
      <c r="CUX45" s="769"/>
      <c r="CUY45" s="768"/>
      <c r="CUZ45" s="769"/>
      <c r="CVA45" s="768"/>
      <c r="CVB45" s="769"/>
      <c r="CVC45" s="768"/>
      <c r="CVD45" s="769"/>
      <c r="CVE45" s="768"/>
      <c r="CVF45" s="769"/>
      <c r="CVG45" s="768"/>
      <c r="CVH45" s="769"/>
      <c r="CVI45" s="768"/>
      <c r="CVJ45" s="769"/>
      <c r="CVK45" s="768"/>
      <c r="CVL45" s="769"/>
      <c r="CVM45" s="768"/>
      <c r="CVN45" s="769"/>
      <c r="CVO45" s="768"/>
      <c r="CVP45" s="769"/>
      <c r="CVQ45" s="768"/>
      <c r="CVR45" s="769"/>
      <c r="CVS45" s="768"/>
      <c r="CVT45" s="769"/>
      <c r="CVU45" s="768"/>
      <c r="CVV45" s="769"/>
      <c r="CVW45" s="768"/>
      <c r="CVX45" s="769"/>
      <c r="CVY45" s="768"/>
      <c r="CVZ45" s="769"/>
      <c r="CWA45" s="768"/>
      <c r="CWB45" s="769"/>
      <c r="CWC45" s="768"/>
      <c r="CWD45" s="769"/>
      <c r="CWE45" s="768"/>
      <c r="CWF45" s="769"/>
      <c r="CWG45" s="768"/>
      <c r="CWH45" s="769"/>
      <c r="CWI45" s="768"/>
      <c r="CWJ45" s="769"/>
      <c r="CWK45" s="768"/>
      <c r="CWL45" s="769"/>
      <c r="CWM45" s="768"/>
      <c r="CWN45" s="769"/>
      <c r="CWO45" s="768"/>
      <c r="CWP45" s="769"/>
      <c r="CWQ45" s="768"/>
      <c r="CWR45" s="769"/>
      <c r="CWS45" s="768"/>
      <c r="CWT45" s="769"/>
      <c r="CWU45" s="768"/>
      <c r="CWV45" s="769"/>
      <c r="CWW45" s="768"/>
      <c r="CWX45" s="769"/>
      <c r="CWY45" s="768"/>
      <c r="CWZ45" s="769"/>
      <c r="CXA45" s="768"/>
      <c r="CXB45" s="769"/>
      <c r="CXC45" s="768"/>
      <c r="CXD45" s="769"/>
      <c r="CXE45" s="768"/>
      <c r="CXF45" s="769"/>
      <c r="CXG45" s="768"/>
      <c r="CXH45" s="769"/>
      <c r="CXI45" s="768"/>
      <c r="CXJ45" s="769"/>
      <c r="CXK45" s="768"/>
      <c r="CXL45" s="769"/>
      <c r="CXM45" s="768"/>
      <c r="CXN45" s="769"/>
      <c r="CXO45" s="768"/>
      <c r="CXP45" s="769"/>
      <c r="CXQ45" s="768"/>
      <c r="CXR45" s="769"/>
      <c r="CXS45" s="768"/>
      <c r="CXT45" s="769"/>
      <c r="CXU45" s="768"/>
      <c r="CXV45" s="769"/>
      <c r="CXW45" s="768"/>
      <c r="CXX45" s="769"/>
      <c r="CXY45" s="768"/>
      <c r="CXZ45" s="769"/>
      <c r="CYA45" s="768"/>
      <c r="CYB45" s="769"/>
      <c r="CYC45" s="768"/>
      <c r="CYD45" s="769"/>
      <c r="CYE45" s="768"/>
      <c r="CYF45" s="769"/>
      <c r="CYG45" s="768"/>
      <c r="CYH45" s="769"/>
      <c r="CYI45" s="768"/>
      <c r="CYJ45" s="769"/>
      <c r="CYK45" s="768"/>
      <c r="CYL45" s="769"/>
      <c r="CYM45" s="768"/>
      <c r="CYN45" s="769"/>
      <c r="CYO45" s="768"/>
      <c r="CYP45" s="769"/>
      <c r="CYQ45" s="768"/>
      <c r="CYR45" s="769"/>
      <c r="CYS45" s="768"/>
      <c r="CYT45" s="769"/>
      <c r="CYU45" s="768"/>
      <c r="CYV45" s="769"/>
      <c r="CYW45" s="768"/>
      <c r="CYX45" s="769"/>
      <c r="CYY45" s="768"/>
      <c r="CYZ45" s="769"/>
      <c r="CZA45" s="768"/>
      <c r="CZB45" s="769"/>
      <c r="CZC45" s="768"/>
      <c r="CZD45" s="769"/>
      <c r="CZE45" s="768"/>
      <c r="CZF45" s="769"/>
      <c r="CZG45" s="768"/>
      <c r="CZH45" s="769"/>
      <c r="CZI45" s="768"/>
      <c r="CZJ45" s="769"/>
      <c r="CZK45" s="768"/>
      <c r="CZL45" s="769"/>
      <c r="CZM45" s="768"/>
      <c r="CZN45" s="769"/>
      <c r="CZO45" s="768"/>
      <c r="CZP45" s="769"/>
      <c r="CZQ45" s="768"/>
      <c r="CZR45" s="769"/>
      <c r="CZS45" s="768"/>
      <c r="CZT45" s="769"/>
      <c r="CZU45" s="768"/>
      <c r="CZV45" s="769"/>
      <c r="CZW45" s="768"/>
      <c r="CZX45" s="769"/>
      <c r="CZY45" s="768"/>
      <c r="CZZ45" s="769"/>
      <c r="DAA45" s="768"/>
      <c r="DAB45" s="769"/>
      <c r="DAC45" s="768"/>
      <c r="DAD45" s="769"/>
      <c r="DAE45" s="768"/>
      <c r="DAF45" s="769"/>
      <c r="DAG45" s="768"/>
      <c r="DAH45" s="769"/>
      <c r="DAI45" s="768"/>
      <c r="DAJ45" s="769"/>
      <c r="DAK45" s="768"/>
      <c r="DAL45" s="769"/>
      <c r="DAM45" s="768"/>
      <c r="DAN45" s="769"/>
      <c r="DAO45" s="768"/>
      <c r="DAP45" s="769"/>
      <c r="DAQ45" s="768"/>
      <c r="DAR45" s="769"/>
      <c r="DAS45" s="768"/>
      <c r="DAT45" s="769"/>
      <c r="DAU45" s="768"/>
      <c r="DAV45" s="769"/>
      <c r="DAW45" s="768"/>
      <c r="DAX45" s="769"/>
      <c r="DAY45" s="768"/>
      <c r="DAZ45" s="769"/>
      <c r="DBA45" s="768"/>
      <c r="DBB45" s="769"/>
      <c r="DBC45" s="768"/>
      <c r="DBD45" s="769"/>
      <c r="DBE45" s="768"/>
      <c r="DBF45" s="769"/>
      <c r="DBG45" s="768"/>
      <c r="DBH45" s="769"/>
      <c r="DBI45" s="768"/>
      <c r="DBJ45" s="769"/>
      <c r="DBK45" s="768"/>
      <c r="DBL45" s="769"/>
      <c r="DBM45" s="768"/>
      <c r="DBN45" s="769"/>
      <c r="DBO45" s="768"/>
      <c r="DBP45" s="769"/>
      <c r="DBQ45" s="768"/>
      <c r="DBR45" s="769"/>
      <c r="DBS45" s="768"/>
      <c r="DBT45" s="769"/>
      <c r="DBU45" s="768"/>
      <c r="DBV45" s="769"/>
      <c r="DBW45" s="768"/>
      <c r="DBX45" s="769"/>
      <c r="DBY45" s="768"/>
      <c r="DBZ45" s="769"/>
      <c r="DCA45" s="768"/>
      <c r="DCB45" s="769"/>
      <c r="DCC45" s="768"/>
      <c r="DCD45" s="769"/>
      <c r="DCE45" s="768"/>
      <c r="DCF45" s="769"/>
      <c r="DCG45" s="768"/>
      <c r="DCH45" s="769"/>
      <c r="DCI45" s="768"/>
      <c r="DCJ45" s="769"/>
      <c r="DCK45" s="768"/>
      <c r="DCL45" s="769"/>
      <c r="DCM45" s="768"/>
      <c r="DCN45" s="769"/>
      <c r="DCO45" s="768"/>
      <c r="DCP45" s="769"/>
      <c r="DCQ45" s="768"/>
      <c r="DCR45" s="769"/>
      <c r="DCS45" s="768"/>
      <c r="DCT45" s="769"/>
      <c r="DCU45" s="768"/>
      <c r="DCV45" s="769"/>
      <c r="DCW45" s="768"/>
      <c r="DCX45" s="769"/>
      <c r="DCY45" s="768"/>
      <c r="DCZ45" s="769"/>
      <c r="DDA45" s="768"/>
      <c r="DDB45" s="769"/>
      <c r="DDC45" s="768"/>
      <c r="DDD45" s="769"/>
      <c r="DDE45" s="768"/>
      <c r="DDF45" s="769"/>
      <c r="DDG45" s="768"/>
      <c r="DDH45" s="769"/>
      <c r="DDI45" s="768"/>
      <c r="DDJ45" s="769"/>
      <c r="DDK45" s="768"/>
      <c r="DDL45" s="769"/>
      <c r="DDM45" s="768"/>
      <c r="DDN45" s="769"/>
      <c r="DDO45" s="768"/>
      <c r="DDP45" s="769"/>
      <c r="DDQ45" s="768"/>
      <c r="DDR45" s="769"/>
      <c r="DDS45" s="768"/>
      <c r="DDT45" s="769"/>
      <c r="DDU45" s="768"/>
      <c r="DDV45" s="769"/>
      <c r="DDW45" s="768"/>
      <c r="DDX45" s="769"/>
      <c r="DDY45" s="768"/>
      <c r="DDZ45" s="769"/>
      <c r="DEA45" s="768"/>
      <c r="DEB45" s="769"/>
      <c r="DEC45" s="768"/>
      <c r="DED45" s="769"/>
      <c r="DEE45" s="768"/>
      <c r="DEF45" s="769"/>
      <c r="DEG45" s="768"/>
      <c r="DEH45" s="769"/>
      <c r="DEI45" s="768"/>
      <c r="DEJ45" s="769"/>
      <c r="DEK45" s="768"/>
      <c r="DEL45" s="769"/>
      <c r="DEM45" s="768"/>
      <c r="DEN45" s="769"/>
      <c r="DEO45" s="768"/>
      <c r="DEP45" s="769"/>
      <c r="DEQ45" s="768"/>
      <c r="DER45" s="769"/>
      <c r="DES45" s="768"/>
      <c r="DET45" s="769"/>
      <c r="DEU45" s="768"/>
      <c r="DEV45" s="769"/>
      <c r="DEW45" s="768"/>
      <c r="DEX45" s="769"/>
      <c r="DEY45" s="768"/>
      <c r="DEZ45" s="769"/>
      <c r="DFA45" s="768"/>
      <c r="DFB45" s="769"/>
      <c r="DFC45" s="768"/>
      <c r="DFD45" s="769"/>
      <c r="DFE45" s="768"/>
      <c r="DFF45" s="769"/>
      <c r="DFG45" s="768"/>
      <c r="DFH45" s="769"/>
      <c r="DFI45" s="768"/>
      <c r="DFJ45" s="769"/>
      <c r="DFK45" s="768"/>
      <c r="DFL45" s="769"/>
      <c r="DFM45" s="768"/>
      <c r="DFN45" s="769"/>
      <c r="DFO45" s="768"/>
      <c r="DFP45" s="769"/>
      <c r="DFQ45" s="768"/>
      <c r="DFR45" s="769"/>
      <c r="DFS45" s="768"/>
      <c r="DFT45" s="769"/>
      <c r="DFU45" s="768"/>
      <c r="DFV45" s="769"/>
      <c r="DFW45" s="768"/>
      <c r="DFX45" s="769"/>
      <c r="DFY45" s="768"/>
      <c r="DFZ45" s="769"/>
      <c r="DGA45" s="768"/>
      <c r="DGB45" s="769"/>
      <c r="DGC45" s="768"/>
      <c r="DGD45" s="769"/>
      <c r="DGE45" s="768"/>
      <c r="DGF45" s="769"/>
      <c r="DGG45" s="768"/>
      <c r="DGH45" s="769"/>
      <c r="DGI45" s="768"/>
      <c r="DGJ45" s="769"/>
      <c r="DGK45" s="768"/>
      <c r="DGL45" s="769"/>
      <c r="DGM45" s="768"/>
      <c r="DGN45" s="769"/>
      <c r="DGO45" s="768"/>
      <c r="DGP45" s="769"/>
      <c r="DGQ45" s="768"/>
      <c r="DGR45" s="769"/>
      <c r="DGS45" s="768"/>
      <c r="DGT45" s="769"/>
      <c r="DGU45" s="768"/>
      <c r="DGV45" s="769"/>
      <c r="DGW45" s="768"/>
      <c r="DGX45" s="769"/>
      <c r="DGY45" s="768"/>
      <c r="DGZ45" s="769"/>
      <c r="DHA45" s="768"/>
      <c r="DHB45" s="769"/>
      <c r="DHC45" s="768"/>
      <c r="DHD45" s="769"/>
      <c r="DHE45" s="768"/>
      <c r="DHF45" s="769"/>
      <c r="DHG45" s="768"/>
      <c r="DHH45" s="769"/>
      <c r="DHI45" s="768"/>
      <c r="DHJ45" s="769"/>
      <c r="DHK45" s="768"/>
      <c r="DHL45" s="769"/>
      <c r="DHM45" s="768"/>
      <c r="DHN45" s="769"/>
      <c r="DHO45" s="768"/>
      <c r="DHP45" s="769"/>
      <c r="DHQ45" s="768"/>
      <c r="DHR45" s="769"/>
      <c r="DHS45" s="768"/>
      <c r="DHT45" s="769"/>
      <c r="DHU45" s="768"/>
      <c r="DHV45" s="769"/>
      <c r="DHW45" s="768"/>
      <c r="DHX45" s="769"/>
      <c r="DHY45" s="768"/>
      <c r="DHZ45" s="769"/>
      <c r="DIA45" s="768"/>
      <c r="DIB45" s="769"/>
      <c r="DIC45" s="768"/>
      <c r="DID45" s="769"/>
      <c r="DIE45" s="768"/>
      <c r="DIF45" s="769"/>
      <c r="DIG45" s="768"/>
      <c r="DIH45" s="769"/>
      <c r="DII45" s="768"/>
      <c r="DIJ45" s="769"/>
      <c r="DIK45" s="768"/>
      <c r="DIL45" s="769"/>
      <c r="DIM45" s="768"/>
      <c r="DIN45" s="769"/>
      <c r="DIO45" s="768"/>
      <c r="DIP45" s="769"/>
      <c r="DIQ45" s="768"/>
      <c r="DIR45" s="769"/>
      <c r="DIS45" s="768"/>
      <c r="DIT45" s="769"/>
      <c r="DIU45" s="768"/>
      <c r="DIV45" s="769"/>
      <c r="DIW45" s="768"/>
      <c r="DIX45" s="769"/>
      <c r="DIY45" s="768"/>
      <c r="DIZ45" s="769"/>
      <c r="DJA45" s="768"/>
      <c r="DJB45" s="769"/>
      <c r="DJC45" s="768"/>
      <c r="DJD45" s="769"/>
      <c r="DJE45" s="768"/>
      <c r="DJF45" s="769"/>
      <c r="DJG45" s="768"/>
      <c r="DJH45" s="769"/>
      <c r="DJI45" s="768"/>
      <c r="DJJ45" s="769"/>
      <c r="DJK45" s="768"/>
      <c r="DJL45" s="769"/>
      <c r="DJM45" s="768"/>
      <c r="DJN45" s="769"/>
      <c r="DJO45" s="768"/>
      <c r="DJP45" s="769"/>
      <c r="DJQ45" s="768"/>
      <c r="DJR45" s="769"/>
      <c r="DJS45" s="768"/>
      <c r="DJT45" s="769"/>
      <c r="DJU45" s="768"/>
      <c r="DJV45" s="769"/>
      <c r="DJW45" s="768"/>
      <c r="DJX45" s="769"/>
      <c r="DJY45" s="768"/>
      <c r="DJZ45" s="769"/>
      <c r="DKA45" s="768"/>
      <c r="DKB45" s="769"/>
      <c r="DKC45" s="768"/>
      <c r="DKD45" s="769"/>
      <c r="DKE45" s="768"/>
      <c r="DKF45" s="769"/>
      <c r="DKG45" s="768"/>
      <c r="DKH45" s="769"/>
      <c r="DKI45" s="768"/>
      <c r="DKJ45" s="769"/>
      <c r="DKK45" s="768"/>
      <c r="DKL45" s="769"/>
      <c r="DKM45" s="768"/>
      <c r="DKN45" s="769"/>
      <c r="DKO45" s="768"/>
      <c r="DKP45" s="769"/>
      <c r="DKQ45" s="768"/>
      <c r="DKR45" s="769"/>
      <c r="DKS45" s="768"/>
      <c r="DKT45" s="769"/>
      <c r="DKU45" s="768"/>
      <c r="DKV45" s="769"/>
      <c r="DKW45" s="768"/>
      <c r="DKX45" s="769"/>
      <c r="DKY45" s="768"/>
      <c r="DKZ45" s="769"/>
      <c r="DLA45" s="768"/>
      <c r="DLB45" s="769"/>
      <c r="DLC45" s="768"/>
      <c r="DLD45" s="769"/>
      <c r="DLE45" s="768"/>
      <c r="DLF45" s="769"/>
      <c r="DLG45" s="768"/>
      <c r="DLH45" s="769"/>
      <c r="DLI45" s="768"/>
      <c r="DLJ45" s="769"/>
      <c r="DLK45" s="768"/>
      <c r="DLL45" s="769"/>
      <c r="DLM45" s="768"/>
      <c r="DLN45" s="769"/>
      <c r="DLO45" s="768"/>
      <c r="DLP45" s="769"/>
      <c r="DLQ45" s="768"/>
      <c r="DLR45" s="769"/>
      <c r="DLS45" s="768"/>
      <c r="DLT45" s="769"/>
      <c r="DLU45" s="768"/>
      <c r="DLV45" s="769"/>
      <c r="DLW45" s="768"/>
      <c r="DLX45" s="769"/>
      <c r="DLY45" s="768"/>
      <c r="DLZ45" s="769"/>
      <c r="DMA45" s="768"/>
      <c r="DMB45" s="769"/>
      <c r="DMC45" s="768"/>
      <c r="DMD45" s="769"/>
      <c r="DME45" s="768"/>
      <c r="DMF45" s="769"/>
      <c r="DMG45" s="768"/>
      <c r="DMH45" s="769"/>
      <c r="DMI45" s="768"/>
      <c r="DMJ45" s="769"/>
      <c r="DMK45" s="768"/>
      <c r="DML45" s="769"/>
      <c r="DMM45" s="768"/>
      <c r="DMN45" s="769"/>
      <c r="DMO45" s="768"/>
      <c r="DMP45" s="769"/>
      <c r="DMQ45" s="768"/>
      <c r="DMR45" s="769"/>
      <c r="DMS45" s="768"/>
      <c r="DMT45" s="769"/>
      <c r="DMU45" s="768"/>
      <c r="DMV45" s="769"/>
      <c r="DMW45" s="768"/>
      <c r="DMX45" s="769"/>
      <c r="DMY45" s="768"/>
      <c r="DMZ45" s="769"/>
      <c r="DNA45" s="768"/>
      <c r="DNB45" s="769"/>
      <c r="DNC45" s="768"/>
      <c r="DND45" s="769"/>
      <c r="DNE45" s="768"/>
      <c r="DNF45" s="769"/>
      <c r="DNG45" s="768"/>
      <c r="DNH45" s="769"/>
      <c r="DNI45" s="768"/>
      <c r="DNJ45" s="769"/>
      <c r="DNK45" s="768"/>
      <c r="DNL45" s="769"/>
      <c r="DNM45" s="768"/>
      <c r="DNN45" s="769"/>
      <c r="DNO45" s="768"/>
      <c r="DNP45" s="769"/>
      <c r="DNQ45" s="768"/>
      <c r="DNR45" s="769"/>
      <c r="DNS45" s="768"/>
      <c r="DNT45" s="769"/>
      <c r="DNU45" s="768"/>
      <c r="DNV45" s="769"/>
      <c r="DNW45" s="768"/>
      <c r="DNX45" s="769"/>
      <c r="DNY45" s="768"/>
      <c r="DNZ45" s="769"/>
      <c r="DOA45" s="768"/>
      <c r="DOB45" s="769"/>
      <c r="DOC45" s="768"/>
      <c r="DOD45" s="769"/>
      <c r="DOE45" s="768"/>
      <c r="DOF45" s="769"/>
      <c r="DOG45" s="768"/>
      <c r="DOH45" s="769"/>
      <c r="DOI45" s="768"/>
      <c r="DOJ45" s="769"/>
      <c r="DOK45" s="768"/>
      <c r="DOL45" s="769"/>
      <c r="DOM45" s="768"/>
      <c r="DON45" s="769"/>
      <c r="DOO45" s="768"/>
      <c r="DOP45" s="769"/>
      <c r="DOQ45" s="768"/>
      <c r="DOR45" s="769"/>
      <c r="DOS45" s="768"/>
      <c r="DOT45" s="769"/>
      <c r="DOU45" s="768"/>
      <c r="DOV45" s="769"/>
      <c r="DOW45" s="768"/>
      <c r="DOX45" s="769"/>
      <c r="DOY45" s="768"/>
      <c r="DOZ45" s="769"/>
      <c r="DPA45" s="768"/>
      <c r="DPB45" s="769"/>
      <c r="DPC45" s="768"/>
      <c r="DPD45" s="769"/>
      <c r="DPE45" s="768"/>
      <c r="DPF45" s="769"/>
      <c r="DPG45" s="768"/>
      <c r="DPH45" s="769"/>
      <c r="DPI45" s="768"/>
      <c r="DPJ45" s="769"/>
      <c r="DPK45" s="768"/>
      <c r="DPL45" s="769"/>
      <c r="DPM45" s="768"/>
      <c r="DPN45" s="769"/>
      <c r="DPO45" s="768"/>
      <c r="DPP45" s="769"/>
      <c r="DPQ45" s="768"/>
      <c r="DPR45" s="769"/>
      <c r="DPS45" s="768"/>
      <c r="DPT45" s="769"/>
      <c r="DPU45" s="768"/>
      <c r="DPV45" s="769"/>
      <c r="DPW45" s="768"/>
      <c r="DPX45" s="769"/>
      <c r="DPY45" s="768"/>
      <c r="DPZ45" s="769"/>
      <c r="DQA45" s="768"/>
      <c r="DQB45" s="769"/>
      <c r="DQC45" s="768"/>
      <c r="DQD45" s="769"/>
      <c r="DQE45" s="768"/>
      <c r="DQF45" s="769"/>
      <c r="DQG45" s="768"/>
      <c r="DQH45" s="769"/>
      <c r="DQI45" s="768"/>
      <c r="DQJ45" s="769"/>
      <c r="DQK45" s="768"/>
      <c r="DQL45" s="769"/>
      <c r="DQM45" s="768"/>
      <c r="DQN45" s="769"/>
      <c r="DQO45" s="768"/>
      <c r="DQP45" s="769"/>
      <c r="DQQ45" s="768"/>
      <c r="DQR45" s="769"/>
      <c r="DQS45" s="768"/>
      <c r="DQT45" s="769"/>
      <c r="DQU45" s="768"/>
      <c r="DQV45" s="769"/>
      <c r="DQW45" s="768"/>
      <c r="DQX45" s="769"/>
      <c r="DQY45" s="768"/>
      <c r="DQZ45" s="769"/>
      <c r="DRA45" s="768"/>
      <c r="DRB45" s="769"/>
      <c r="DRC45" s="768"/>
      <c r="DRD45" s="769"/>
      <c r="DRE45" s="768"/>
      <c r="DRF45" s="769"/>
      <c r="DRG45" s="768"/>
      <c r="DRH45" s="769"/>
      <c r="DRI45" s="768"/>
      <c r="DRJ45" s="769"/>
      <c r="DRK45" s="768"/>
      <c r="DRL45" s="769"/>
      <c r="DRM45" s="768"/>
      <c r="DRN45" s="769"/>
      <c r="DRO45" s="768"/>
      <c r="DRP45" s="769"/>
      <c r="DRQ45" s="768"/>
      <c r="DRR45" s="769"/>
      <c r="DRS45" s="768"/>
      <c r="DRT45" s="769"/>
      <c r="DRU45" s="768"/>
      <c r="DRV45" s="769"/>
      <c r="DRW45" s="768"/>
      <c r="DRX45" s="769"/>
      <c r="DRY45" s="768"/>
      <c r="DRZ45" s="769"/>
      <c r="DSA45" s="768"/>
      <c r="DSB45" s="769"/>
      <c r="DSC45" s="768"/>
      <c r="DSD45" s="769"/>
      <c r="DSE45" s="768"/>
      <c r="DSF45" s="769"/>
      <c r="DSG45" s="768"/>
      <c r="DSH45" s="769"/>
      <c r="DSI45" s="768"/>
      <c r="DSJ45" s="769"/>
      <c r="DSK45" s="768"/>
      <c r="DSL45" s="769"/>
      <c r="DSM45" s="768"/>
      <c r="DSN45" s="769"/>
      <c r="DSO45" s="768"/>
      <c r="DSP45" s="769"/>
      <c r="DSQ45" s="768"/>
      <c r="DSR45" s="769"/>
      <c r="DSS45" s="768"/>
      <c r="DST45" s="769"/>
      <c r="DSU45" s="768"/>
      <c r="DSV45" s="769"/>
      <c r="DSW45" s="768"/>
      <c r="DSX45" s="769"/>
      <c r="DSY45" s="768"/>
      <c r="DSZ45" s="769"/>
      <c r="DTA45" s="768"/>
      <c r="DTB45" s="769"/>
      <c r="DTC45" s="768"/>
      <c r="DTD45" s="769"/>
      <c r="DTE45" s="768"/>
      <c r="DTF45" s="769"/>
      <c r="DTG45" s="768"/>
      <c r="DTH45" s="769"/>
      <c r="DTI45" s="768"/>
      <c r="DTJ45" s="769"/>
      <c r="DTK45" s="768"/>
      <c r="DTL45" s="769"/>
      <c r="DTM45" s="768"/>
      <c r="DTN45" s="769"/>
      <c r="DTO45" s="768"/>
      <c r="DTP45" s="769"/>
      <c r="DTQ45" s="768"/>
      <c r="DTR45" s="769"/>
      <c r="DTS45" s="768"/>
      <c r="DTT45" s="769"/>
      <c r="DTU45" s="768"/>
      <c r="DTV45" s="769"/>
      <c r="DTW45" s="768"/>
      <c r="DTX45" s="769"/>
      <c r="DTY45" s="768"/>
      <c r="DTZ45" s="769"/>
      <c r="DUA45" s="768"/>
      <c r="DUB45" s="769"/>
      <c r="DUC45" s="768"/>
      <c r="DUD45" s="769"/>
      <c r="DUE45" s="768"/>
      <c r="DUF45" s="769"/>
      <c r="DUG45" s="768"/>
      <c r="DUH45" s="769"/>
      <c r="DUI45" s="768"/>
      <c r="DUJ45" s="769"/>
      <c r="DUK45" s="768"/>
      <c r="DUL45" s="769"/>
      <c r="DUM45" s="768"/>
      <c r="DUN45" s="769"/>
      <c r="DUO45" s="768"/>
      <c r="DUP45" s="769"/>
      <c r="DUQ45" s="768"/>
      <c r="DUR45" s="769"/>
      <c r="DUS45" s="768"/>
      <c r="DUT45" s="769"/>
      <c r="DUU45" s="768"/>
      <c r="DUV45" s="769"/>
      <c r="DUW45" s="768"/>
      <c r="DUX45" s="769"/>
      <c r="DUY45" s="768"/>
      <c r="DUZ45" s="769"/>
      <c r="DVA45" s="768"/>
      <c r="DVB45" s="769"/>
      <c r="DVC45" s="768"/>
      <c r="DVD45" s="769"/>
      <c r="DVE45" s="768"/>
      <c r="DVF45" s="769"/>
      <c r="DVG45" s="768"/>
      <c r="DVH45" s="769"/>
      <c r="DVI45" s="768"/>
      <c r="DVJ45" s="769"/>
      <c r="DVK45" s="768"/>
      <c r="DVL45" s="769"/>
      <c r="DVM45" s="768"/>
      <c r="DVN45" s="769"/>
      <c r="DVO45" s="768"/>
      <c r="DVP45" s="769"/>
      <c r="DVQ45" s="768"/>
      <c r="DVR45" s="769"/>
      <c r="DVS45" s="768"/>
      <c r="DVT45" s="769"/>
      <c r="DVU45" s="768"/>
      <c r="DVV45" s="769"/>
      <c r="DVW45" s="768"/>
      <c r="DVX45" s="769"/>
      <c r="DVY45" s="768"/>
      <c r="DVZ45" s="769"/>
      <c r="DWA45" s="768"/>
      <c r="DWB45" s="769"/>
      <c r="DWC45" s="768"/>
      <c r="DWD45" s="769"/>
      <c r="DWE45" s="768"/>
      <c r="DWF45" s="769"/>
      <c r="DWG45" s="768"/>
      <c r="DWH45" s="769"/>
      <c r="DWI45" s="768"/>
      <c r="DWJ45" s="769"/>
      <c r="DWK45" s="768"/>
      <c r="DWL45" s="769"/>
      <c r="DWM45" s="768"/>
      <c r="DWN45" s="769"/>
      <c r="DWO45" s="768"/>
      <c r="DWP45" s="769"/>
      <c r="DWQ45" s="768"/>
      <c r="DWR45" s="769"/>
      <c r="DWS45" s="768"/>
      <c r="DWT45" s="769"/>
      <c r="DWU45" s="768"/>
      <c r="DWV45" s="769"/>
      <c r="DWW45" s="768"/>
      <c r="DWX45" s="769"/>
      <c r="DWY45" s="768"/>
      <c r="DWZ45" s="769"/>
      <c r="DXA45" s="768"/>
      <c r="DXB45" s="769"/>
      <c r="DXC45" s="768"/>
      <c r="DXD45" s="769"/>
      <c r="DXE45" s="768"/>
      <c r="DXF45" s="769"/>
      <c r="DXG45" s="768"/>
      <c r="DXH45" s="769"/>
      <c r="DXI45" s="768"/>
      <c r="DXJ45" s="769"/>
      <c r="DXK45" s="768"/>
      <c r="DXL45" s="769"/>
      <c r="DXM45" s="768"/>
      <c r="DXN45" s="769"/>
      <c r="DXO45" s="768"/>
      <c r="DXP45" s="769"/>
      <c r="DXQ45" s="768"/>
      <c r="DXR45" s="769"/>
      <c r="DXS45" s="768"/>
      <c r="DXT45" s="769"/>
      <c r="DXU45" s="768"/>
      <c r="DXV45" s="769"/>
      <c r="DXW45" s="768"/>
      <c r="DXX45" s="769"/>
      <c r="DXY45" s="768"/>
      <c r="DXZ45" s="769"/>
      <c r="DYA45" s="768"/>
      <c r="DYB45" s="769"/>
      <c r="DYC45" s="768"/>
      <c r="DYD45" s="769"/>
      <c r="DYE45" s="768"/>
      <c r="DYF45" s="769"/>
      <c r="DYG45" s="768"/>
      <c r="DYH45" s="769"/>
      <c r="DYI45" s="768"/>
      <c r="DYJ45" s="769"/>
      <c r="DYK45" s="768"/>
      <c r="DYL45" s="769"/>
      <c r="DYM45" s="768"/>
      <c r="DYN45" s="769"/>
      <c r="DYO45" s="768"/>
      <c r="DYP45" s="769"/>
      <c r="DYQ45" s="768"/>
      <c r="DYR45" s="769"/>
      <c r="DYS45" s="768"/>
      <c r="DYT45" s="769"/>
      <c r="DYU45" s="768"/>
      <c r="DYV45" s="769"/>
      <c r="DYW45" s="768"/>
      <c r="DYX45" s="769"/>
      <c r="DYY45" s="768"/>
      <c r="DYZ45" s="769"/>
      <c r="DZA45" s="768"/>
      <c r="DZB45" s="769"/>
      <c r="DZC45" s="768"/>
      <c r="DZD45" s="769"/>
      <c r="DZE45" s="768"/>
      <c r="DZF45" s="769"/>
      <c r="DZG45" s="768"/>
      <c r="DZH45" s="769"/>
      <c r="DZI45" s="768"/>
      <c r="DZJ45" s="769"/>
      <c r="DZK45" s="768"/>
      <c r="DZL45" s="769"/>
      <c r="DZM45" s="768"/>
      <c r="DZN45" s="769"/>
      <c r="DZO45" s="768"/>
      <c r="DZP45" s="769"/>
      <c r="DZQ45" s="768"/>
      <c r="DZR45" s="769"/>
      <c r="DZS45" s="768"/>
      <c r="DZT45" s="769"/>
      <c r="DZU45" s="768"/>
      <c r="DZV45" s="769"/>
      <c r="DZW45" s="768"/>
      <c r="DZX45" s="769"/>
      <c r="DZY45" s="768"/>
      <c r="DZZ45" s="769"/>
      <c r="EAA45" s="768"/>
      <c r="EAB45" s="769"/>
      <c r="EAC45" s="768"/>
      <c r="EAD45" s="769"/>
      <c r="EAE45" s="768"/>
      <c r="EAF45" s="769"/>
      <c r="EAG45" s="768"/>
      <c r="EAH45" s="769"/>
      <c r="EAI45" s="768"/>
      <c r="EAJ45" s="769"/>
      <c r="EAK45" s="768"/>
      <c r="EAL45" s="769"/>
      <c r="EAM45" s="768"/>
      <c r="EAN45" s="769"/>
      <c r="EAO45" s="768"/>
      <c r="EAP45" s="769"/>
      <c r="EAQ45" s="768"/>
      <c r="EAR45" s="769"/>
      <c r="EAS45" s="768"/>
      <c r="EAT45" s="769"/>
      <c r="EAU45" s="768"/>
      <c r="EAV45" s="769"/>
      <c r="EAW45" s="768"/>
      <c r="EAX45" s="769"/>
      <c r="EAY45" s="768"/>
      <c r="EAZ45" s="769"/>
      <c r="EBA45" s="768"/>
      <c r="EBB45" s="769"/>
      <c r="EBC45" s="768"/>
      <c r="EBD45" s="769"/>
      <c r="EBE45" s="768"/>
      <c r="EBF45" s="769"/>
      <c r="EBG45" s="768"/>
      <c r="EBH45" s="769"/>
      <c r="EBI45" s="768"/>
      <c r="EBJ45" s="769"/>
      <c r="EBK45" s="768"/>
      <c r="EBL45" s="769"/>
      <c r="EBM45" s="768"/>
      <c r="EBN45" s="769"/>
      <c r="EBO45" s="768"/>
      <c r="EBP45" s="769"/>
      <c r="EBQ45" s="768"/>
      <c r="EBR45" s="769"/>
      <c r="EBS45" s="768"/>
      <c r="EBT45" s="769"/>
      <c r="EBU45" s="768"/>
      <c r="EBV45" s="769"/>
      <c r="EBW45" s="768"/>
      <c r="EBX45" s="769"/>
      <c r="EBY45" s="768"/>
      <c r="EBZ45" s="769"/>
      <c r="ECA45" s="768"/>
      <c r="ECB45" s="769"/>
      <c r="ECC45" s="768"/>
      <c r="ECD45" s="769"/>
      <c r="ECE45" s="768"/>
      <c r="ECF45" s="769"/>
      <c r="ECG45" s="768"/>
      <c r="ECH45" s="769"/>
      <c r="ECI45" s="768"/>
      <c r="ECJ45" s="769"/>
      <c r="ECK45" s="768"/>
      <c r="ECL45" s="769"/>
      <c r="ECM45" s="768"/>
      <c r="ECN45" s="769"/>
      <c r="ECO45" s="768"/>
      <c r="ECP45" s="769"/>
      <c r="ECQ45" s="768"/>
      <c r="ECR45" s="769"/>
      <c r="ECS45" s="768"/>
      <c r="ECT45" s="769"/>
      <c r="ECU45" s="768"/>
      <c r="ECV45" s="769"/>
      <c r="ECW45" s="768"/>
      <c r="ECX45" s="769"/>
      <c r="ECY45" s="768"/>
      <c r="ECZ45" s="769"/>
      <c r="EDA45" s="768"/>
      <c r="EDB45" s="769"/>
      <c r="EDC45" s="768"/>
      <c r="EDD45" s="769"/>
      <c r="EDE45" s="768"/>
      <c r="EDF45" s="769"/>
      <c r="EDG45" s="768"/>
      <c r="EDH45" s="769"/>
      <c r="EDI45" s="768"/>
      <c r="EDJ45" s="769"/>
      <c r="EDK45" s="768"/>
      <c r="EDL45" s="769"/>
      <c r="EDM45" s="768"/>
      <c r="EDN45" s="769"/>
      <c r="EDO45" s="768"/>
      <c r="EDP45" s="769"/>
      <c r="EDQ45" s="768"/>
      <c r="EDR45" s="769"/>
      <c r="EDS45" s="768"/>
      <c r="EDT45" s="769"/>
      <c r="EDU45" s="768"/>
      <c r="EDV45" s="769"/>
      <c r="EDW45" s="768"/>
      <c r="EDX45" s="769"/>
      <c r="EDY45" s="768"/>
      <c r="EDZ45" s="769"/>
      <c r="EEA45" s="768"/>
      <c r="EEB45" s="769"/>
      <c r="EEC45" s="768"/>
      <c r="EED45" s="769"/>
      <c r="EEE45" s="768"/>
      <c r="EEF45" s="769"/>
      <c r="EEG45" s="768"/>
      <c r="EEH45" s="769"/>
      <c r="EEI45" s="768"/>
      <c r="EEJ45" s="769"/>
      <c r="EEK45" s="768"/>
      <c r="EEL45" s="769"/>
      <c r="EEM45" s="768"/>
      <c r="EEN45" s="769"/>
      <c r="EEO45" s="768"/>
      <c r="EEP45" s="769"/>
      <c r="EEQ45" s="768"/>
      <c r="EER45" s="769"/>
      <c r="EES45" s="768"/>
      <c r="EET45" s="769"/>
      <c r="EEU45" s="768"/>
      <c r="EEV45" s="769"/>
      <c r="EEW45" s="768"/>
      <c r="EEX45" s="769"/>
      <c r="EEY45" s="768"/>
      <c r="EEZ45" s="769"/>
      <c r="EFA45" s="768"/>
      <c r="EFB45" s="769"/>
      <c r="EFC45" s="768"/>
      <c r="EFD45" s="769"/>
      <c r="EFE45" s="768"/>
      <c r="EFF45" s="769"/>
      <c r="EFG45" s="768"/>
      <c r="EFH45" s="769"/>
      <c r="EFI45" s="768"/>
      <c r="EFJ45" s="769"/>
      <c r="EFK45" s="768"/>
      <c r="EFL45" s="769"/>
      <c r="EFM45" s="768"/>
      <c r="EFN45" s="769"/>
      <c r="EFO45" s="768"/>
      <c r="EFP45" s="769"/>
      <c r="EFQ45" s="768"/>
      <c r="EFR45" s="769"/>
      <c r="EFS45" s="768"/>
      <c r="EFT45" s="769"/>
      <c r="EFU45" s="768"/>
      <c r="EFV45" s="769"/>
      <c r="EFW45" s="768"/>
      <c r="EFX45" s="769"/>
      <c r="EFY45" s="768"/>
      <c r="EFZ45" s="769"/>
      <c r="EGA45" s="768"/>
      <c r="EGB45" s="769"/>
      <c r="EGC45" s="768"/>
      <c r="EGD45" s="769"/>
      <c r="EGE45" s="768"/>
      <c r="EGF45" s="769"/>
      <c r="EGG45" s="768"/>
      <c r="EGH45" s="769"/>
      <c r="EGI45" s="768"/>
      <c r="EGJ45" s="769"/>
      <c r="EGK45" s="768"/>
      <c r="EGL45" s="769"/>
      <c r="EGM45" s="768"/>
      <c r="EGN45" s="769"/>
      <c r="EGO45" s="768"/>
      <c r="EGP45" s="769"/>
      <c r="EGQ45" s="768"/>
      <c r="EGR45" s="769"/>
      <c r="EGS45" s="768"/>
      <c r="EGT45" s="769"/>
      <c r="EGU45" s="768"/>
      <c r="EGV45" s="769"/>
      <c r="EGW45" s="768"/>
      <c r="EGX45" s="769"/>
      <c r="EGY45" s="768"/>
      <c r="EGZ45" s="769"/>
      <c r="EHA45" s="768"/>
      <c r="EHB45" s="769"/>
      <c r="EHC45" s="768"/>
      <c r="EHD45" s="769"/>
      <c r="EHE45" s="768"/>
      <c r="EHF45" s="769"/>
      <c r="EHG45" s="768"/>
      <c r="EHH45" s="769"/>
      <c r="EHI45" s="768"/>
      <c r="EHJ45" s="769"/>
      <c r="EHK45" s="768"/>
      <c r="EHL45" s="769"/>
      <c r="EHM45" s="768"/>
      <c r="EHN45" s="769"/>
      <c r="EHO45" s="768"/>
      <c r="EHP45" s="769"/>
      <c r="EHQ45" s="768"/>
      <c r="EHR45" s="769"/>
      <c r="EHS45" s="768"/>
      <c r="EHT45" s="769"/>
      <c r="EHU45" s="768"/>
      <c r="EHV45" s="769"/>
      <c r="EHW45" s="768"/>
      <c r="EHX45" s="769"/>
      <c r="EHY45" s="768"/>
      <c r="EHZ45" s="769"/>
      <c r="EIA45" s="768"/>
      <c r="EIB45" s="769"/>
      <c r="EIC45" s="768"/>
      <c r="EID45" s="769"/>
      <c r="EIE45" s="768"/>
      <c r="EIF45" s="769"/>
      <c r="EIG45" s="768"/>
      <c r="EIH45" s="769"/>
      <c r="EII45" s="768"/>
      <c r="EIJ45" s="769"/>
      <c r="EIK45" s="768"/>
      <c r="EIL45" s="769"/>
      <c r="EIM45" s="768"/>
      <c r="EIN45" s="769"/>
      <c r="EIO45" s="768"/>
      <c r="EIP45" s="769"/>
      <c r="EIQ45" s="768"/>
      <c r="EIR45" s="769"/>
      <c r="EIS45" s="768"/>
      <c r="EIT45" s="769"/>
      <c r="EIU45" s="768"/>
      <c r="EIV45" s="769"/>
      <c r="EIW45" s="768"/>
      <c r="EIX45" s="769"/>
      <c r="EIY45" s="768"/>
      <c r="EIZ45" s="769"/>
      <c r="EJA45" s="768"/>
      <c r="EJB45" s="769"/>
      <c r="EJC45" s="768"/>
      <c r="EJD45" s="769"/>
      <c r="EJE45" s="768"/>
      <c r="EJF45" s="769"/>
      <c r="EJG45" s="768"/>
      <c r="EJH45" s="769"/>
      <c r="EJI45" s="768"/>
      <c r="EJJ45" s="769"/>
      <c r="EJK45" s="768"/>
      <c r="EJL45" s="769"/>
      <c r="EJM45" s="768"/>
      <c r="EJN45" s="769"/>
      <c r="EJO45" s="768"/>
      <c r="EJP45" s="769"/>
      <c r="EJQ45" s="768"/>
      <c r="EJR45" s="769"/>
      <c r="EJS45" s="768"/>
      <c r="EJT45" s="769"/>
      <c r="EJU45" s="768"/>
      <c r="EJV45" s="769"/>
      <c r="EJW45" s="768"/>
      <c r="EJX45" s="769"/>
      <c r="EJY45" s="768"/>
      <c r="EJZ45" s="769"/>
      <c r="EKA45" s="768"/>
      <c r="EKB45" s="769"/>
      <c r="EKC45" s="768"/>
      <c r="EKD45" s="769"/>
      <c r="EKE45" s="768"/>
      <c r="EKF45" s="769"/>
      <c r="EKG45" s="768"/>
      <c r="EKH45" s="769"/>
      <c r="EKI45" s="768"/>
      <c r="EKJ45" s="769"/>
      <c r="EKK45" s="768"/>
      <c r="EKL45" s="769"/>
      <c r="EKM45" s="768"/>
      <c r="EKN45" s="769"/>
      <c r="EKO45" s="768"/>
      <c r="EKP45" s="769"/>
      <c r="EKQ45" s="768"/>
      <c r="EKR45" s="769"/>
      <c r="EKS45" s="768"/>
      <c r="EKT45" s="769"/>
      <c r="EKU45" s="768"/>
      <c r="EKV45" s="769"/>
      <c r="EKW45" s="768"/>
      <c r="EKX45" s="769"/>
      <c r="EKY45" s="768"/>
      <c r="EKZ45" s="769"/>
      <c r="ELA45" s="768"/>
      <c r="ELB45" s="769"/>
      <c r="ELC45" s="768"/>
      <c r="ELD45" s="769"/>
      <c r="ELE45" s="768"/>
      <c r="ELF45" s="769"/>
      <c r="ELG45" s="768"/>
      <c r="ELH45" s="769"/>
      <c r="ELI45" s="768"/>
      <c r="ELJ45" s="769"/>
      <c r="ELK45" s="768"/>
      <c r="ELL45" s="769"/>
      <c r="ELM45" s="768"/>
      <c r="ELN45" s="769"/>
      <c r="ELO45" s="768"/>
      <c r="ELP45" s="769"/>
      <c r="ELQ45" s="768"/>
      <c r="ELR45" s="769"/>
      <c r="ELS45" s="768"/>
      <c r="ELT45" s="769"/>
      <c r="ELU45" s="768"/>
      <c r="ELV45" s="769"/>
      <c r="ELW45" s="768"/>
      <c r="ELX45" s="769"/>
      <c r="ELY45" s="768"/>
      <c r="ELZ45" s="769"/>
      <c r="EMA45" s="768"/>
      <c r="EMB45" s="769"/>
      <c r="EMC45" s="768"/>
      <c r="EMD45" s="769"/>
      <c r="EME45" s="768"/>
      <c r="EMF45" s="769"/>
      <c r="EMG45" s="768"/>
      <c r="EMH45" s="769"/>
      <c r="EMI45" s="768"/>
      <c r="EMJ45" s="769"/>
      <c r="EMK45" s="768"/>
      <c r="EML45" s="769"/>
      <c r="EMM45" s="768"/>
      <c r="EMN45" s="769"/>
      <c r="EMO45" s="768"/>
      <c r="EMP45" s="769"/>
      <c r="EMQ45" s="768"/>
      <c r="EMR45" s="769"/>
      <c r="EMS45" s="768"/>
      <c r="EMT45" s="769"/>
      <c r="EMU45" s="768"/>
      <c r="EMV45" s="769"/>
      <c r="EMW45" s="768"/>
      <c r="EMX45" s="769"/>
      <c r="EMY45" s="768"/>
      <c r="EMZ45" s="769"/>
      <c r="ENA45" s="768"/>
      <c r="ENB45" s="769"/>
      <c r="ENC45" s="768"/>
      <c r="END45" s="769"/>
      <c r="ENE45" s="768"/>
      <c r="ENF45" s="769"/>
      <c r="ENG45" s="768"/>
      <c r="ENH45" s="769"/>
      <c r="ENI45" s="768"/>
      <c r="ENJ45" s="769"/>
      <c r="ENK45" s="768"/>
      <c r="ENL45" s="769"/>
      <c r="ENM45" s="768"/>
      <c r="ENN45" s="769"/>
      <c r="ENO45" s="768"/>
      <c r="ENP45" s="769"/>
      <c r="ENQ45" s="768"/>
      <c r="ENR45" s="769"/>
      <c r="ENS45" s="768"/>
      <c r="ENT45" s="769"/>
      <c r="ENU45" s="768"/>
      <c r="ENV45" s="769"/>
      <c r="ENW45" s="768"/>
      <c r="ENX45" s="769"/>
      <c r="ENY45" s="768"/>
      <c r="ENZ45" s="769"/>
      <c r="EOA45" s="768"/>
      <c r="EOB45" s="769"/>
      <c r="EOC45" s="768"/>
      <c r="EOD45" s="769"/>
      <c r="EOE45" s="768"/>
      <c r="EOF45" s="769"/>
      <c r="EOG45" s="768"/>
      <c r="EOH45" s="769"/>
      <c r="EOI45" s="768"/>
      <c r="EOJ45" s="769"/>
      <c r="EOK45" s="768"/>
      <c r="EOL45" s="769"/>
      <c r="EOM45" s="768"/>
      <c r="EON45" s="769"/>
      <c r="EOO45" s="768"/>
      <c r="EOP45" s="769"/>
      <c r="EOQ45" s="768"/>
      <c r="EOR45" s="769"/>
      <c r="EOS45" s="768"/>
      <c r="EOT45" s="769"/>
      <c r="EOU45" s="768"/>
      <c r="EOV45" s="769"/>
      <c r="EOW45" s="768"/>
      <c r="EOX45" s="769"/>
      <c r="EOY45" s="768"/>
      <c r="EOZ45" s="769"/>
      <c r="EPA45" s="768"/>
      <c r="EPB45" s="769"/>
      <c r="EPC45" s="768"/>
      <c r="EPD45" s="769"/>
      <c r="EPE45" s="768"/>
      <c r="EPF45" s="769"/>
      <c r="EPG45" s="768"/>
      <c r="EPH45" s="769"/>
      <c r="EPI45" s="768"/>
      <c r="EPJ45" s="769"/>
      <c r="EPK45" s="768"/>
      <c r="EPL45" s="769"/>
      <c r="EPM45" s="768"/>
      <c r="EPN45" s="769"/>
      <c r="EPO45" s="768"/>
      <c r="EPP45" s="769"/>
      <c r="EPQ45" s="768"/>
      <c r="EPR45" s="769"/>
      <c r="EPS45" s="768"/>
      <c r="EPT45" s="769"/>
      <c r="EPU45" s="768"/>
      <c r="EPV45" s="769"/>
      <c r="EPW45" s="768"/>
      <c r="EPX45" s="769"/>
      <c r="EPY45" s="768"/>
      <c r="EPZ45" s="769"/>
      <c r="EQA45" s="768"/>
      <c r="EQB45" s="769"/>
      <c r="EQC45" s="768"/>
      <c r="EQD45" s="769"/>
      <c r="EQE45" s="768"/>
      <c r="EQF45" s="769"/>
      <c r="EQG45" s="768"/>
      <c r="EQH45" s="769"/>
      <c r="EQI45" s="768"/>
      <c r="EQJ45" s="769"/>
      <c r="EQK45" s="768"/>
      <c r="EQL45" s="769"/>
      <c r="EQM45" s="768"/>
      <c r="EQN45" s="769"/>
      <c r="EQO45" s="768"/>
      <c r="EQP45" s="769"/>
      <c r="EQQ45" s="768"/>
      <c r="EQR45" s="769"/>
      <c r="EQS45" s="768"/>
      <c r="EQT45" s="769"/>
      <c r="EQU45" s="768"/>
      <c r="EQV45" s="769"/>
      <c r="EQW45" s="768"/>
      <c r="EQX45" s="769"/>
      <c r="EQY45" s="768"/>
      <c r="EQZ45" s="769"/>
      <c r="ERA45" s="768"/>
      <c r="ERB45" s="769"/>
      <c r="ERC45" s="768"/>
      <c r="ERD45" s="769"/>
      <c r="ERE45" s="768"/>
      <c r="ERF45" s="769"/>
      <c r="ERG45" s="768"/>
      <c r="ERH45" s="769"/>
      <c r="ERI45" s="768"/>
      <c r="ERJ45" s="769"/>
      <c r="ERK45" s="768"/>
      <c r="ERL45" s="769"/>
      <c r="ERM45" s="768"/>
      <c r="ERN45" s="769"/>
      <c r="ERO45" s="768"/>
      <c r="ERP45" s="769"/>
      <c r="ERQ45" s="768"/>
      <c r="ERR45" s="769"/>
      <c r="ERS45" s="768"/>
      <c r="ERT45" s="769"/>
      <c r="ERU45" s="768"/>
      <c r="ERV45" s="769"/>
      <c r="ERW45" s="768"/>
      <c r="ERX45" s="769"/>
      <c r="ERY45" s="768"/>
      <c r="ERZ45" s="769"/>
      <c r="ESA45" s="768"/>
      <c r="ESB45" s="769"/>
      <c r="ESC45" s="768"/>
      <c r="ESD45" s="769"/>
      <c r="ESE45" s="768"/>
      <c r="ESF45" s="769"/>
      <c r="ESG45" s="768"/>
      <c r="ESH45" s="769"/>
      <c r="ESI45" s="768"/>
      <c r="ESJ45" s="769"/>
      <c r="ESK45" s="768"/>
      <c r="ESL45" s="769"/>
      <c r="ESM45" s="768"/>
      <c r="ESN45" s="769"/>
      <c r="ESO45" s="768"/>
      <c r="ESP45" s="769"/>
      <c r="ESQ45" s="768"/>
      <c r="ESR45" s="769"/>
      <c r="ESS45" s="768"/>
      <c r="EST45" s="769"/>
      <c r="ESU45" s="768"/>
      <c r="ESV45" s="769"/>
      <c r="ESW45" s="768"/>
      <c r="ESX45" s="769"/>
      <c r="ESY45" s="768"/>
      <c r="ESZ45" s="769"/>
      <c r="ETA45" s="768"/>
      <c r="ETB45" s="769"/>
      <c r="ETC45" s="768"/>
      <c r="ETD45" s="769"/>
      <c r="ETE45" s="768"/>
      <c r="ETF45" s="769"/>
      <c r="ETG45" s="768"/>
      <c r="ETH45" s="769"/>
      <c r="ETI45" s="768"/>
      <c r="ETJ45" s="769"/>
      <c r="ETK45" s="768"/>
      <c r="ETL45" s="769"/>
      <c r="ETM45" s="768"/>
      <c r="ETN45" s="769"/>
      <c r="ETO45" s="768"/>
      <c r="ETP45" s="769"/>
      <c r="ETQ45" s="768"/>
      <c r="ETR45" s="769"/>
      <c r="ETS45" s="768"/>
      <c r="ETT45" s="769"/>
      <c r="ETU45" s="768"/>
      <c r="ETV45" s="769"/>
      <c r="ETW45" s="768"/>
      <c r="ETX45" s="769"/>
      <c r="ETY45" s="768"/>
      <c r="ETZ45" s="769"/>
      <c r="EUA45" s="768"/>
      <c r="EUB45" s="769"/>
      <c r="EUC45" s="768"/>
      <c r="EUD45" s="769"/>
      <c r="EUE45" s="768"/>
      <c r="EUF45" s="769"/>
      <c r="EUG45" s="768"/>
      <c r="EUH45" s="769"/>
      <c r="EUI45" s="768"/>
      <c r="EUJ45" s="769"/>
      <c r="EUK45" s="768"/>
      <c r="EUL45" s="769"/>
      <c r="EUM45" s="768"/>
      <c r="EUN45" s="769"/>
      <c r="EUO45" s="768"/>
      <c r="EUP45" s="769"/>
      <c r="EUQ45" s="768"/>
      <c r="EUR45" s="769"/>
      <c r="EUS45" s="768"/>
      <c r="EUT45" s="769"/>
      <c r="EUU45" s="768"/>
      <c r="EUV45" s="769"/>
      <c r="EUW45" s="768"/>
      <c r="EUX45" s="769"/>
      <c r="EUY45" s="768"/>
      <c r="EUZ45" s="769"/>
      <c r="EVA45" s="768"/>
      <c r="EVB45" s="769"/>
      <c r="EVC45" s="768"/>
      <c r="EVD45" s="769"/>
      <c r="EVE45" s="768"/>
      <c r="EVF45" s="769"/>
      <c r="EVG45" s="768"/>
      <c r="EVH45" s="769"/>
      <c r="EVI45" s="768"/>
      <c r="EVJ45" s="769"/>
      <c r="EVK45" s="768"/>
      <c r="EVL45" s="769"/>
      <c r="EVM45" s="768"/>
      <c r="EVN45" s="769"/>
      <c r="EVO45" s="768"/>
      <c r="EVP45" s="769"/>
      <c r="EVQ45" s="768"/>
      <c r="EVR45" s="769"/>
      <c r="EVS45" s="768"/>
      <c r="EVT45" s="769"/>
      <c r="EVU45" s="768"/>
      <c r="EVV45" s="769"/>
      <c r="EVW45" s="768"/>
      <c r="EVX45" s="769"/>
      <c r="EVY45" s="768"/>
      <c r="EVZ45" s="769"/>
      <c r="EWA45" s="768"/>
      <c r="EWB45" s="769"/>
      <c r="EWC45" s="768"/>
      <c r="EWD45" s="769"/>
      <c r="EWE45" s="768"/>
      <c r="EWF45" s="769"/>
      <c r="EWG45" s="768"/>
      <c r="EWH45" s="769"/>
      <c r="EWI45" s="768"/>
      <c r="EWJ45" s="769"/>
      <c r="EWK45" s="768"/>
      <c r="EWL45" s="769"/>
      <c r="EWM45" s="768"/>
      <c r="EWN45" s="769"/>
      <c r="EWO45" s="768"/>
      <c r="EWP45" s="769"/>
      <c r="EWQ45" s="768"/>
      <c r="EWR45" s="769"/>
      <c r="EWS45" s="768"/>
      <c r="EWT45" s="769"/>
      <c r="EWU45" s="768"/>
      <c r="EWV45" s="769"/>
      <c r="EWW45" s="768"/>
      <c r="EWX45" s="769"/>
      <c r="EWY45" s="768"/>
      <c r="EWZ45" s="769"/>
      <c r="EXA45" s="768"/>
      <c r="EXB45" s="769"/>
      <c r="EXC45" s="768"/>
      <c r="EXD45" s="769"/>
      <c r="EXE45" s="768"/>
      <c r="EXF45" s="769"/>
      <c r="EXG45" s="768"/>
      <c r="EXH45" s="769"/>
      <c r="EXI45" s="768"/>
      <c r="EXJ45" s="769"/>
      <c r="EXK45" s="768"/>
      <c r="EXL45" s="769"/>
      <c r="EXM45" s="768"/>
      <c r="EXN45" s="769"/>
      <c r="EXO45" s="768"/>
      <c r="EXP45" s="769"/>
      <c r="EXQ45" s="768"/>
      <c r="EXR45" s="769"/>
      <c r="EXS45" s="768"/>
      <c r="EXT45" s="769"/>
      <c r="EXU45" s="768"/>
      <c r="EXV45" s="769"/>
      <c r="EXW45" s="768"/>
      <c r="EXX45" s="769"/>
      <c r="EXY45" s="768"/>
      <c r="EXZ45" s="769"/>
      <c r="EYA45" s="768"/>
      <c r="EYB45" s="769"/>
      <c r="EYC45" s="768"/>
      <c r="EYD45" s="769"/>
      <c r="EYE45" s="768"/>
      <c r="EYF45" s="769"/>
      <c r="EYG45" s="768"/>
      <c r="EYH45" s="769"/>
      <c r="EYI45" s="768"/>
      <c r="EYJ45" s="769"/>
      <c r="EYK45" s="768"/>
      <c r="EYL45" s="769"/>
      <c r="EYM45" s="768"/>
      <c r="EYN45" s="769"/>
      <c r="EYO45" s="768"/>
      <c r="EYP45" s="769"/>
      <c r="EYQ45" s="768"/>
      <c r="EYR45" s="769"/>
      <c r="EYS45" s="768"/>
      <c r="EYT45" s="769"/>
      <c r="EYU45" s="768"/>
      <c r="EYV45" s="769"/>
      <c r="EYW45" s="768"/>
      <c r="EYX45" s="769"/>
      <c r="EYY45" s="768"/>
      <c r="EYZ45" s="769"/>
      <c r="EZA45" s="768"/>
      <c r="EZB45" s="769"/>
      <c r="EZC45" s="768"/>
      <c r="EZD45" s="769"/>
      <c r="EZE45" s="768"/>
      <c r="EZF45" s="769"/>
      <c r="EZG45" s="768"/>
      <c r="EZH45" s="769"/>
      <c r="EZI45" s="768"/>
      <c r="EZJ45" s="769"/>
      <c r="EZK45" s="768"/>
      <c r="EZL45" s="769"/>
      <c r="EZM45" s="768"/>
      <c r="EZN45" s="769"/>
      <c r="EZO45" s="768"/>
      <c r="EZP45" s="769"/>
      <c r="EZQ45" s="768"/>
      <c r="EZR45" s="769"/>
      <c r="EZS45" s="768"/>
      <c r="EZT45" s="769"/>
      <c r="EZU45" s="768"/>
      <c r="EZV45" s="769"/>
      <c r="EZW45" s="768"/>
      <c r="EZX45" s="769"/>
      <c r="EZY45" s="768"/>
      <c r="EZZ45" s="769"/>
      <c r="FAA45" s="768"/>
      <c r="FAB45" s="769"/>
      <c r="FAC45" s="768"/>
      <c r="FAD45" s="769"/>
      <c r="FAE45" s="768"/>
      <c r="FAF45" s="769"/>
      <c r="FAG45" s="768"/>
      <c r="FAH45" s="769"/>
      <c r="FAI45" s="768"/>
      <c r="FAJ45" s="769"/>
      <c r="FAK45" s="768"/>
      <c r="FAL45" s="769"/>
      <c r="FAM45" s="768"/>
      <c r="FAN45" s="769"/>
      <c r="FAO45" s="768"/>
      <c r="FAP45" s="769"/>
      <c r="FAQ45" s="768"/>
      <c r="FAR45" s="769"/>
      <c r="FAS45" s="768"/>
      <c r="FAT45" s="769"/>
      <c r="FAU45" s="768"/>
      <c r="FAV45" s="769"/>
      <c r="FAW45" s="768"/>
      <c r="FAX45" s="769"/>
      <c r="FAY45" s="768"/>
      <c r="FAZ45" s="769"/>
      <c r="FBA45" s="768"/>
      <c r="FBB45" s="769"/>
      <c r="FBC45" s="768"/>
      <c r="FBD45" s="769"/>
      <c r="FBE45" s="768"/>
      <c r="FBF45" s="769"/>
      <c r="FBG45" s="768"/>
      <c r="FBH45" s="769"/>
      <c r="FBI45" s="768"/>
      <c r="FBJ45" s="769"/>
      <c r="FBK45" s="768"/>
      <c r="FBL45" s="769"/>
      <c r="FBM45" s="768"/>
      <c r="FBN45" s="769"/>
      <c r="FBO45" s="768"/>
      <c r="FBP45" s="769"/>
      <c r="FBQ45" s="768"/>
      <c r="FBR45" s="769"/>
      <c r="FBS45" s="768"/>
      <c r="FBT45" s="769"/>
      <c r="FBU45" s="768"/>
      <c r="FBV45" s="769"/>
      <c r="FBW45" s="768"/>
      <c r="FBX45" s="769"/>
      <c r="FBY45" s="768"/>
      <c r="FBZ45" s="769"/>
      <c r="FCA45" s="768"/>
      <c r="FCB45" s="769"/>
      <c r="FCC45" s="768"/>
      <c r="FCD45" s="769"/>
      <c r="FCE45" s="768"/>
      <c r="FCF45" s="769"/>
      <c r="FCG45" s="768"/>
      <c r="FCH45" s="769"/>
      <c r="FCI45" s="768"/>
      <c r="FCJ45" s="769"/>
      <c r="FCK45" s="768"/>
      <c r="FCL45" s="769"/>
      <c r="FCM45" s="768"/>
      <c r="FCN45" s="769"/>
      <c r="FCO45" s="768"/>
      <c r="FCP45" s="769"/>
      <c r="FCQ45" s="768"/>
      <c r="FCR45" s="769"/>
      <c r="FCS45" s="768"/>
      <c r="FCT45" s="769"/>
      <c r="FCU45" s="768"/>
      <c r="FCV45" s="769"/>
      <c r="FCW45" s="768"/>
      <c r="FCX45" s="769"/>
      <c r="FCY45" s="768"/>
      <c r="FCZ45" s="769"/>
      <c r="FDA45" s="768"/>
      <c r="FDB45" s="769"/>
      <c r="FDC45" s="768"/>
      <c r="FDD45" s="769"/>
      <c r="FDE45" s="768"/>
      <c r="FDF45" s="769"/>
      <c r="FDG45" s="768"/>
      <c r="FDH45" s="769"/>
      <c r="FDI45" s="768"/>
      <c r="FDJ45" s="769"/>
      <c r="FDK45" s="768"/>
      <c r="FDL45" s="769"/>
      <c r="FDM45" s="768"/>
      <c r="FDN45" s="769"/>
      <c r="FDO45" s="768"/>
      <c r="FDP45" s="769"/>
      <c r="FDQ45" s="768"/>
      <c r="FDR45" s="769"/>
      <c r="FDS45" s="768"/>
      <c r="FDT45" s="769"/>
      <c r="FDU45" s="768"/>
      <c r="FDV45" s="769"/>
      <c r="FDW45" s="768"/>
      <c r="FDX45" s="769"/>
      <c r="FDY45" s="768"/>
      <c r="FDZ45" s="769"/>
      <c r="FEA45" s="768"/>
      <c r="FEB45" s="769"/>
      <c r="FEC45" s="768"/>
      <c r="FED45" s="769"/>
      <c r="FEE45" s="768"/>
      <c r="FEF45" s="769"/>
      <c r="FEG45" s="768"/>
      <c r="FEH45" s="769"/>
      <c r="FEI45" s="768"/>
      <c r="FEJ45" s="769"/>
      <c r="FEK45" s="768"/>
      <c r="FEL45" s="769"/>
      <c r="FEM45" s="768"/>
      <c r="FEN45" s="769"/>
      <c r="FEO45" s="768"/>
      <c r="FEP45" s="769"/>
      <c r="FEQ45" s="768"/>
      <c r="FER45" s="769"/>
      <c r="FES45" s="768"/>
      <c r="FET45" s="769"/>
      <c r="FEU45" s="768"/>
      <c r="FEV45" s="769"/>
      <c r="FEW45" s="768"/>
      <c r="FEX45" s="769"/>
      <c r="FEY45" s="768"/>
      <c r="FEZ45" s="769"/>
      <c r="FFA45" s="768"/>
      <c r="FFB45" s="769"/>
      <c r="FFC45" s="768"/>
      <c r="FFD45" s="769"/>
      <c r="FFE45" s="768"/>
      <c r="FFF45" s="769"/>
      <c r="FFG45" s="768"/>
      <c r="FFH45" s="769"/>
      <c r="FFI45" s="768"/>
      <c r="FFJ45" s="769"/>
      <c r="FFK45" s="768"/>
      <c r="FFL45" s="769"/>
      <c r="FFM45" s="768"/>
      <c r="FFN45" s="769"/>
      <c r="FFO45" s="768"/>
      <c r="FFP45" s="769"/>
      <c r="FFQ45" s="768"/>
      <c r="FFR45" s="769"/>
      <c r="FFS45" s="768"/>
      <c r="FFT45" s="769"/>
      <c r="FFU45" s="768"/>
      <c r="FFV45" s="769"/>
      <c r="FFW45" s="768"/>
      <c r="FFX45" s="769"/>
      <c r="FFY45" s="768"/>
      <c r="FFZ45" s="769"/>
      <c r="FGA45" s="768"/>
      <c r="FGB45" s="769"/>
      <c r="FGC45" s="768"/>
      <c r="FGD45" s="769"/>
      <c r="FGE45" s="768"/>
      <c r="FGF45" s="769"/>
      <c r="FGG45" s="768"/>
      <c r="FGH45" s="769"/>
      <c r="FGI45" s="768"/>
      <c r="FGJ45" s="769"/>
      <c r="FGK45" s="768"/>
      <c r="FGL45" s="769"/>
      <c r="FGM45" s="768"/>
      <c r="FGN45" s="769"/>
      <c r="FGO45" s="768"/>
      <c r="FGP45" s="769"/>
      <c r="FGQ45" s="768"/>
      <c r="FGR45" s="769"/>
      <c r="FGS45" s="768"/>
      <c r="FGT45" s="769"/>
      <c r="FGU45" s="768"/>
      <c r="FGV45" s="769"/>
      <c r="FGW45" s="768"/>
      <c r="FGX45" s="769"/>
      <c r="FGY45" s="768"/>
      <c r="FGZ45" s="769"/>
      <c r="FHA45" s="768"/>
      <c r="FHB45" s="769"/>
      <c r="FHC45" s="768"/>
      <c r="FHD45" s="769"/>
      <c r="FHE45" s="768"/>
      <c r="FHF45" s="769"/>
      <c r="FHG45" s="768"/>
      <c r="FHH45" s="769"/>
      <c r="FHI45" s="768"/>
      <c r="FHJ45" s="769"/>
      <c r="FHK45" s="768"/>
      <c r="FHL45" s="769"/>
      <c r="FHM45" s="768"/>
      <c r="FHN45" s="769"/>
      <c r="FHO45" s="768"/>
      <c r="FHP45" s="769"/>
      <c r="FHQ45" s="768"/>
      <c r="FHR45" s="769"/>
      <c r="FHS45" s="768"/>
      <c r="FHT45" s="769"/>
      <c r="FHU45" s="768"/>
      <c r="FHV45" s="769"/>
      <c r="FHW45" s="768"/>
      <c r="FHX45" s="769"/>
      <c r="FHY45" s="768"/>
      <c r="FHZ45" s="769"/>
      <c r="FIA45" s="768"/>
      <c r="FIB45" s="769"/>
      <c r="FIC45" s="768"/>
      <c r="FID45" s="769"/>
      <c r="FIE45" s="768"/>
      <c r="FIF45" s="769"/>
      <c r="FIG45" s="768"/>
      <c r="FIH45" s="769"/>
      <c r="FII45" s="768"/>
      <c r="FIJ45" s="769"/>
      <c r="FIK45" s="768"/>
      <c r="FIL45" s="769"/>
      <c r="FIM45" s="768"/>
      <c r="FIN45" s="769"/>
      <c r="FIO45" s="768"/>
      <c r="FIP45" s="769"/>
      <c r="FIQ45" s="768"/>
      <c r="FIR45" s="769"/>
      <c r="FIS45" s="768"/>
      <c r="FIT45" s="769"/>
      <c r="FIU45" s="768"/>
      <c r="FIV45" s="769"/>
      <c r="FIW45" s="768"/>
      <c r="FIX45" s="769"/>
      <c r="FIY45" s="768"/>
      <c r="FIZ45" s="769"/>
      <c r="FJA45" s="768"/>
      <c r="FJB45" s="769"/>
      <c r="FJC45" s="768"/>
      <c r="FJD45" s="769"/>
      <c r="FJE45" s="768"/>
      <c r="FJF45" s="769"/>
      <c r="FJG45" s="768"/>
      <c r="FJH45" s="769"/>
      <c r="FJI45" s="768"/>
      <c r="FJJ45" s="769"/>
      <c r="FJK45" s="768"/>
      <c r="FJL45" s="769"/>
      <c r="FJM45" s="768"/>
      <c r="FJN45" s="769"/>
      <c r="FJO45" s="768"/>
      <c r="FJP45" s="769"/>
      <c r="FJQ45" s="768"/>
      <c r="FJR45" s="769"/>
      <c r="FJS45" s="768"/>
      <c r="FJT45" s="769"/>
      <c r="FJU45" s="768"/>
      <c r="FJV45" s="769"/>
      <c r="FJW45" s="768"/>
      <c r="FJX45" s="769"/>
      <c r="FJY45" s="768"/>
      <c r="FJZ45" s="769"/>
      <c r="FKA45" s="768"/>
      <c r="FKB45" s="769"/>
      <c r="FKC45" s="768"/>
      <c r="FKD45" s="769"/>
      <c r="FKE45" s="768"/>
      <c r="FKF45" s="769"/>
      <c r="FKG45" s="768"/>
      <c r="FKH45" s="769"/>
      <c r="FKI45" s="768"/>
      <c r="FKJ45" s="769"/>
      <c r="FKK45" s="768"/>
      <c r="FKL45" s="769"/>
      <c r="FKM45" s="768"/>
      <c r="FKN45" s="769"/>
      <c r="FKO45" s="768"/>
      <c r="FKP45" s="769"/>
      <c r="FKQ45" s="768"/>
      <c r="FKR45" s="769"/>
      <c r="FKS45" s="768"/>
      <c r="FKT45" s="769"/>
      <c r="FKU45" s="768"/>
      <c r="FKV45" s="769"/>
      <c r="FKW45" s="768"/>
      <c r="FKX45" s="769"/>
      <c r="FKY45" s="768"/>
      <c r="FKZ45" s="769"/>
      <c r="FLA45" s="768"/>
      <c r="FLB45" s="769"/>
      <c r="FLC45" s="768"/>
      <c r="FLD45" s="769"/>
      <c r="FLE45" s="768"/>
      <c r="FLF45" s="769"/>
      <c r="FLG45" s="768"/>
      <c r="FLH45" s="769"/>
      <c r="FLI45" s="768"/>
      <c r="FLJ45" s="769"/>
      <c r="FLK45" s="768"/>
      <c r="FLL45" s="769"/>
      <c r="FLM45" s="768"/>
      <c r="FLN45" s="769"/>
      <c r="FLO45" s="768"/>
      <c r="FLP45" s="769"/>
      <c r="FLQ45" s="768"/>
      <c r="FLR45" s="769"/>
      <c r="FLS45" s="768"/>
      <c r="FLT45" s="769"/>
      <c r="FLU45" s="768"/>
      <c r="FLV45" s="769"/>
      <c r="FLW45" s="768"/>
      <c r="FLX45" s="769"/>
      <c r="FLY45" s="768"/>
      <c r="FLZ45" s="769"/>
      <c r="FMA45" s="768"/>
      <c r="FMB45" s="769"/>
      <c r="FMC45" s="768"/>
      <c r="FMD45" s="769"/>
      <c r="FME45" s="768"/>
      <c r="FMF45" s="769"/>
      <c r="FMG45" s="768"/>
      <c r="FMH45" s="769"/>
      <c r="FMI45" s="768"/>
      <c r="FMJ45" s="769"/>
      <c r="FMK45" s="768"/>
      <c r="FML45" s="769"/>
      <c r="FMM45" s="768"/>
      <c r="FMN45" s="769"/>
      <c r="FMO45" s="768"/>
      <c r="FMP45" s="769"/>
      <c r="FMQ45" s="768"/>
      <c r="FMR45" s="769"/>
      <c r="FMS45" s="768"/>
      <c r="FMT45" s="769"/>
      <c r="FMU45" s="768"/>
      <c r="FMV45" s="769"/>
      <c r="FMW45" s="768"/>
      <c r="FMX45" s="769"/>
      <c r="FMY45" s="768"/>
      <c r="FMZ45" s="769"/>
      <c r="FNA45" s="768"/>
      <c r="FNB45" s="769"/>
      <c r="FNC45" s="768"/>
      <c r="FND45" s="769"/>
      <c r="FNE45" s="768"/>
      <c r="FNF45" s="769"/>
      <c r="FNG45" s="768"/>
      <c r="FNH45" s="769"/>
      <c r="FNI45" s="768"/>
      <c r="FNJ45" s="769"/>
      <c r="FNK45" s="768"/>
      <c r="FNL45" s="769"/>
      <c r="FNM45" s="768"/>
      <c r="FNN45" s="769"/>
      <c r="FNO45" s="768"/>
      <c r="FNP45" s="769"/>
      <c r="FNQ45" s="768"/>
      <c r="FNR45" s="769"/>
      <c r="FNS45" s="768"/>
      <c r="FNT45" s="769"/>
      <c r="FNU45" s="768"/>
      <c r="FNV45" s="769"/>
      <c r="FNW45" s="768"/>
      <c r="FNX45" s="769"/>
      <c r="FNY45" s="768"/>
      <c r="FNZ45" s="769"/>
      <c r="FOA45" s="768"/>
      <c r="FOB45" s="769"/>
      <c r="FOC45" s="768"/>
      <c r="FOD45" s="769"/>
      <c r="FOE45" s="768"/>
      <c r="FOF45" s="769"/>
      <c r="FOG45" s="768"/>
      <c r="FOH45" s="769"/>
      <c r="FOI45" s="768"/>
      <c r="FOJ45" s="769"/>
      <c r="FOK45" s="768"/>
      <c r="FOL45" s="769"/>
      <c r="FOM45" s="768"/>
      <c r="FON45" s="769"/>
      <c r="FOO45" s="768"/>
      <c r="FOP45" s="769"/>
      <c r="FOQ45" s="768"/>
      <c r="FOR45" s="769"/>
      <c r="FOS45" s="768"/>
      <c r="FOT45" s="769"/>
      <c r="FOU45" s="768"/>
      <c r="FOV45" s="769"/>
      <c r="FOW45" s="768"/>
      <c r="FOX45" s="769"/>
      <c r="FOY45" s="768"/>
      <c r="FOZ45" s="769"/>
      <c r="FPA45" s="768"/>
      <c r="FPB45" s="769"/>
      <c r="FPC45" s="768"/>
      <c r="FPD45" s="769"/>
      <c r="FPE45" s="768"/>
      <c r="FPF45" s="769"/>
      <c r="FPG45" s="768"/>
      <c r="FPH45" s="769"/>
      <c r="FPI45" s="768"/>
      <c r="FPJ45" s="769"/>
      <c r="FPK45" s="768"/>
      <c r="FPL45" s="769"/>
      <c r="FPM45" s="768"/>
      <c r="FPN45" s="769"/>
      <c r="FPO45" s="768"/>
      <c r="FPP45" s="769"/>
      <c r="FPQ45" s="768"/>
      <c r="FPR45" s="769"/>
      <c r="FPS45" s="768"/>
      <c r="FPT45" s="769"/>
      <c r="FPU45" s="768"/>
      <c r="FPV45" s="769"/>
      <c r="FPW45" s="768"/>
      <c r="FPX45" s="769"/>
      <c r="FPY45" s="768"/>
      <c r="FPZ45" s="769"/>
      <c r="FQA45" s="768"/>
      <c r="FQB45" s="769"/>
      <c r="FQC45" s="768"/>
      <c r="FQD45" s="769"/>
      <c r="FQE45" s="768"/>
      <c r="FQF45" s="769"/>
      <c r="FQG45" s="768"/>
      <c r="FQH45" s="769"/>
      <c r="FQI45" s="768"/>
      <c r="FQJ45" s="769"/>
      <c r="FQK45" s="768"/>
      <c r="FQL45" s="769"/>
      <c r="FQM45" s="768"/>
      <c r="FQN45" s="769"/>
      <c r="FQO45" s="768"/>
      <c r="FQP45" s="769"/>
      <c r="FQQ45" s="768"/>
      <c r="FQR45" s="769"/>
      <c r="FQS45" s="768"/>
      <c r="FQT45" s="769"/>
      <c r="FQU45" s="768"/>
      <c r="FQV45" s="769"/>
      <c r="FQW45" s="768"/>
      <c r="FQX45" s="769"/>
      <c r="FQY45" s="768"/>
      <c r="FQZ45" s="769"/>
      <c r="FRA45" s="768"/>
      <c r="FRB45" s="769"/>
      <c r="FRC45" s="768"/>
      <c r="FRD45" s="769"/>
      <c r="FRE45" s="768"/>
      <c r="FRF45" s="769"/>
      <c r="FRG45" s="768"/>
      <c r="FRH45" s="769"/>
      <c r="FRI45" s="768"/>
      <c r="FRJ45" s="769"/>
      <c r="FRK45" s="768"/>
      <c r="FRL45" s="769"/>
      <c r="FRM45" s="768"/>
      <c r="FRN45" s="769"/>
      <c r="FRO45" s="768"/>
      <c r="FRP45" s="769"/>
      <c r="FRQ45" s="768"/>
      <c r="FRR45" s="769"/>
      <c r="FRS45" s="768"/>
      <c r="FRT45" s="769"/>
      <c r="FRU45" s="768"/>
      <c r="FRV45" s="769"/>
      <c r="FRW45" s="768"/>
      <c r="FRX45" s="769"/>
      <c r="FRY45" s="768"/>
      <c r="FRZ45" s="769"/>
      <c r="FSA45" s="768"/>
      <c r="FSB45" s="769"/>
      <c r="FSC45" s="768"/>
      <c r="FSD45" s="769"/>
      <c r="FSE45" s="768"/>
      <c r="FSF45" s="769"/>
      <c r="FSG45" s="768"/>
      <c r="FSH45" s="769"/>
      <c r="FSI45" s="768"/>
      <c r="FSJ45" s="769"/>
      <c r="FSK45" s="768"/>
      <c r="FSL45" s="769"/>
      <c r="FSM45" s="768"/>
      <c r="FSN45" s="769"/>
      <c r="FSO45" s="768"/>
      <c r="FSP45" s="769"/>
      <c r="FSQ45" s="768"/>
      <c r="FSR45" s="769"/>
      <c r="FSS45" s="768"/>
      <c r="FST45" s="769"/>
      <c r="FSU45" s="768"/>
      <c r="FSV45" s="769"/>
      <c r="FSW45" s="768"/>
      <c r="FSX45" s="769"/>
      <c r="FSY45" s="768"/>
      <c r="FSZ45" s="769"/>
      <c r="FTA45" s="768"/>
      <c r="FTB45" s="769"/>
      <c r="FTC45" s="768"/>
      <c r="FTD45" s="769"/>
      <c r="FTE45" s="768"/>
      <c r="FTF45" s="769"/>
      <c r="FTG45" s="768"/>
      <c r="FTH45" s="769"/>
      <c r="FTI45" s="768"/>
      <c r="FTJ45" s="769"/>
      <c r="FTK45" s="768"/>
      <c r="FTL45" s="769"/>
      <c r="FTM45" s="768"/>
      <c r="FTN45" s="769"/>
      <c r="FTO45" s="768"/>
      <c r="FTP45" s="769"/>
      <c r="FTQ45" s="768"/>
      <c r="FTR45" s="769"/>
      <c r="FTS45" s="768"/>
      <c r="FTT45" s="769"/>
      <c r="FTU45" s="768"/>
      <c r="FTV45" s="769"/>
      <c r="FTW45" s="768"/>
      <c r="FTX45" s="769"/>
      <c r="FTY45" s="768"/>
      <c r="FTZ45" s="769"/>
      <c r="FUA45" s="768"/>
      <c r="FUB45" s="769"/>
      <c r="FUC45" s="768"/>
      <c r="FUD45" s="769"/>
      <c r="FUE45" s="768"/>
      <c r="FUF45" s="769"/>
      <c r="FUG45" s="768"/>
      <c r="FUH45" s="769"/>
      <c r="FUI45" s="768"/>
      <c r="FUJ45" s="769"/>
      <c r="FUK45" s="768"/>
      <c r="FUL45" s="769"/>
      <c r="FUM45" s="768"/>
      <c r="FUN45" s="769"/>
      <c r="FUO45" s="768"/>
      <c r="FUP45" s="769"/>
      <c r="FUQ45" s="768"/>
      <c r="FUR45" s="769"/>
      <c r="FUS45" s="768"/>
      <c r="FUT45" s="769"/>
      <c r="FUU45" s="768"/>
      <c r="FUV45" s="769"/>
      <c r="FUW45" s="768"/>
      <c r="FUX45" s="769"/>
      <c r="FUY45" s="768"/>
      <c r="FUZ45" s="769"/>
      <c r="FVA45" s="768"/>
      <c r="FVB45" s="769"/>
      <c r="FVC45" s="768"/>
      <c r="FVD45" s="769"/>
      <c r="FVE45" s="768"/>
      <c r="FVF45" s="769"/>
      <c r="FVG45" s="768"/>
      <c r="FVH45" s="769"/>
      <c r="FVI45" s="768"/>
      <c r="FVJ45" s="769"/>
      <c r="FVK45" s="768"/>
      <c r="FVL45" s="769"/>
      <c r="FVM45" s="768"/>
      <c r="FVN45" s="769"/>
      <c r="FVO45" s="768"/>
      <c r="FVP45" s="769"/>
      <c r="FVQ45" s="768"/>
      <c r="FVR45" s="769"/>
      <c r="FVS45" s="768"/>
      <c r="FVT45" s="769"/>
      <c r="FVU45" s="768"/>
      <c r="FVV45" s="769"/>
      <c r="FVW45" s="768"/>
      <c r="FVX45" s="769"/>
      <c r="FVY45" s="768"/>
      <c r="FVZ45" s="769"/>
      <c r="FWA45" s="768"/>
      <c r="FWB45" s="769"/>
      <c r="FWC45" s="768"/>
      <c r="FWD45" s="769"/>
      <c r="FWE45" s="768"/>
      <c r="FWF45" s="769"/>
      <c r="FWG45" s="768"/>
      <c r="FWH45" s="769"/>
      <c r="FWI45" s="768"/>
      <c r="FWJ45" s="769"/>
      <c r="FWK45" s="768"/>
      <c r="FWL45" s="769"/>
      <c r="FWM45" s="768"/>
      <c r="FWN45" s="769"/>
      <c r="FWO45" s="768"/>
      <c r="FWP45" s="769"/>
      <c r="FWQ45" s="768"/>
      <c r="FWR45" s="769"/>
      <c r="FWS45" s="768"/>
      <c r="FWT45" s="769"/>
      <c r="FWU45" s="768"/>
      <c r="FWV45" s="769"/>
      <c r="FWW45" s="768"/>
      <c r="FWX45" s="769"/>
      <c r="FWY45" s="768"/>
      <c r="FWZ45" s="769"/>
      <c r="FXA45" s="768"/>
      <c r="FXB45" s="769"/>
      <c r="FXC45" s="768"/>
      <c r="FXD45" s="769"/>
      <c r="FXE45" s="768"/>
      <c r="FXF45" s="769"/>
      <c r="FXG45" s="768"/>
      <c r="FXH45" s="769"/>
      <c r="FXI45" s="768"/>
      <c r="FXJ45" s="769"/>
      <c r="FXK45" s="768"/>
      <c r="FXL45" s="769"/>
      <c r="FXM45" s="768"/>
      <c r="FXN45" s="769"/>
      <c r="FXO45" s="768"/>
      <c r="FXP45" s="769"/>
      <c r="FXQ45" s="768"/>
      <c r="FXR45" s="769"/>
      <c r="FXS45" s="768"/>
      <c r="FXT45" s="769"/>
      <c r="FXU45" s="768"/>
      <c r="FXV45" s="769"/>
      <c r="FXW45" s="768"/>
      <c r="FXX45" s="769"/>
      <c r="FXY45" s="768"/>
      <c r="FXZ45" s="769"/>
      <c r="FYA45" s="768"/>
      <c r="FYB45" s="769"/>
      <c r="FYC45" s="768"/>
      <c r="FYD45" s="769"/>
      <c r="FYE45" s="768"/>
      <c r="FYF45" s="769"/>
      <c r="FYG45" s="768"/>
      <c r="FYH45" s="769"/>
      <c r="FYI45" s="768"/>
      <c r="FYJ45" s="769"/>
      <c r="FYK45" s="768"/>
      <c r="FYL45" s="769"/>
      <c r="FYM45" s="768"/>
      <c r="FYN45" s="769"/>
      <c r="FYO45" s="768"/>
      <c r="FYP45" s="769"/>
      <c r="FYQ45" s="768"/>
      <c r="FYR45" s="769"/>
      <c r="FYS45" s="768"/>
      <c r="FYT45" s="769"/>
      <c r="FYU45" s="768"/>
      <c r="FYV45" s="769"/>
      <c r="FYW45" s="768"/>
      <c r="FYX45" s="769"/>
      <c r="FYY45" s="768"/>
      <c r="FYZ45" s="769"/>
      <c r="FZA45" s="768"/>
      <c r="FZB45" s="769"/>
      <c r="FZC45" s="768"/>
      <c r="FZD45" s="769"/>
      <c r="FZE45" s="768"/>
      <c r="FZF45" s="769"/>
      <c r="FZG45" s="768"/>
      <c r="FZH45" s="769"/>
      <c r="FZI45" s="768"/>
      <c r="FZJ45" s="769"/>
      <c r="FZK45" s="768"/>
      <c r="FZL45" s="769"/>
      <c r="FZM45" s="768"/>
      <c r="FZN45" s="769"/>
      <c r="FZO45" s="768"/>
      <c r="FZP45" s="769"/>
      <c r="FZQ45" s="768"/>
      <c r="FZR45" s="769"/>
      <c r="FZS45" s="768"/>
      <c r="FZT45" s="769"/>
      <c r="FZU45" s="768"/>
      <c r="FZV45" s="769"/>
      <c r="FZW45" s="768"/>
      <c r="FZX45" s="769"/>
      <c r="FZY45" s="768"/>
      <c r="FZZ45" s="769"/>
      <c r="GAA45" s="768"/>
      <c r="GAB45" s="769"/>
      <c r="GAC45" s="768"/>
      <c r="GAD45" s="769"/>
      <c r="GAE45" s="768"/>
      <c r="GAF45" s="769"/>
      <c r="GAG45" s="768"/>
      <c r="GAH45" s="769"/>
      <c r="GAI45" s="768"/>
      <c r="GAJ45" s="769"/>
      <c r="GAK45" s="768"/>
      <c r="GAL45" s="769"/>
      <c r="GAM45" s="768"/>
      <c r="GAN45" s="769"/>
      <c r="GAO45" s="768"/>
      <c r="GAP45" s="769"/>
      <c r="GAQ45" s="768"/>
      <c r="GAR45" s="769"/>
      <c r="GAS45" s="768"/>
      <c r="GAT45" s="769"/>
      <c r="GAU45" s="768"/>
      <c r="GAV45" s="769"/>
      <c r="GAW45" s="768"/>
      <c r="GAX45" s="769"/>
      <c r="GAY45" s="768"/>
      <c r="GAZ45" s="769"/>
      <c r="GBA45" s="768"/>
      <c r="GBB45" s="769"/>
      <c r="GBC45" s="768"/>
      <c r="GBD45" s="769"/>
      <c r="GBE45" s="768"/>
      <c r="GBF45" s="769"/>
      <c r="GBG45" s="768"/>
      <c r="GBH45" s="769"/>
      <c r="GBI45" s="768"/>
      <c r="GBJ45" s="769"/>
      <c r="GBK45" s="768"/>
      <c r="GBL45" s="769"/>
      <c r="GBM45" s="768"/>
      <c r="GBN45" s="769"/>
      <c r="GBO45" s="768"/>
      <c r="GBP45" s="769"/>
      <c r="GBQ45" s="768"/>
      <c r="GBR45" s="769"/>
      <c r="GBS45" s="768"/>
      <c r="GBT45" s="769"/>
      <c r="GBU45" s="768"/>
      <c r="GBV45" s="769"/>
      <c r="GBW45" s="768"/>
      <c r="GBX45" s="769"/>
      <c r="GBY45" s="768"/>
      <c r="GBZ45" s="769"/>
      <c r="GCA45" s="768"/>
      <c r="GCB45" s="769"/>
      <c r="GCC45" s="768"/>
      <c r="GCD45" s="769"/>
      <c r="GCE45" s="768"/>
      <c r="GCF45" s="769"/>
      <c r="GCG45" s="768"/>
      <c r="GCH45" s="769"/>
      <c r="GCI45" s="768"/>
      <c r="GCJ45" s="769"/>
      <c r="GCK45" s="768"/>
      <c r="GCL45" s="769"/>
      <c r="GCM45" s="768"/>
      <c r="GCN45" s="769"/>
      <c r="GCO45" s="768"/>
      <c r="GCP45" s="769"/>
      <c r="GCQ45" s="768"/>
      <c r="GCR45" s="769"/>
      <c r="GCS45" s="768"/>
      <c r="GCT45" s="769"/>
      <c r="GCU45" s="768"/>
      <c r="GCV45" s="769"/>
      <c r="GCW45" s="768"/>
      <c r="GCX45" s="769"/>
      <c r="GCY45" s="768"/>
      <c r="GCZ45" s="769"/>
      <c r="GDA45" s="768"/>
      <c r="GDB45" s="769"/>
      <c r="GDC45" s="768"/>
      <c r="GDD45" s="769"/>
      <c r="GDE45" s="768"/>
      <c r="GDF45" s="769"/>
      <c r="GDG45" s="768"/>
      <c r="GDH45" s="769"/>
      <c r="GDI45" s="768"/>
      <c r="GDJ45" s="769"/>
      <c r="GDK45" s="768"/>
      <c r="GDL45" s="769"/>
      <c r="GDM45" s="768"/>
      <c r="GDN45" s="769"/>
      <c r="GDO45" s="768"/>
      <c r="GDP45" s="769"/>
      <c r="GDQ45" s="768"/>
      <c r="GDR45" s="769"/>
      <c r="GDS45" s="768"/>
      <c r="GDT45" s="769"/>
      <c r="GDU45" s="768"/>
      <c r="GDV45" s="769"/>
      <c r="GDW45" s="768"/>
      <c r="GDX45" s="769"/>
      <c r="GDY45" s="768"/>
      <c r="GDZ45" s="769"/>
      <c r="GEA45" s="768"/>
      <c r="GEB45" s="769"/>
      <c r="GEC45" s="768"/>
      <c r="GED45" s="769"/>
      <c r="GEE45" s="768"/>
      <c r="GEF45" s="769"/>
      <c r="GEG45" s="768"/>
      <c r="GEH45" s="769"/>
      <c r="GEI45" s="768"/>
      <c r="GEJ45" s="769"/>
      <c r="GEK45" s="768"/>
      <c r="GEL45" s="769"/>
      <c r="GEM45" s="768"/>
      <c r="GEN45" s="769"/>
      <c r="GEO45" s="768"/>
      <c r="GEP45" s="769"/>
      <c r="GEQ45" s="768"/>
      <c r="GER45" s="769"/>
      <c r="GES45" s="768"/>
      <c r="GET45" s="769"/>
      <c r="GEU45" s="768"/>
      <c r="GEV45" s="769"/>
      <c r="GEW45" s="768"/>
      <c r="GEX45" s="769"/>
      <c r="GEY45" s="768"/>
      <c r="GEZ45" s="769"/>
      <c r="GFA45" s="768"/>
      <c r="GFB45" s="769"/>
      <c r="GFC45" s="768"/>
      <c r="GFD45" s="769"/>
      <c r="GFE45" s="768"/>
      <c r="GFF45" s="769"/>
      <c r="GFG45" s="768"/>
      <c r="GFH45" s="769"/>
      <c r="GFI45" s="768"/>
      <c r="GFJ45" s="769"/>
      <c r="GFK45" s="768"/>
      <c r="GFL45" s="769"/>
      <c r="GFM45" s="768"/>
      <c r="GFN45" s="769"/>
      <c r="GFO45" s="768"/>
      <c r="GFP45" s="769"/>
      <c r="GFQ45" s="768"/>
      <c r="GFR45" s="769"/>
      <c r="GFS45" s="768"/>
      <c r="GFT45" s="769"/>
      <c r="GFU45" s="768"/>
      <c r="GFV45" s="769"/>
      <c r="GFW45" s="768"/>
      <c r="GFX45" s="769"/>
      <c r="GFY45" s="768"/>
      <c r="GFZ45" s="769"/>
      <c r="GGA45" s="768"/>
      <c r="GGB45" s="769"/>
      <c r="GGC45" s="768"/>
      <c r="GGD45" s="769"/>
      <c r="GGE45" s="768"/>
      <c r="GGF45" s="769"/>
      <c r="GGG45" s="768"/>
      <c r="GGH45" s="769"/>
      <c r="GGI45" s="768"/>
      <c r="GGJ45" s="769"/>
      <c r="GGK45" s="768"/>
      <c r="GGL45" s="769"/>
      <c r="GGM45" s="768"/>
      <c r="GGN45" s="769"/>
      <c r="GGO45" s="768"/>
      <c r="GGP45" s="769"/>
      <c r="GGQ45" s="768"/>
      <c r="GGR45" s="769"/>
      <c r="GGS45" s="768"/>
      <c r="GGT45" s="769"/>
      <c r="GGU45" s="768"/>
      <c r="GGV45" s="769"/>
      <c r="GGW45" s="768"/>
      <c r="GGX45" s="769"/>
      <c r="GGY45" s="768"/>
      <c r="GGZ45" s="769"/>
      <c r="GHA45" s="768"/>
      <c r="GHB45" s="769"/>
      <c r="GHC45" s="768"/>
      <c r="GHD45" s="769"/>
      <c r="GHE45" s="768"/>
      <c r="GHF45" s="769"/>
      <c r="GHG45" s="768"/>
      <c r="GHH45" s="769"/>
      <c r="GHI45" s="768"/>
      <c r="GHJ45" s="769"/>
      <c r="GHK45" s="768"/>
      <c r="GHL45" s="769"/>
      <c r="GHM45" s="768"/>
      <c r="GHN45" s="769"/>
      <c r="GHO45" s="768"/>
      <c r="GHP45" s="769"/>
      <c r="GHQ45" s="768"/>
      <c r="GHR45" s="769"/>
      <c r="GHS45" s="768"/>
      <c r="GHT45" s="769"/>
      <c r="GHU45" s="768"/>
      <c r="GHV45" s="769"/>
      <c r="GHW45" s="768"/>
      <c r="GHX45" s="769"/>
      <c r="GHY45" s="768"/>
      <c r="GHZ45" s="769"/>
      <c r="GIA45" s="768"/>
      <c r="GIB45" s="769"/>
      <c r="GIC45" s="768"/>
      <c r="GID45" s="769"/>
      <c r="GIE45" s="768"/>
      <c r="GIF45" s="769"/>
      <c r="GIG45" s="768"/>
      <c r="GIH45" s="769"/>
      <c r="GII45" s="768"/>
      <c r="GIJ45" s="769"/>
      <c r="GIK45" s="768"/>
      <c r="GIL45" s="769"/>
      <c r="GIM45" s="768"/>
      <c r="GIN45" s="769"/>
      <c r="GIO45" s="768"/>
      <c r="GIP45" s="769"/>
      <c r="GIQ45" s="768"/>
      <c r="GIR45" s="769"/>
      <c r="GIS45" s="768"/>
      <c r="GIT45" s="769"/>
      <c r="GIU45" s="768"/>
      <c r="GIV45" s="769"/>
      <c r="GIW45" s="768"/>
      <c r="GIX45" s="769"/>
      <c r="GIY45" s="768"/>
      <c r="GIZ45" s="769"/>
      <c r="GJA45" s="768"/>
      <c r="GJB45" s="769"/>
      <c r="GJC45" s="768"/>
      <c r="GJD45" s="769"/>
      <c r="GJE45" s="768"/>
      <c r="GJF45" s="769"/>
      <c r="GJG45" s="768"/>
      <c r="GJH45" s="769"/>
      <c r="GJI45" s="768"/>
      <c r="GJJ45" s="769"/>
      <c r="GJK45" s="768"/>
      <c r="GJL45" s="769"/>
      <c r="GJM45" s="768"/>
      <c r="GJN45" s="769"/>
      <c r="GJO45" s="768"/>
      <c r="GJP45" s="769"/>
      <c r="GJQ45" s="768"/>
      <c r="GJR45" s="769"/>
      <c r="GJS45" s="768"/>
      <c r="GJT45" s="769"/>
      <c r="GJU45" s="768"/>
      <c r="GJV45" s="769"/>
      <c r="GJW45" s="768"/>
      <c r="GJX45" s="769"/>
      <c r="GJY45" s="768"/>
      <c r="GJZ45" s="769"/>
      <c r="GKA45" s="768"/>
      <c r="GKB45" s="769"/>
      <c r="GKC45" s="768"/>
      <c r="GKD45" s="769"/>
      <c r="GKE45" s="768"/>
      <c r="GKF45" s="769"/>
      <c r="GKG45" s="768"/>
      <c r="GKH45" s="769"/>
      <c r="GKI45" s="768"/>
      <c r="GKJ45" s="769"/>
      <c r="GKK45" s="768"/>
      <c r="GKL45" s="769"/>
      <c r="GKM45" s="768"/>
      <c r="GKN45" s="769"/>
      <c r="GKO45" s="768"/>
      <c r="GKP45" s="769"/>
      <c r="GKQ45" s="768"/>
      <c r="GKR45" s="769"/>
      <c r="GKS45" s="768"/>
      <c r="GKT45" s="769"/>
      <c r="GKU45" s="768"/>
      <c r="GKV45" s="769"/>
      <c r="GKW45" s="768"/>
      <c r="GKX45" s="769"/>
      <c r="GKY45" s="768"/>
      <c r="GKZ45" s="769"/>
      <c r="GLA45" s="768"/>
      <c r="GLB45" s="769"/>
      <c r="GLC45" s="768"/>
      <c r="GLD45" s="769"/>
      <c r="GLE45" s="768"/>
      <c r="GLF45" s="769"/>
      <c r="GLG45" s="768"/>
      <c r="GLH45" s="769"/>
      <c r="GLI45" s="768"/>
      <c r="GLJ45" s="769"/>
      <c r="GLK45" s="768"/>
      <c r="GLL45" s="769"/>
      <c r="GLM45" s="768"/>
      <c r="GLN45" s="769"/>
      <c r="GLO45" s="768"/>
      <c r="GLP45" s="769"/>
      <c r="GLQ45" s="768"/>
      <c r="GLR45" s="769"/>
      <c r="GLS45" s="768"/>
      <c r="GLT45" s="769"/>
      <c r="GLU45" s="768"/>
      <c r="GLV45" s="769"/>
      <c r="GLW45" s="768"/>
      <c r="GLX45" s="769"/>
      <c r="GLY45" s="768"/>
      <c r="GLZ45" s="769"/>
      <c r="GMA45" s="768"/>
      <c r="GMB45" s="769"/>
      <c r="GMC45" s="768"/>
      <c r="GMD45" s="769"/>
      <c r="GME45" s="768"/>
      <c r="GMF45" s="769"/>
      <c r="GMG45" s="768"/>
      <c r="GMH45" s="769"/>
      <c r="GMI45" s="768"/>
      <c r="GMJ45" s="769"/>
      <c r="GMK45" s="768"/>
      <c r="GML45" s="769"/>
      <c r="GMM45" s="768"/>
      <c r="GMN45" s="769"/>
      <c r="GMO45" s="768"/>
      <c r="GMP45" s="769"/>
      <c r="GMQ45" s="768"/>
      <c r="GMR45" s="769"/>
      <c r="GMS45" s="768"/>
      <c r="GMT45" s="769"/>
      <c r="GMU45" s="768"/>
      <c r="GMV45" s="769"/>
      <c r="GMW45" s="768"/>
      <c r="GMX45" s="769"/>
      <c r="GMY45" s="768"/>
      <c r="GMZ45" s="769"/>
      <c r="GNA45" s="768"/>
      <c r="GNB45" s="769"/>
      <c r="GNC45" s="768"/>
      <c r="GND45" s="769"/>
      <c r="GNE45" s="768"/>
      <c r="GNF45" s="769"/>
      <c r="GNG45" s="768"/>
      <c r="GNH45" s="769"/>
      <c r="GNI45" s="768"/>
      <c r="GNJ45" s="769"/>
      <c r="GNK45" s="768"/>
      <c r="GNL45" s="769"/>
      <c r="GNM45" s="768"/>
      <c r="GNN45" s="769"/>
      <c r="GNO45" s="768"/>
      <c r="GNP45" s="769"/>
      <c r="GNQ45" s="768"/>
      <c r="GNR45" s="769"/>
      <c r="GNS45" s="768"/>
      <c r="GNT45" s="769"/>
      <c r="GNU45" s="768"/>
      <c r="GNV45" s="769"/>
      <c r="GNW45" s="768"/>
      <c r="GNX45" s="769"/>
      <c r="GNY45" s="768"/>
      <c r="GNZ45" s="769"/>
      <c r="GOA45" s="768"/>
      <c r="GOB45" s="769"/>
      <c r="GOC45" s="768"/>
      <c r="GOD45" s="769"/>
      <c r="GOE45" s="768"/>
      <c r="GOF45" s="769"/>
      <c r="GOG45" s="768"/>
      <c r="GOH45" s="769"/>
      <c r="GOI45" s="768"/>
      <c r="GOJ45" s="769"/>
      <c r="GOK45" s="768"/>
      <c r="GOL45" s="769"/>
      <c r="GOM45" s="768"/>
      <c r="GON45" s="769"/>
      <c r="GOO45" s="768"/>
      <c r="GOP45" s="769"/>
      <c r="GOQ45" s="768"/>
      <c r="GOR45" s="769"/>
      <c r="GOS45" s="768"/>
      <c r="GOT45" s="769"/>
      <c r="GOU45" s="768"/>
      <c r="GOV45" s="769"/>
      <c r="GOW45" s="768"/>
      <c r="GOX45" s="769"/>
      <c r="GOY45" s="768"/>
      <c r="GOZ45" s="769"/>
      <c r="GPA45" s="768"/>
      <c r="GPB45" s="769"/>
      <c r="GPC45" s="768"/>
      <c r="GPD45" s="769"/>
      <c r="GPE45" s="768"/>
      <c r="GPF45" s="769"/>
      <c r="GPG45" s="768"/>
      <c r="GPH45" s="769"/>
      <c r="GPI45" s="768"/>
      <c r="GPJ45" s="769"/>
      <c r="GPK45" s="768"/>
      <c r="GPL45" s="769"/>
      <c r="GPM45" s="768"/>
      <c r="GPN45" s="769"/>
      <c r="GPO45" s="768"/>
      <c r="GPP45" s="769"/>
      <c r="GPQ45" s="768"/>
      <c r="GPR45" s="769"/>
      <c r="GPS45" s="768"/>
      <c r="GPT45" s="769"/>
      <c r="GPU45" s="768"/>
      <c r="GPV45" s="769"/>
      <c r="GPW45" s="768"/>
      <c r="GPX45" s="769"/>
      <c r="GPY45" s="768"/>
      <c r="GPZ45" s="769"/>
      <c r="GQA45" s="768"/>
      <c r="GQB45" s="769"/>
      <c r="GQC45" s="768"/>
      <c r="GQD45" s="769"/>
      <c r="GQE45" s="768"/>
      <c r="GQF45" s="769"/>
      <c r="GQG45" s="768"/>
      <c r="GQH45" s="769"/>
      <c r="GQI45" s="768"/>
      <c r="GQJ45" s="769"/>
      <c r="GQK45" s="768"/>
      <c r="GQL45" s="769"/>
      <c r="GQM45" s="768"/>
      <c r="GQN45" s="769"/>
      <c r="GQO45" s="768"/>
      <c r="GQP45" s="769"/>
      <c r="GQQ45" s="768"/>
      <c r="GQR45" s="769"/>
      <c r="GQS45" s="768"/>
      <c r="GQT45" s="769"/>
      <c r="GQU45" s="768"/>
      <c r="GQV45" s="769"/>
      <c r="GQW45" s="768"/>
      <c r="GQX45" s="769"/>
      <c r="GQY45" s="768"/>
      <c r="GQZ45" s="769"/>
      <c r="GRA45" s="768"/>
      <c r="GRB45" s="769"/>
      <c r="GRC45" s="768"/>
      <c r="GRD45" s="769"/>
      <c r="GRE45" s="768"/>
      <c r="GRF45" s="769"/>
      <c r="GRG45" s="768"/>
      <c r="GRH45" s="769"/>
      <c r="GRI45" s="768"/>
      <c r="GRJ45" s="769"/>
      <c r="GRK45" s="768"/>
      <c r="GRL45" s="769"/>
      <c r="GRM45" s="768"/>
      <c r="GRN45" s="769"/>
      <c r="GRO45" s="768"/>
      <c r="GRP45" s="769"/>
      <c r="GRQ45" s="768"/>
      <c r="GRR45" s="769"/>
      <c r="GRS45" s="768"/>
      <c r="GRT45" s="769"/>
      <c r="GRU45" s="768"/>
      <c r="GRV45" s="769"/>
      <c r="GRW45" s="768"/>
      <c r="GRX45" s="769"/>
      <c r="GRY45" s="768"/>
      <c r="GRZ45" s="769"/>
      <c r="GSA45" s="768"/>
      <c r="GSB45" s="769"/>
      <c r="GSC45" s="768"/>
      <c r="GSD45" s="769"/>
      <c r="GSE45" s="768"/>
      <c r="GSF45" s="769"/>
      <c r="GSG45" s="768"/>
      <c r="GSH45" s="769"/>
      <c r="GSI45" s="768"/>
      <c r="GSJ45" s="769"/>
      <c r="GSK45" s="768"/>
      <c r="GSL45" s="769"/>
      <c r="GSM45" s="768"/>
      <c r="GSN45" s="769"/>
      <c r="GSO45" s="768"/>
      <c r="GSP45" s="769"/>
      <c r="GSQ45" s="768"/>
      <c r="GSR45" s="769"/>
      <c r="GSS45" s="768"/>
      <c r="GST45" s="769"/>
      <c r="GSU45" s="768"/>
      <c r="GSV45" s="769"/>
      <c r="GSW45" s="768"/>
      <c r="GSX45" s="769"/>
      <c r="GSY45" s="768"/>
      <c r="GSZ45" s="769"/>
      <c r="GTA45" s="768"/>
      <c r="GTB45" s="769"/>
      <c r="GTC45" s="768"/>
      <c r="GTD45" s="769"/>
      <c r="GTE45" s="768"/>
      <c r="GTF45" s="769"/>
      <c r="GTG45" s="768"/>
      <c r="GTH45" s="769"/>
      <c r="GTI45" s="768"/>
      <c r="GTJ45" s="769"/>
      <c r="GTK45" s="768"/>
      <c r="GTL45" s="769"/>
      <c r="GTM45" s="768"/>
      <c r="GTN45" s="769"/>
      <c r="GTO45" s="768"/>
      <c r="GTP45" s="769"/>
      <c r="GTQ45" s="768"/>
      <c r="GTR45" s="769"/>
      <c r="GTS45" s="768"/>
      <c r="GTT45" s="769"/>
      <c r="GTU45" s="768"/>
      <c r="GTV45" s="769"/>
      <c r="GTW45" s="768"/>
      <c r="GTX45" s="769"/>
      <c r="GTY45" s="768"/>
      <c r="GTZ45" s="769"/>
      <c r="GUA45" s="768"/>
      <c r="GUB45" s="769"/>
      <c r="GUC45" s="768"/>
      <c r="GUD45" s="769"/>
      <c r="GUE45" s="768"/>
      <c r="GUF45" s="769"/>
      <c r="GUG45" s="768"/>
      <c r="GUH45" s="769"/>
      <c r="GUI45" s="768"/>
      <c r="GUJ45" s="769"/>
      <c r="GUK45" s="768"/>
      <c r="GUL45" s="769"/>
      <c r="GUM45" s="768"/>
      <c r="GUN45" s="769"/>
      <c r="GUO45" s="768"/>
      <c r="GUP45" s="769"/>
      <c r="GUQ45" s="768"/>
      <c r="GUR45" s="769"/>
      <c r="GUS45" s="768"/>
      <c r="GUT45" s="769"/>
      <c r="GUU45" s="768"/>
      <c r="GUV45" s="769"/>
      <c r="GUW45" s="768"/>
      <c r="GUX45" s="769"/>
      <c r="GUY45" s="768"/>
      <c r="GUZ45" s="769"/>
      <c r="GVA45" s="768"/>
      <c r="GVB45" s="769"/>
      <c r="GVC45" s="768"/>
      <c r="GVD45" s="769"/>
      <c r="GVE45" s="768"/>
      <c r="GVF45" s="769"/>
      <c r="GVG45" s="768"/>
      <c r="GVH45" s="769"/>
      <c r="GVI45" s="768"/>
      <c r="GVJ45" s="769"/>
      <c r="GVK45" s="768"/>
      <c r="GVL45" s="769"/>
      <c r="GVM45" s="768"/>
      <c r="GVN45" s="769"/>
      <c r="GVO45" s="768"/>
      <c r="GVP45" s="769"/>
      <c r="GVQ45" s="768"/>
      <c r="GVR45" s="769"/>
      <c r="GVS45" s="768"/>
      <c r="GVT45" s="769"/>
      <c r="GVU45" s="768"/>
      <c r="GVV45" s="769"/>
      <c r="GVW45" s="768"/>
      <c r="GVX45" s="769"/>
      <c r="GVY45" s="768"/>
      <c r="GVZ45" s="769"/>
      <c r="GWA45" s="768"/>
      <c r="GWB45" s="769"/>
      <c r="GWC45" s="768"/>
      <c r="GWD45" s="769"/>
      <c r="GWE45" s="768"/>
      <c r="GWF45" s="769"/>
      <c r="GWG45" s="768"/>
      <c r="GWH45" s="769"/>
      <c r="GWI45" s="768"/>
      <c r="GWJ45" s="769"/>
      <c r="GWK45" s="768"/>
      <c r="GWL45" s="769"/>
      <c r="GWM45" s="768"/>
      <c r="GWN45" s="769"/>
      <c r="GWO45" s="768"/>
      <c r="GWP45" s="769"/>
      <c r="GWQ45" s="768"/>
      <c r="GWR45" s="769"/>
      <c r="GWS45" s="768"/>
      <c r="GWT45" s="769"/>
      <c r="GWU45" s="768"/>
      <c r="GWV45" s="769"/>
      <c r="GWW45" s="768"/>
      <c r="GWX45" s="769"/>
      <c r="GWY45" s="768"/>
      <c r="GWZ45" s="769"/>
      <c r="GXA45" s="768"/>
      <c r="GXB45" s="769"/>
      <c r="GXC45" s="768"/>
      <c r="GXD45" s="769"/>
      <c r="GXE45" s="768"/>
      <c r="GXF45" s="769"/>
      <c r="GXG45" s="768"/>
      <c r="GXH45" s="769"/>
      <c r="GXI45" s="768"/>
      <c r="GXJ45" s="769"/>
      <c r="GXK45" s="768"/>
      <c r="GXL45" s="769"/>
      <c r="GXM45" s="768"/>
      <c r="GXN45" s="769"/>
      <c r="GXO45" s="768"/>
      <c r="GXP45" s="769"/>
      <c r="GXQ45" s="768"/>
      <c r="GXR45" s="769"/>
      <c r="GXS45" s="768"/>
      <c r="GXT45" s="769"/>
      <c r="GXU45" s="768"/>
      <c r="GXV45" s="769"/>
      <c r="GXW45" s="768"/>
      <c r="GXX45" s="769"/>
      <c r="GXY45" s="768"/>
      <c r="GXZ45" s="769"/>
      <c r="GYA45" s="768"/>
      <c r="GYB45" s="769"/>
      <c r="GYC45" s="768"/>
      <c r="GYD45" s="769"/>
      <c r="GYE45" s="768"/>
      <c r="GYF45" s="769"/>
      <c r="GYG45" s="768"/>
      <c r="GYH45" s="769"/>
      <c r="GYI45" s="768"/>
      <c r="GYJ45" s="769"/>
      <c r="GYK45" s="768"/>
      <c r="GYL45" s="769"/>
      <c r="GYM45" s="768"/>
      <c r="GYN45" s="769"/>
      <c r="GYO45" s="768"/>
      <c r="GYP45" s="769"/>
      <c r="GYQ45" s="768"/>
      <c r="GYR45" s="769"/>
      <c r="GYS45" s="768"/>
      <c r="GYT45" s="769"/>
      <c r="GYU45" s="768"/>
      <c r="GYV45" s="769"/>
      <c r="GYW45" s="768"/>
      <c r="GYX45" s="769"/>
      <c r="GYY45" s="768"/>
      <c r="GYZ45" s="769"/>
      <c r="GZA45" s="768"/>
      <c r="GZB45" s="769"/>
      <c r="GZC45" s="768"/>
      <c r="GZD45" s="769"/>
      <c r="GZE45" s="768"/>
      <c r="GZF45" s="769"/>
      <c r="GZG45" s="768"/>
      <c r="GZH45" s="769"/>
      <c r="GZI45" s="768"/>
      <c r="GZJ45" s="769"/>
      <c r="GZK45" s="768"/>
      <c r="GZL45" s="769"/>
      <c r="GZM45" s="768"/>
      <c r="GZN45" s="769"/>
      <c r="GZO45" s="768"/>
      <c r="GZP45" s="769"/>
      <c r="GZQ45" s="768"/>
      <c r="GZR45" s="769"/>
      <c r="GZS45" s="768"/>
      <c r="GZT45" s="769"/>
      <c r="GZU45" s="768"/>
      <c r="GZV45" s="769"/>
      <c r="GZW45" s="768"/>
      <c r="GZX45" s="769"/>
      <c r="GZY45" s="768"/>
      <c r="GZZ45" s="769"/>
      <c r="HAA45" s="768"/>
      <c r="HAB45" s="769"/>
      <c r="HAC45" s="768"/>
      <c r="HAD45" s="769"/>
      <c r="HAE45" s="768"/>
      <c r="HAF45" s="769"/>
      <c r="HAG45" s="768"/>
      <c r="HAH45" s="769"/>
      <c r="HAI45" s="768"/>
      <c r="HAJ45" s="769"/>
      <c r="HAK45" s="768"/>
      <c r="HAL45" s="769"/>
      <c r="HAM45" s="768"/>
      <c r="HAN45" s="769"/>
      <c r="HAO45" s="768"/>
      <c r="HAP45" s="769"/>
      <c r="HAQ45" s="768"/>
      <c r="HAR45" s="769"/>
      <c r="HAS45" s="768"/>
      <c r="HAT45" s="769"/>
      <c r="HAU45" s="768"/>
      <c r="HAV45" s="769"/>
      <c r="HAW45" s="768"/>
      <c r="HAX45" s="769"/>
      <c r="HAY45" s="768"/>
      <c r="HAZ45" s="769"/>
      <c r="HBA45" s="768"/>
      <c r="HBB45" s="769"/>
      <c r="HBC45" s="768"/>
      <c r="HBD45" s="769"/>
      <c r="HBE45" s="768"/>
      <c r="HBF45" s="769"/>
      <c r="HBG45" s="768"/>
      <c r="HBH45" s="769"/>
      <c r="HBI45" s="768"/>
      <c r="HBJ45" s="769"/>
      <c r="HBK45" s="768"/>
      <c r="HBL45" s="769"/>
      <c r="HBM45" s="768"/>
      <c r="HBN45" s="769"/>
      <c r="HBO45" s="768"/>
      <c r="HBP45" s="769"/>
      <c r="HBQ45" s="768"/>
      <c r="HBR45" s="769"/>
      <c r="HBS45" s="768"/>
      <c r="HBT45" s="769"/>
      <c r="HBU45" s="768"/>
      <c r="HBV45" s="769"/>
      <c r="HBW45" s="768"/>
      <c r="HBX45" s="769"/>
      <c r="HBY45" s="768"/>
      <c r="HBZ45" s="769"/>
      <c r="HCA45" s="768"/>
      <c r="HCB45" s="769"/>
      <c r="HCC45" s="768"/>
      <c r="HCD45" s="769"/>
      <c r="HCE45" s="768"/>
      <c r="HCF45" s="769"/>
      <c r="HCG45" s="768"/>
      <c r="HCH45" s="769"/>
      <c r="HCI45" s="768"/>
      <c r="HCJ45" s="769"/>
      <c r="HCK45" s="768"/>
      <c r="HCL45" s="769"/>
      <c r="HCM45" s="768"/>
      <c r="HCN45" s="769"/>
      <c r="HCO45" s="768"/>
      <c r="HCP45" s="769"/>
      <c r="HCQ45" s="768"/>
      <c r="HCR45" s="769"/>
      <c r="HCS45" s="768"/>
      <c r="HCT45" s="769"/>
      <c r="HCU45" s="768"/>
      <c r="HCV45" s="769"/>
      <c r="HCW45" s="768"/>
      <c r="HCX45" s="769"/>
      <c r="HCY45" s="768"/>
      <c r="HCZ45" s="769"/>
      <c r="HDA45" s="768"/>
      <c r="HDB45" s="769"/>
      <c r="HDC45" s="768"/>
      <c r="HDD45" s="769"/>
      <c r="HDE45" s="768"/>
      <c r="HDF45" s="769"/>
      <c r="HDG45" s="768"/>
      <c r="HDH45" s="769"/>
      <c r="HDI45" s="768"/>
      <c r="HDJ45" s="769"/>
      <c r="HDK45" s="768"/>
      <c r="HDL45" s="769"/>
      <c r="HDM45" s="768"/>
      <c r="HDN45" s="769"/>
      <c r="HDO45" s="768"/>
      <c r="HDP45" s="769"/>
      <c r="HDQ45" s="768"/>
      <c r="HDR45" s="769"/>
      <c r="HDS45" s="768"/>
      <c r="HDT45" s="769"/>
      <c r="HDU45" s="768"/>
      <c r="HDV45" s="769"/>
      <c r="HDW45" s="768"/>
      <c r="HDX45" s="769"/>
      <c r="HDY45" s="768"/>
      <c r="HDZ45" s="769"/>
      <c r="HEA45" s="768"/>
      <c r="HEB45" s="769"/>
      <c r="HEC45" s="768"/>
      <c r="HED45" s="769"/>
      <c r="HEE45" s="768"/>
      <c r="HEF45" s="769"/>
      <c r="HEG45" s="768"/>
      <c r="HEH45" s="769"/>
      <c r="HEI45" s="768"/>
      <c r="HEJ45" s="769"/>
      <c r="HEK45" s="768"/>
      <c r="HEL45" s="769"/>
      <c r="HEM45" s="768"/>
      <c r="HEN45" s="769"/>
      <c r="HEO45" s="768"/>
      <c r="HEP45" s="769"/>
      <c r="HEQ45" s="768"/>
      <c r="HER45" s="769"/>
      <c r="HES45" s="768"/>
      <c r="HET45" s="769"/>
      <c r="HEU45" s="768"/>
      <c r="HEV45" s="769"/>
      <c r="HEW45" s="768"/>
      <c r="HEX45" s="769"/>
      <c r="HEY45" s="768"/>
      <c r="HEZ45" s="769"/>
      <c r="HFA45" s="768"/>
      <c r="HFB45" s="769"/>
      <c r="HFC45" s="768"/>
      <c r="HFD45" s="769"/>
      <c r="HFE45" s="768"/>
      <c r="HFF45" s="769"/>
      <c r="HFG45" s="768"/>
      <c r="HFH45" s="769"/>
      <c r="HFI45" s="768"/>
      <c r="HFJ45" s="769"/>
      <c r="HFK45" s="768"/>
      <c r="HFL45" s="769"/>
      <c r="HFM45" s="768"/>
      <c r="HFN45" s="769"/>
      <c r="HFO45" s="768"/>
      <c r="HFP45" s="769"/>
      <c r="HFQ45" s="768"/>
      <c r="HFR45" s="769"/>
      <c r="HFS45" s="768"/>
      <c r="HFT45" s="769"/>
      <c r="HFU45" s="768"/>
      <c r="HFV45" s="769"/>
      <c r="HFW45" s="768"/>
      <c r="HFX45" s="769"/>
      <c r="HFY45" s="768"/>
      <c r="HFZ45" s="769"/>
      <c r="HGA45" s="768"/>
      <c r="HGB45" s="769"/>
      <c r="HGC45" s="768"/>
      <c r="HGD45" s="769"/>
      <c r="HGE45" s="768"/>
      <c r="HGF45" s="769"/>
      <c r="HGG45" s="768"/>
      <c r="HGH45" s="769"/>
      <c r="HGI45" s="768"/>
      <c r="HGJ45" s="769"/>
      <c r="HGK45" s="768"/>
      <c r="HGL45" s="769"/>
      <c r="HGM45" s="768"/>
      <c r="HGN45" s="769"/>
      <c r="HGO45" s="768"/>
      <c r="HGP45" s="769"/>
      <c r="HGQ45" s="768"/>
      <c r="HGR45" s="769"/>
      <c r="HGS45" s="768"/>
      <c r="HGT45" s="769"/>
      <c r="HGU45" s="768"/>
      <c r="HGV45" s="769"/>
      <c r="HGW45" s="768"/>
      <c r="HGX45" s="769"/>
      <c r="HGY45" s="768"/>
      <c r="HGZ45" s="769"/>
      <c r="HHA45" s="768"/>
      <c r="HHB45" s="769"/>
      <c r="HHC45" s="768"/>
      <c r="HHD45" s="769"/>
      <c r="HHE45" s="768"/>
      <c r="HHF45" s="769"/>
      <c r="HHG45" s="768"/>
      <c r="HHH45" s="769"/>
      <c r="HHI45" s="768"/>
      <c r="HHJ45" s="769"/>
      <c r="HHK45" s="768"/>
      <c r="HHL45" s="769"/>
      <c r="HHM45" s="768"/>
      <c r="HHN45" s="769"/>
      <c r="HHO45" s="768"/>
      <c r="HHP45" s="769"/>
      <c r="HHQ45" s="768"/>
      <c r="HHR45" s="769"/>
      <c r="HHS45" s="768"/>
      <c r="HHT45" s="769"/>
      <c r="HHU45" s="768"/>
      <c r="HHV45" s="769"/>
      <c r="HHW45" s="768"/>
      <c r="HHX45" s="769"/>
      <c r="HHY45" s="768"/>
      <c r="HHZ45" s="769"/>
      <c r="HIA45" s="768"/>
      <c r="HIB45" s="769"/>
      <c r="HIC45" s="768"/>
      <c r="HID45" s="769"/>
      <c r="HIE45" s="768"/>
      <c r="HIF45" s="769"/>
      <c r="HIG45" s="768"/>
      <c r="HIH45" s="769"/>
      <c r="HII45" s="768"/>
      <c r="HIJ45" s="769"/>
      <c r="HIK45" s="768"/>
      <c r="HIL45" s="769"/>
      <c r="HIM45" s="768"/>
      <c r="HIN45" s="769"/>
      <c r="HIO45" s="768"/>
      <c r="HIP45" s="769"/>
      <c r="HIQ45" s="768"/>
      <c r="HIR45" s="769"/>
      <c r="HIS45" s="768"/>
      <c r="HIT45" s="769"/>
      <c r="HIU45" s="768"/>
      <c r="HIV45" s="769"/>
      <c r="HIW45" s="768"/>
      <c r="HIX45" s="769"/>
      <c r="HIY45" s="768"/>
      <c r="HIZ45" s="769"/>
      <c r="HJA45" s="768"/>
      <c r="HJB45" s="769"/>
      <c r="HJC45" s="768"/>
      <c r="HJD45" s="769"/>
      <c r="HJE45" s="768"/>
      <c r="HJF45" s="769"/>
      <c r="HJG45" s="768"/>
      <c r="HJH45" s="769"/>
      <c r="HJI45" s="768"/>
      <c r="HJJ45" s="769"/>
      <c r="HJK45" s="768"/>
      <c r="HJL45" s="769"/>
      <c r="HJM45" s="768"/>
      <c r="HJN45" s="769"/>
      <c r="HJO45" s="768"/>
      <c r="HJP45" s="769"/>
      <c r="HJQ45" s="768"/>
      <c r="HJR45" s="769"/>
      <c r="HJS45" s="768"/>
      <c r="HJT45" s="769"/>
      <c r="HJU45" s="768"/>
      <c r="HJV45" s="769"/>
      <c r="HJW45" s="768"/>
      <c r="HJX45" s="769"/>
      <c r="HJY45" s="768"/>
      <c r="HJZ45" s="769"/>
      <c r="HKA45" s="768"/>
      <c r="HKB45" s="769"/>
      <c r="HKC45" s="768"/>
      <c r="HKD45" s="769"/>
      <c r="HKE45" s="768"/>
      <c r="HKF45" s="769"/>
      <c r="HKG45" s="768"/>
      <c r="HKH45" s="769"/>
      <c r="HKI45" s="768"/>
      <c r="HKJ45" s="769"/>
      <c r="HKK45" s="768"/>
      <c r="HKL45" s="769"/>
      <c r="HKM45" s="768"/>
      <c r="HKN45" s="769"/>
      <c r="HKO45" s="768"/>
      <c r="HKP45" s="769"/>
      <c r="HKQ45" s="768"/>
      <c r="HKR45" s="769"/>
      <c r="HKS45" s="768"/>
      <c r="HKT45" s="769"/>
      <c r="HKU45" s="768"/>
      <c r="HKV45" s="769"/>
      <c r="HKW45" s="768"/>
      <c r="HKX45" s="769"/>
      <c r="HKY45" s="768"/>
      <c r="HKZ45" s="769"/>
      <c r="HLA45" s="768"/>
      <c r="HLB45" s="769"/>
      <c r="HLC45" s="768"/>
      <c r="HLD45" s="769"/>
      <c r="HLE45" s="768"/>
      <c r="HLF45" s="769"/>
      <c r="HLG45" s="768"/>
      <c r="HLH45" s="769"/>
      <c r="HLI45" s="768"/>
      <c r="HLJ45" s="769"/>
      <c r="HLK45" s="768"/>
      <c r="HLL45" s="769"/>
      <c r="HLM45" s="768"/>
      <c r="HLN45" s="769"/>
      <c r="HLO45" s="768"/>
      <c r="HLP45" s="769"/>
      <c r="HLQ45" s="768"/>
      <c r="HLR45" s="769"/>
      <c r="HLS45" s="768"/>
      <c r="HLT45" s="769"/>
      <c r="HLU45" s="768"/>
      <c r="HLV45" s="769"/>
      <c r="HLW45" s="768"/>
      <c r="HLX45" s="769"/>
      <c r="HLY45" s="768"/>
      <c r="HLZ45" s="769"/>
      <c r="HMA45" s="768"/>
      <c r="HMB45" s="769"/>
      <c r="HMC45" s="768"/>
      <c r="HMD45" s="769"/>
      <c r="HME45" s="768"/>
      <c r="HMF45" s="769"/>
      <c r="HMG45" s="768"/>
      <c r="HMH45" s="769"/>
      <c r="HMI45" s="768"/>
      <c r="HMJ45" s="769"/>
      <c r="HMK45" s="768"/>
      <c r="HML45" s="769"/>
      <c r="HMM45" s="768"/>
      <c r="HMN45" s="769"/>
      <c r="HMO45" s="768"/>
      <c r="HMP45" s="769"/>
      <c r="HMQ45" s="768"/>
      <c r="HMR45" s="769"/>
      <c r="HMS45" s="768"/>
      <c r="HMT45" s="769"/>
      <c r="HMU45" s="768"/>
      <c r="HMV45" s="769"/>
      <c r="HMW45" s="768"/>
      <c r="HMX45" s="769"/>
      <c r="HMY45" s="768"/>
      <c r="HMZ45" s="769"/>
      <c r="HNA45" s="768"/>
      <c r="HNB45" s="769"/>
      <c r="HNC45" s="768"/>
      <c r="HND45" s="769"/>
      <c r="HNE45" s="768"/>
      <c r="HNF45" s="769"/>
      <c r="HNG45" s="768"/>
      <c r="HNH45" s="769"/>
      <c r="HNI45" s="768"/>
      <c r="HNJ45" s="769"/>
      <c r="HNK45" s="768"/>
      <c r="HNL45" s="769"/>
      <c r="HNM45" s="768"/>
      <c r="HNN45" s="769"/>
      <c r="HNO45" s="768"/>
      <c r="HNP45" s="769"/>
      <c r="HNQ45" s="768"/>
      <c r="HNR45" s="769"/>
      <c r="HNS45" s="768"/>
      <c r="HNT45" s="769"/>
      <c r="HNU45" s="768"/>
      <c r="HNV45" s="769"/>
      <c r="HNW45" s="768"/>
      <c r="HNX45" s="769"/>
      <c r="HNY45" s="768"/>
      <c r="HNZ45" s="769"/>
      <c r="HOA45" s="768"/>
      <c r="HOB45" s="769"/>
      <c r="HOC45" s="768"/>
      <c r="HOD45" s="769"/>
      <c r="HOE45" s="768"/>
      <c r="HOF45" s="769"/>
      <c r="HOG45" s="768"/>
      <c r="HOH45" s="769"/>
      <c r="HOI45" s="768"/>
      <c r="HOJ45" s="769"/>
      <c r="HOK45" s="768"/>
      <c r="HOL45" s="769"/>
      <c r="HOM45" s="768"/>
      <c r="HON45" s="769"/>
      <c r="HOO45" s="768"/>
      <c r="HOP45" s="769"/>
      <c r="HOQ45" s="768"/>
      <c r="HOR45" s="769"/>
      <c r="HOS45" s="768"/>
      <c r="HOT45" s="769"/>
      <c r="HOU45" s="768"/>
      <c r="HOV45" s="769"/>
      <c r="HOW45" s="768"/>
      <c r="HOX45" s="769"/>
      <c r="HOY45" s="768"/>
      <c r="HOZ45" s="769"/>
      <c r="HPA45" s="768"/>
      <c r="HPB45" s="769"/>
      <c r="HPC45" s="768"/>
      <c r="HPD45" s="769"/>
      <c r="HPE45" s="768"/>
      <c r="HPF45" s="769"/>
      <c r="HPG45" s="768"/>
      <c r="HPH45" s="769"/>
      <c r="HPI45" s="768"/>
      <c r="HPJ45" s="769"/>
      <c r="HPK45" s="768"/>
      <c r="HPL45" s="769"/>
      <c r="HPM45" s="768"/>
      <c r="HPN45" s="769"/>
      <c r="HPO45" s="768"/>
      <c r="HPP45" s="769"/>
      <c r="HPQ45" s="768"/>
      <c r="HPR45" s="769"/>
      <c r="HPS45" s="768"/>
      <c r="HPT45" s="769"/>
      <c r="HPU45" s="768"/>
      <c r="HPV45" s="769"/>
      <c r="HPW45" s="768"/>
      <c r="HPX45" s="769"/>
      <c r="HPY45" s="768"/>
      <c r="HPZ45" s="769"/>
      <c r="HQA45" s="768"/>
      <c r="HQB45" s="769"/>
      <c r="HQC45" s="768"/>
      <c r="HQD45" s="769"/>
      <c r="HQE45" s="768"/>
      <c r="HQF45" s="769"/>
      <c r="HQG45" s="768"/>
      <c r="HQH45" s="769"/>
      <c r="HQI45" s="768"/>
      <c r="HQJ45" s="769"/>
      <c r="HQK45" s="768"/>
      <c r="HQL45" s="769"/>
      <c r="HQM45" s="768"/>
      <c r="HQN45" s="769"/>
      <c r="HQO45" s="768"/>
      <c r="HQP45" s="769"/>
      <c r="HQQ45" s="768"/>
      <c r="HQR45" s="769"/>
      <c r="HQS45" s="768"/>
      <c r="HQT45" s="769"/>
      <c r="HQU45" s="768"/>
      <c r="HQV45" s="769"/>
      <c r="HQW45" s="768"/>
      <c r="HQX45" s="769"/>
      <c r="HQY45" s="768"/>
      <c r="HQZ45" s="769"/>
      <c r="HRA45" s="768"/>
      <c r="HRB45" s="769"/>
      <c r="HRC45" s="768"/>
      <c r="HRD45" s="769"/>
      <c r="HRE45" s="768"/>
      <c r="HRF45" s="769"/>
      <c r="HRG45" s="768"/>
      <c r="HRH45" s="769"/>
      <c r="HRI45" s="768"/>
      <c r="HRJ45" s="769"/>
      <c r="HRK45" s="768"/>
      <c r="HRL45" s="769"/>
      <c r="HRM45" s="768"/>
      <c r="HRN45" s="769"/>
      <c r="HRO45" s="768"/>
      <c r="HRP45" s="769"/>
      <c r="HRQ45" s="768"/>
      <c r="HRR45" s="769"/>
      <c r="HRS45" s="768"/>
      <c r="HRT45" s="769"/>
      <c r="HRU45" s="768"/>
      <c r="HRV45" s="769"/>
      <c r="HRW45" s="768"/>
      <c r="HRX45" s="769"/>
      <c r="HRY45" s="768"/>
      <c r="HRZ45" s="769"/>
      <c r="HSA45" s="768"/>
      <c r="HSB45" s="769"/>
      <c r="HSC45" s="768"/>
      <c r="HSD45" s="769"/>
      <c r="HSE45" s="768"/>
      <c r="HSF45" s="769"/>
      <c r="HSG45" s="768"/>
      <c r="HSH45" s="769"/>
      <c r="HSI45" s="768"/>
      <c r="HSJ45" s="769"/>
      <c r="HSK45" s="768"/>
      <c r="HSL45" s="769"/>
      <c r="HSM45" s="768"/>
      <c r="HSN45" s="769"/>
      <c r="HSO45" s="768"/>
      <c r="HSP45" s="769"/>
      <c r="HSQ45" s="768"/>
      <c r="HSR45" s="769"/>
      <c r="HSS45" s="768"/>
      <c r="HST45" s="769"/>
      <c r="HSU45" s="768"/>
      <c r="HSV45" s="769"/>
      <c r="HSW45" s="768"/>
      <c r="HSX45" s="769"/>
      <c r="HSY45" s="768"/>
      <c r="HSZ45" s="769"/>
      <c r="HTA45" s="768"/>
      <c r="HTB45" s="769"/>
      <c r="HTC45" s="768"/>
      <c r="HTD45" s="769"/>
      <c r="HTE45" s="768"/>
      <c r="HTF45" s="769"/>
      <c r="HTG45" s="768"/>
      <c r="HTH45" s="769"/>
      <c r="HTI45" s="768"/>
      <c r="HTJ45" s="769"/>
      <c r="HTK45" s="768"/>
      <c r="HTL45" s="769"/>
      <c r="HTM45" s="768"/>
      <c r="HTN45" s="769"/>
      <c r="HTO45" s="768"/>
      <c r="HTP45" s="769"/>
      <c r="HTQ45" s="768"/>
      <c r="HTR45" s="769"/>
      <c r="HTS45" s="768"/>
      <c r="HTT45" s="769"/>
      <c r="HTU45" s="768"/>
      <c r="HTV45" s="769"/>
      <c r="HTW45" s="768"/>
      <c r="HTX45" s="769"/>
      <c r="HTY45" s="768"/>
      <c r="HTZ45" s="769"/>
      <c r="HUA45" s="768"/>
      <c r="HUB45" s="769"/>
      <c r="HUC45" s="768"/>
      <c r="HUD45" s="769"/>
      <c r="HUE45" s="768"/>
      <c r="HUF45" s="769"/>
      <c r="HUG45" s="768"/>
      <c r="HUH45" s="769"/>
      <c r="HUI45" s="768"/>
      <c r="HUJ45" s="769"/>
      <c r="HUK45" s="768"/>
      <c r="HUL45" s="769"/>
      <c r="HUM45" s="768"/>
      <c r="HUN45" s="769"/>
      <c r="HUO45" s="768"/>
      <c r="HUP45" s="769"/>
      <c r="HUQ45" s="768"/>
      <c r="HUR45" s="769"/>
      <c r="HUS45" s="768"/>
      <c r="HUT45" s="769"/>
      <c r="HUU45" s="768"/>
      <c r="HUV45" s="769"/>
      <c r="HUW45" s="768"/>
      <c r="HUX45" s="769"/>
      <c r="HUY45" s="768"/>
      <c r="HUZ45" s="769"/>
      <c r="HVA45" s="768"/>
      <c r="HVB45" s="769"/>
      <c r="HVC45" s="768"/>
      <c r="HVD45" s="769"/>
      <c r="HVE45" s="768"/>
      <c r="HVF45" s="769"/>
      <c r="HVG45" s="768"/>
      <c r="HVH45" s="769"/>
      <c r="HVI45" s="768"/>
      <c r="HVJ45" s="769"/>
      <c r="HVK45" s="768"/>
      <c r="HVL45" s="769"/>
      <c r="HVM45" s="768"/>
      <c r="HVN45" s="769"/>
      <c r="HVO45" s="768"/>
      <c r="HVP45" s="769"/>
      <c r="HVQ45" s="768"/>
      <c r="HVR45" s="769"/>
      <c r="HVS45" s="768"/>
      <c r="HVT45" s="769"/>
      <c r="HVU45" s="768"/>
      <c r="HVV45" s="769"/>
      <c r="HVW45" s="768"/>
      <c r="HVX45" s="769"/>
      <c r="HVY45" s="768"/>
      <c r="HVZ45" s="769"/>
      <c r="HWA45" s="768"/>
      <c r="HWB45" s="769"/>
      <c r="HWC45" s="768"/>
      <c r="HWD45" s="769"/>
      <c r="HWE45" s="768"/>
      <c r="HWF45" s="769"/>
      <c r="HWG45" s="768"/>
      <c r="HWH45" s="769"/>
      <c r="HWI45" s="768"/>
      <c r="HWJ45" s="769"/>
      <c r="HWK45" s="768"/>
      <c r="HWL45" s="769"/>
      <c r="HWM45" s="768"/>
      <c r="HWN45" s="769"/>
      <c r="HWO45" s="768"/>
      <c r="HWP45" s="769"/>
      <c r="HWQ45" s="768"/>
      <c r="HWR45" s="769"/>
      <c r="HWS45" s="768"/>
      <c r="HWT45" s="769"/>
      <c r="HWU45" s="768"/>
      <c r="HWV45" s="769"/>
      <c r="HWW45" s="768"/>
      <c r="HWX45" s="769"/>
      <c r="HWY45" s="768"/>
      <c r="HWZ45" s="769"/>
      <c r="HXA45" s="768"/>
      <c r="HXB45" s="769"/>
      <c r="HXC45" s="768"/>
      <c r="HXD45" s="769"/>
      <c r="HXE45" s="768"/>
      <c r="HXF45" s="769"/>
      <c r="HXG45" s="768"/>
      <c r="HXH45" s="769"/>
      <c r="HXI45" s="768"/>
      <c r="HXJ45" s="769"/>
      <c r="HXK45" s="768"/>
      <c r="HXL45" s="769"/>
      <c r="HXM45" s="768"/>
      <c r="HXN45" s="769"/>
      <c r="HXO45" s="768"/>
      <c r="HXP45" s="769"/>
      <c r="HXQ45" s="768"/>
      <c r="HXR45" s="769"/>
      <c r="HXS45" s="768"/>
      <c r="HXT45" s="769"/>
      <c r="HXU45" s="768"/>
      <c r="HXV45" s="769"/>
      <c r="HXW45" s="768"/>
      <c r="HXX45" s="769"/>
      <c r="HXY45" s="768"/>
      <c r="HXZ45" s="769"/>
      <c r="HYA45" s="768"/>
      <c r="HYB45" s="769"/>
      <c r="HYC45" s="768"/>
      <c r="HYD45" s="769"/>
      <c r="HYE45" s="768"/>
      <c r="HYF45" s="769"/>
      <c r="HYG45" s="768"/>
      <c r="HYH45" s="769"/>
      <c r="HYI45" s="768"/>
      <c r="HYJ45" s="769"/>
      <c r="HYK45" s="768"/>
      <c r="HYL45" s="769"/>
      <c r="HYM45" s="768"/>
      <c r="HYN45" s="769"/>
      <c r="HYO45" s="768"/>
      <c r="HYP45" s="769"/>
      <c r="HYQ45" s="768"/>
      <c r="HYR45" s="769"/>
      <c r="HYS45" s="768"/>
      <c r="HYT45" s="769"/>
      <c r="HYU45" s="768"/>
      <c r="HYV45" s="769"/>
      <c r="HYW45" s="768"/>
      <c r="HYX45" s="769"/>
      <c r="HYY45" s="768"/>
      <c r="HYZ45" s="769"/>
      <c r="HZA45" s="768"/>
      <c r="HZB45" s="769"/>
      <c r="HZC45" s="768"/>
      <c r="HZD45" s="769"/>
      <c r="HZE45" s="768"/>
      <c r="HZF45" s="769"/>
      <c r="HZG45" s="768"/>
      <c r="HZH45" s="769"/>
      <c r="HZI45" s="768"/>
      <c r="HZJ45" s="769"/>
      <c r="HZK45" s="768"/>
      <c r="HZL45" s="769"/>
      <c r="HZM45" s="768"/>
      <c r="HZN45" s="769"/>
      <c r="HZO45" s="768"/>
      <c r="HZP45" s="769"/>
      <c r="HZQ45" s="768"/>
      <c r="HZR45" s="769"/>
      <c r="HZS45" s="768"/>
      <c r="HZT45" s="769"/>
      <c r="HZU45" s="768"/>
      <c r="HZV45" s="769"/>
      <c r="HZW45" s="768"/>
      <c r="HZX45" s="769"/>
      <c r="HZY45" s="768"/>
      <c r="HZZ45" s="769"/>
      <c r="IAA45" s="768"/>
      <c r="IAB45" s="769"/>
      <c r="IAC45" s="768"/>
      <c r="IAD45" s="769"/>
      <c r="IAE45" s="768"/>
      <c r="IAF45" s="769"/>
      <c r="IAG45" s="768"/>
      <c r="IAH45" s="769"/>
      <c r="IAI45" s="768"/>
      <c r="IAJ45" s="769"/>
      <c r="IAK45" s="768"/>
      <c r="IAL45" s="769"/>
      <c r="IAM45" s="768"/>
      <c r="IAN45" s="769"/>
      <c r="IAO45" s="768"/>
      <c r="IAP45" s="769"/>
      <c r="IAQ45" s="768"/>
      <c r="IAR45" s="769"/>
      <c r="IAS45" s="768"/>
      <c r="IAT45" s="769"/>
      <c r="IAU45" s="768"/>
      <c r="IAV45" s="769"/>
      <c r="IAW45" s="768"/>
      <c r="IAX45" s="769"/>
      <c r="IAY45" s="768"/>
      <c r="IAZ45" s="769"/>
      <c r="IBA45" s="768"/>
      <c r="IBB45" s="769"/>
      <c r="IBC45" s="768"/>
      <c r="IBD45" s="769"/>
      <c r="IBE45" s="768"/>
      <c r="IBF45" s="769"/>
      <c r="IBG45" s="768"/>
      <c r="IBH45" s="769"/>
      <c r="IBI45" s="768"/>
      <c r="IBJ45" s="769"/>
      <c r="IBK45" s="768"/>
      <c r="IBL45" s="769"/>
      <c r="IBM45" s="768"/>
      <c r="IBN45" s="769"/>
      <c r="IBO45" s="768"/>
      <c r="IBP45" s="769"/>
      <c r="IBQ45" s="768"/>
      <c r="IBR45" s="769"/>
      <c r="IBS45" s="768"/>
      <c r="IBT45" s="769"/>
      <c r="IBU45" s="768"/>
      <c r="IBV45" s="769"/>
      <c r="IBW45" s="768"/>
      <c r="IBX45" s="769"/>
      <c r="IBY45" s="768"/>
      <c r="IBZ45" s="769"/>
      <c r="ICA45" s="768"/>
      <c r="ICB45" s="769"/>
      <c r="ICC45" s="768"/>
      <c r="ICD45" s="769"/>
      <c r="ICE45" s="768"/>
      <c r="ICF45" s="769"/>
      <c r="ICG45" s="768"/>
      <c r="ICH45" s="769"/>
      <c r="ICI45" s="768"/>
      <c r="ICJ45" s="769"/>
      <c r="ICK45" s="768"/>
      <c r="ICL45" s="769"/>
      <c r="ICM45" s="768"/>
      <c r="ICN45" s="769"/>
      <c r="ICO45" s="768"/>
      <c r="ICP45" s="769"/>
      <c r="ICQ45" s="768"/>
      <c r="ICR45" s="769"/>
      <c r="ICS45" s="768"/>
      <c r="ICT45" s="769"/>
      <c r="ICU45" s="768"/>
      <c r="ICV45" s="769"/>
      <c r="ICW45" s="768"/>
      <c r="ICX45" s="769"/>
      <c r="ICY45" s="768"/>
      <c r="ICZ45" s="769"/>
      <c r="IDA45" s="768"/>
      <c r="IDB45" s="769"/>
      <c r="IDC45" s="768"/>
      <c r="IDD45" s="769"/>
      <c r="IDE45" s="768"/>
      <c r="IDF45" s="769"/>
      <c r="IDG45" s="768"/>
      <c r="IDH45" s="769"/>
      <c r="IDI45" s="768"/>
      <c r="IDJ45" s="769"/>
      <c r="IDK45" s="768"/>
      <c r="IDL45" s="769"/>
      <c r="IDM45" s="768"/>
      <c r="IDN45" s="769"/>
      <c r="IDO45" s="768"/>
      <c r="IDP45" s="769"/>
      <c r="IDQ45" s="768"/>
      <c r="IDR45" s="769"/>
      <c r="IDS45" s="768"/>
      <c r="IDT45" s="769"/>
      <c r="IDU45" s="768"/>
      <c r="IDV45" s="769"/>
      <c r="IDW45" s="768"/>
      <c r="IDX45" s="769"/>
      <c r="IDY45" s="768"/>
      <c r="IDZ45" s="769"/>
      <c r="IEA45" s="768"/>
      <c r="IEB45" s="769"/>
      <c r="IEC45" s="768"/>
      <c r="IED45" s="769"/>
      <c r="IEE45" s="768"/>
      <c r="IEF45" s="769"/>
      <c r="IEG45" s="768"/>
      <c r="IEH45" s="769"/>
      <c r="IEI45" s="768"/>
      <c r="IEJ45" s="769"/>
      <c r="IEK45" s="768"/>
      <c r="IEL45" s="769"/>
      <c r="IEM45" s="768"/>
      <c r="IEN45" s="769"/>
      <c r="IEO45" s="768"/>
      <c r="IEP45" s="769"/>
      <c r="IEQ45" s="768"/>
      <c r="IER45" s="769"/>
      <c r="IES45" s="768"/>
      <c r="IET45" s="769"/>
      <c r="IEU45" s="768"/>
      <c r="IEV45" s="769"/>
      <c r="IEW45" s="768"/>
      <c r="IEX45" s="769"/>
      <c r="IEY45" s="768"/>
      <c r="IEZ45" s="769"/>
      <c r="IFA45" s="768"/>
      <c r="IFB45" s="769"/>
      <c r="IFC45" s="768"/>
      <c r="IFD45" s="769"/>
      <c r="IFE45" s="768"/>
      <c r="IFF45" s="769"/>
      <c r="IFG45" s="768"/>
      <c r="IFH45" s="769"/>
      <c r="IFI45" s="768"/>
      <c r="IFJ45" s="769"/>
      <c r="IFK45" s="768"/>
      <c r="IFL45" s="769"/>
      <c r="IFM45" s="768"/>
      <c r="IFN45" s="769"/>
      <c r="IFO45" s="768"/>
      <c r="IFP45" s="769"/>
      <c r="IFQ45" s="768"/>
      <c r="IFR45" s="769"/>
      <c r="IFS45" s="768"/>
      <c r="IFT45" s="769"/>
      <c r="IFU45" s="768"/>
      <c r="IFV45" s="769"/>
      <c r="IFW45" s="768"/>
      <c r="IFX45" s="769"/>
      <c r="IFY45" s="768"/>
      <c r="IFZ45" s="769"/>
      <c r="IGA45" s="768"/>
      <c r="IGB45" s="769"/>
      <c r="IGC45" s="768"/>
      <c r="IGD45" s="769"/>
      <c r="IGE45" s="768"/>
      <c r="IGF45" s="769"/>
      <c r="IGG45" s="768"/>
      <c r="IGH45" s="769"/>
      <c r="IGI45" s="768"/>
      <c r="IGJ45" s="769"/>
      <c r="IGK45" s="768"/>
      <c r="IGL45" s="769"/>
      <c r="IGM45" s="768"/>
      <c r="IGN45" s="769"/>
      <c r="IGO45" s="768"/>
      <c r="IGP45" s="769"/>
      <c r="IGQ45" s="768"/>
      <c r="IGR45" s="769"/>
      <c r="IGS45" s="768"/>
      <c r="IGT45" s="769"/>
      <c r="IGU45" s="768"/>
      <c r="IGV45" s="769"/>
      <c r="IGW45" s="768"/>
      <c r="IGX45" s="769"/>
      <c r="IGY45" s="768"/>
      <c r="IGZ45" s="769"/>
      <c r="IHA45" s="768"/>
      <c r="IHB45" s="769"/>
      <c r="IHC45" s="768"/>
      <c r="IHD45" s="769"/>
      <c r="IHE45" s="768"/>
      <c r="IHF45" s="769"/>
      <c r="IHG45" s="768"/>
      <c r="IHH45" s="769"/>
      <c r="IHI45" s="768"/>
      <c r="IHJ45" s="769"/>
      <c r="IHK45" s="768"/>
      <c r="IHL45" s="769"/>
      <c r="IHM45" s="768"/>
      <c r="IHN45" s="769"/>
      <c r="IHO45" s="768"/>
      <c r="IHP45" s="769"/>
      <c r="IHQ45" s="768"/>
      <c r="IHR45" s="769"/>
      <c r="IHS45" s="768"/>
      <c r="IHT45" s="769"/>
      <c r="IHU45" s="768"/>
      <c r="IHV45" s="769"/>
      <c r="IHW45" s="768"/>
      <c r="IHX45" s="769"/>
      <c r="IHY45" s="768"/>
      <c r="IHZ45" s="769"/>
      <c r="IIA45" s="768"/>
      <c r="IIB45" s="769"/>
      <c r="IIC45" s="768"/>
      <c r="IID45" s="769"/>
      <c r="IIE45" s="768"/>
      <c r="IIF45" s="769"/>
      <c r="IIG45" s="768"/>
      <c r="IIH45" s="769"/>
      <c r="III45" s="768"/>
      <c r="IIJ45" s="769"/>
      <c r="IIK45" s="768"/>
      <c r="IIL45" s="769"/>
      <c r="IIM45" s="768"/>
      <c r="IIN45" s="769"/>
      <c r="IIO45" s="768"/>
      <c r="IIP45" s="769"/>
      <c r="IIQ45" s="768"/>
      <c r="IIR45" s="769"/>
      <c r="IIS45" s="768"/>
      <c r="IIT45" s="769"/>
      <c r="IIU45" s="768"/>
      <c r="IIV45" s="769"/>
      <c r="IIW45" s="768"/>
      <c r="IIX45" s="769"/>
      <c r="IIY45" s="768"/>
      <c r="IIZ45" s="769"/>
      <c r="IJA45" s="768"/>
      <c r="IJB45" s="769"/>
      <c r="IJC45" s="768"/>
      <c r="IJD45" s="769"/>
      <c r="IJE45" s="768"/>
      <c r="IJF45" s="769"/>
      <c r="IJG45" s="768"/>
      <c r="IJH45" s="769"/>
      <c r="IJI45" s="768"/>
      <c r="IJJ45" s="769"/>
      <c r="IJK45" s="768"/>
      <c r="IJL45" s="769"/>
      <c r="IJM45" s="768"/>
      <c r="IJN45" s="769"/>
      <c r="IJO45" s="768"/>
      <c r="IJP45" s="769"/>
      <c r="IJQ45" s="768"/>
      <c r="IJR45" s="769"/>
      <c r="IJS45" s="768"/>
      <c r="IJT45" s="769"/>
      <c r="IJU45" s="768"/>
      <c r="IJV45" s="769"/>
      <c r="IJW45" s="768"/>
      <c r="IJX45" s="769"/>
      <c r="IJY45" s="768"/>
      <c r="IJZ45" s="769"/>
      <c r="IKA45" s="768"/>
      <c r="IKB45" s="769"/>
      <c r="IKC45" s="768"/>
      <c r="IKD45" s="769"/>
      <c r="IKE45" s="768"/>
      <c r="IKF45" s="769"/>
      <c r="IKG45" s="768"/>
      <c r="IKH45" s="769"/>
      <c r="IKI45" s="768"/>
      <c r="IKJ45" s="769"/>
      <c r="IKK45" s="768"/>
      <c r="IKL45" s="769"/>
      <c r="IKM45" s="768"/>
      <c r="IKN45" s="769"/>
      <c r="IKO45" s="768"/>
      <c r="IKP45" s="769"/>
      <c r="IKQ45" s="768"/>
      <c r="IKR45" s="769"/>
      <c r="IKS45" s="768"/>
      <c r="IKT45" s="769"/>
      <c r="IKU45" s="768"/>
      <c r="IKV45" s="769"/>
      <c r="IKW45" s="768"/>
      <c r="IKX45" s="769"/>
      <c r="IKY45" s="768"/>
      <c r="IKZ45" s="769"/>
      <c r="ILA45" s="768"/>
      <c r="ILB45" s="769"/>
      <c r="ILC45" s="768"/>
      <c r="ILD45" s="769"/>
      <c r="ILE45" s="768"/>
      <c r="ILF45" s="769"/>
      <c r="ILG45" s="768"/>
      <c r="ILH45" s="769"/>
      <c r="ILI45" s="768"/>
      <c r="ILJ45" s="769"/>
      <c r="ILK45" s="768"/>
      <c r="ILL45" s="769"/>
      <c r="ILM45" s="768"/>
      <c r="ILN45" s="769"/>
      <c r="ILO45" s="768"/>
      <c r="ILP45" s="769"/>
      <c r="ILQ45" s="768"/>
      <c r="ILR45" s="769"/>
      <c r="ILS45" s="768"/>
      <c r="ILT45" s="769"/>
      <c r="ILU45" s="768"/>
      <c r="ILV45" s="769"/>
      <c r="ILW45" s="768"/>
      <c r="ILX45" s="769"/>
      <c r="ILY45" s="768"/>
      <c r="ILZ45" s="769"/>
      <c r="IMA45" s="768"/>
      <c r="IMB45" s="769"/>
      <c r="IMC45" s="768"/>
      <c r="IMD45" s="769"/>
      <c r="IME45" s="768"/>
      <c r="IMF45" s="769"/>
      <c r="IMG45" s="768"/>
      <c r="IMH45" s="769"/>
      <c r="IMI45" s="768"/>
      <c r="IMJ45" s="769"/>
      <c r="IMK45" s="768"/>
      <c r="IML45" s="769"/>
      <c r="IMM45" s="768"/>
      <c r="IMN45" s="769"/>
      <c r="IMO45" s="768"/>
      <c r="IMP45" s="769"/>
      <c r="IMQ45" s="768"/>
      <c r="IMR45" s="769"/>
      <c r="IMS45" s="768"/>
      <c r="IMT45" s="769"/>
      <c r="IMU45" s="768"/>
      <c r="IMV45" s="769"/>
      <c r="IMW45" s="768"/>
      <c r="IMX45" s="769"/>
      <c r="IMY45" s="768"/>
      <c r="IMZ45" s="769"/>
      <c r="INA45" s="768"/>
      <c r="INB45" s="769"/>
      <c r="INC45" s="768"/>
      <c r="IND45" s="769"/>
      <c r="INE45" s="768"/>
      <c r="INF45" s="769"/>
      <c r="ING45" s="768"/>
      <c r="INH45" s="769"/>
      <c r="INI45" s="768"/>
      <c r="INJ45" s="769"/>
      <c r="INK45" s="768"/>
      <c r="INL45" s="769"/>
      <c r="INM45" s="768"/>
      <c r="INN45" s="769"/>
      <c r="INO45" s="768"/>
      <c r="INP45" s="769"/>
      <c r="INQ45" s="768"/>
      <c r="INR45" s="769"/>
      <c r="INS45" s="768"/>
      <c r="INT45" s="769"/>
      <c r="INU45" s="768"/>
      <c r="INV45" s="769"/>
      <c r="INW45" s="768"/>
      <c r="INX45" s="769"/>
      <c r="INY45" s="768"/>
      <c r="INZ45" s="769"/>
      <c r="IOA45" s="768"/>
      <c r="IOB45" s="769"/>
      <c r="IOC45" s="768"/>
      <c r="IOD45" s="769"/>
      <c r="IOE45" s="768"/>
      <c r="IOF45" s="769"/>
      <c r="IOG45" s="768"/>
      <c r="IOH45" s="769"/>
      <c r="IOI45" s="768"/>
      <c r="IOJ45" s="769"/>
      <c r="IOK45" s="768"/>
      <c r="IOL45" s="769"/>
      <c r="IOM45" s="768"/>
      <c r="ION45" s="769"/>
      <c r="IOO45" s="768"/>
      <c r="IOP45" s="769"/>
      <c r="IOQ45" s="768"/>
      <c r="IOR45" s="769"/>
      <c r="IOS45" s="768"/>
      <c r="IOT45" s="769"/>
      <c r="IOU45" s="768"/>
      <c r="IOV45" s="769"/>
      <c r="IOW45" s="768"/>
      <c r="IOX45" s="769"/>
      <c r="IOY45" s="768"/>
      <c r="IOZ45" s="769"/>
      <c r="IPA45" s="768"/>
      <c r="IPB45" s="769"/>
      <c r="IPC45" s="768"/>
      <c r="IPD45" s="769"/>
      <c r="IPE45" s="768"/>
      <c r="IPF45" s="769"/>
      <c r="IPG45" s="768"/>
      <c r="IPH45" s="769"/>
      <c r="IPI45" s="768"/>
      <c r="IPJ45" s="769"/>
      <c r="IPK45" s="768"/>
      <c r="IPL45" s="769"/>
      <c r="IPM45" s="768"/>
      <c r="IPN45" s="769"/>
      <c r="IPO45" s="768"/>
      <c r="IPP45" s="769"/>
      <c r="IPQ45" s="768"/>
      <c r="IPR45" s="769"/>
      <c r="IPS45" s="768"/>
      <c r="IPT45" s="769"/>
      <c r="IPU45" s="768"/>
      <c r="IPV45" s="769"/>
      <c r="IPW45" s="768"/>
      <c r="IPX45" s="769"/>
      <c r="IPY45" s="768"/>
      <c r="IPZ45" s="769"/>
      <c r="IQA45" s="768"/>
      <c r="IQB45" s="769"/>
      <c r="IQC45" s="768"/>
      <c r="IQD45" s="769"/>
      <c r="IQE45" s="768"/>
      <c r="IQF45" s="769"/>
      <c r="IQG45" s="768"/>
      <c r="IQH45" s="769"/>
      <c r="IQI45" s="768"/>
      <c r="IQJ45" s="769"/>
      <c r="IQK45" s="768"/>
      <c r="IQL45" s="769"/>
      <c r="IQM45" s="768"/>
      <c r="IQN45" s="769"/>
      <c r="IQO45" s="768"/>
      <c r="IQP45" s="769"/>
      <c r="IQQ45" s="768"/>
      <c r="IQR45" s="769"/>
      <c r="IQS45" s="768"/>
      <c r="IQT45" s="769"/>
      <c r="IQU45" s="768"/>
      <c r="IQV45" s="769"/>
      <c r="IQW45" s="768"/>
      <c r="IQX45" s="769"/>
      <c r="IQY45" s="768"/>
      <c r="IQZ45" s="769"/>
      <c r="IRA45" s="768"/>
      <c r="IRB45" s="769"/>
      <c r="IRC45" s="768"/>
      <c r="IRD45" s="769"/>
      <c r="IRE45" s="768"/>
      <c r="IRF45" s="769"/>
      <c r="IRG45" s="768"/>
      <c r="IRH45" s="769"/>
      <c r="IRI45" s="768"/>
      <c r="IRJ45" s="769"/>
      <c r="IRK45" s="768"/>
      <c r="IRL45" s="769"/>
      <c r="IRM45" s="768"/>
      <c r="IRN45" s="769"/>
      <c r="IRO45" s="768"/>
      <c r="IRP45" s="769"/>
      <c r="IRQ45" s="768"/>
      <c r="IRR45" s="769"/>
      <c r="IRS45" s="768"/>
      <c r="IRT45" s="769"/>
      <c r="IRU45" s="768"/>
      <c r="IRV45" s="769"/>
      <c r="IRW45" s="768"/>
      <c r="IRX45" s="769"/>
      <c r="IRY45" s="768"/>
      <c r="IRZ45" s="769"/>
      <c r="ISA45" s="768"/>
      <c r="ISB45" s="769"/>
      <c r="ISC45" s="768"/>
      <c r="ISD45" s="769"/>
      <c r="ISE45" s="768"/>
      <c r="ISF45" s="769"/>
      <c r="ISG45" s="768"/>
      <c r="ISH45" s="769"/>
      <c r="ISI45" s="768"/>
      <c r="ISJ45" s="769"/>
      <c r="ISK45" s="768"/>
      <c r="ISL45" s="769"/>
      <c r="ISM45" s="768"/>
      <c r="ISN45" s="769"/>
      <c r="ISO45" s="768"/>
      <c r="ISP45" s="769"/>
      <c r="ISQ45" s="768"/>
      <c r="ISR45" s="769"/>
      <c r="ISS45" s="768"/>
      <c r="IST45" s="769"/>
      <c r="ISU45" s="768"/>
      <c r="ISV45" s="769"/>
      <c r="ISW45" s="768"/>
      <c r="ISX45" s="769"/>
      <c r="ISY45" s="768"/>
      <c r="ISZ45" s="769"/>
      <c r="ITA45" s="768"/>
      <c r="ITB45" s="769"/>
      <c r="ITC45" s="768"/>
      <c r="ITD45" s="769"/>
      <c r="ITE45" s="768"/>
      <c r="ITF45" s="769"/>
      <c r="ITG45" s="768"/>
      <c r="ITH45" s="769"/>
      <c r="ITI45" s="768"/>
      <c r="ITJ45" s="769"/>
      <c r="ITK45" s="768"/>
      <c r="ITL45" s="769"/>
      <c r="ITM45" s="768"/>
      <c r="ITN45" s="769"/>
      <c r="ITO45" s="768"/>
      <c r="ITP45" s="769"/>
      <c r="ITQ45" s="768"/>
      <c r="ITR45" s="769"/>
      <c r="ITS45" s="768"/>
      <c r="ITT45" s="769"/>
      <c r="ITU45" s="768"/>
      <c r="ITV45" s="769"/>
      <c r="ITW45" s="768"/>
      <c r="ITX45" s="769"/>
      <c r="ITY45" s="768"/>
      <c r="ITZ45" s="769"/>
      <c r="IUA45" s="768"/>
      <c r="IUB45" s="769"/>
      <c r="IUC45" s="768"/>
      <c r="IUD45" s="769"/>
      <c r="IUE45" s="768"/>
      <c r="IUF45" s="769"/>
      <c r="IUG45" s="768"/>
      <c r="IUH45" s="769"/>
      <c r="IUI45" s="768"/>
      <c r="IUJ45" s="769"/>
      <c r="IUK45" s="768"/>
      <c r="IUL45" s="769"/>
      <c r="IUM45" s="768"/>
      <c r="IUN45" s="769"/>
      <c r="IUO45" s="768"/>
      <c r="IUP45" s="769"/>
      <c r="IUQ45" s="768"/>
      <c r="IUR45" s="769"/>
      <c r="IUS45" s="768"/>
      <c r="IUT45" s="769"/>
      <c r="IUU45" s="768"/>
      <c r="IUV45" s="769"/>
      <c r="IUW45" s="768"/>
      <c r="IUX45" s="769"/>
      <c r="IUY45" s="768"/>
      <c r="IUZ45" s="769"/>
      <c r="IVA45" s="768"/>
      <c r="IVB45" s="769"/>
      <c r="IVC45" s="768"/>
      <c r="IVD45" s="769"/>
      <c r="IVE45" s="768"/>
      <c r="IVF45" s="769"/>
      <c r="IVG45" s="768"/>
      <c r="IVH45" s="769"/>
      <c r="IVI45" s="768"/>
      <c r="IVJ45" s="769"/>
      <c r="IVK45" s="768"/>
      <c r="IVL45" s="769"/>
      <c r="IVM45" s="768"/>
      <c r="IVN45" s="769"/>
      <c r="IVO45" s="768"/>
      <c r="IVP45" s="769"/>
      <c r="IVQ45" s="768"/>
      <c r="IVR45" s="769"/>
      <c r="IVS45" s="768"/>
      <c r="IVT45" s="769"/>
      <c r="IVU45" s="768"/>
      <c r="IVV45" s="769"/>
      <c r="IVW45" s="768"/>
      <c r="IVX45" s="769"/>
      <c r="IVY45" s="768"/>
      <c r="IVZ45" s="769"/>
      <c r="IWA45" s="768"/>
      <c r="IWB45" s="769"/>
      <c r="IWC45" s="768"/>
      <c r="IWD45" s="769"/>
      <c r="IWE45" s="768"/>
      <c r="IWF45" s="769"/>
      <c r="IWG45" s="768"/>
      <c r="IWH45" s="769"/>
      <c r="IWI45" s="768"/>
      <c r="IWJ45" s="769"/>
      <c r="IWK45" s="768"/>
      <c r="IWL45" s="769"/>
      <c r="IWM45" s="768"/>
      <c r="IWN45" s="769"/>
      <c r="IWO45" s="768"/>
      <c r="IWP45" s="769"/>
      <c r="IWQ45" s="768"/>
      <c r="IWR45" s="769"/>
      <c r="IWS45" s="768"/>
      <c r="IWT45" s="769"/>
      <c r="IWU45" s="768"/>
      <c r="IWV45" s="769"/>
      <c r="IWW45" s="768"/>
      <c r="IWX45" s="769"/>
      <c r="IWY45" s="768"/>
      <c r="IWZ45" s="769"/>
      <c r="IXA45" s="768"/>
      <c r="IXB45" s="769"/>
      <c r="IXC45" s="768"/>
      <c r="IXD45" s="769"/>
      <c r="IXE45" s="768"/>
      <c r="IXF45" s="769"/>
      <c r="IXG45" s="768"/>
      <c r="IXH45" s="769"/>
      <c r="IXI45" s="768"/>
      <c r="IXJ45" s="769"/>
      <c r="IXK45" s="768"/>
      <c r="IXL45" s="769"/>
      <c r="IXM45" s="768"/>
      <c r="IXN45" s="769"/>
      <c r="IXO45" s="768"/>
      <c r="IXP45" s="769"/>
      <c r="IXQ45" s="768"/>
      <c r="IXR45" s="769"/>
      <c r="IXS45" s="768"/>
      <c r="IXT45" s="769"/>
      <c r="IXU45" s="768"/>
      <c r="IXV45" s="769"/>
      <c r="IXW45" s="768"/>
      <c r="IXX45" s="769"/>
      <c r="IXY45" s="768"/>
      <c r="IXZ45" s="769"/>
      <c r="IYA45" s="768"/>
      <c r="IYB45" s="769"/>
      <c r="IYC45" s="768"/>
      <c r="IYD45" s="769"/>
      <c r="IYE45" s="768"/>
      <c r="IYF45" s="769"/>
      <c r="IYG45" s="768"/>
      <c r="IYH45" s="769"/>
      <c r="IYI45" s="768"/>
      <c r="IYJ45" s="769"/>
      <c r="IYK45" s="768"/>
      <c r="IYL45" s="769"/>
      <c r="IYM45" s="768"/>
      <c r="IYN45" s="769"/>
      <c r="IYO45" s="768"/>
      <c r="IYP45" s="769"/>
      <c r="IYQ45" s="768"/>
      <c r="IYR45" s="769"/>
      <c r="IYS45" s="768"/>
      <c r="IYT45" s="769"/>
      <c r="IYU45" s="768"/>
      <c r="IYV45" s="769"/>
      <c r="IYW45" s="768"/>
      <c r="IYX45" s="769"/>
      <c r="IYY45" s="768"/>
      <c r="IYZ45" s="769"/>
      <c r="IZA45" s="768"/>
      <c r="IZB45" s="769"/>
      <c r="IZC45" s="768"/>
      <c r="IZD45" s="769"/>
      <c r="IZE45" s="768"/>
      <c r="IZF45" s="769"/>
      <c r="IZG45" s="768"/>
      <c r="IZH45" s="769"/>
      <c r="IZI45" s="768"/>
      <c r="IZJ45" s="769"/>
      <c r="IZK45" s="768"/>
      <c r="IZL45" s="769"/>
      <c r="IZM45" s="768"/>
      <c r="IZN45" s="769"/>
      <c r="IZO45" s="768"/>
      <c r="IZP45" s="769"/>
      <c r="IZQ45" s="768"/>
      <c r="IZR45" s="769"/>
      <c r="IZS45" s="768"/>
      <c r="IZT45" s="769"/>
      <c r="IZU45" s="768"/>
      <c r="IZV45" s="769"/>
      <c r="IZW45" s="768"/>
      <c r="IZX45" s="769"/>
      <c r="IZY45" s="768"/>
      <c r="IZZ45" s="769"/>
      <c r="JAA45" s="768"/>
      <c r="JAB45" s="769"/>
      <c r="JAC45" s="768"/>
      <c r="JAD45" s="769"/>
      <c r="JAE45" s="768"/>
      <c r="JAF45" s="769"/>
      <c r="JAG45" s="768"/>
      <c r="JAH45" s="769"/>
      <c r="JAI45" s="768"/>
      <c r="JAJ45" s="769"/>
      <c r="JAK45" s="768"/>
      <c r="JAL45" s="769"/>
      <c r="JAM45" s="768"/>
      <c r="JAN45" s="769"/>
      <c r="JAO45" s="768"/>
      <c r="JAP45" s="769"/>
      <c r="JAQ45" s="768"/>
      <c r="JAR45" s="769"/>
      <c r="JAS45" s="768"/>
      <c r="JAT45" s="769"/>
      <c r="JAU45" s="768"/>
      <c r="JAV45" s="769"/>
      <c r="JAW45" s="768"/>
      <c r="JAX45" s="769"/>
      <c r="JAY45" s="768"/>
      <c r="JAZ45" s="769"/>
      <c r="JBA45" s="768"/>
      <c r="JBB45" s="769"/>
      <c r="JBC45" s="768"/>
      <c r="JBD45" s="769"/>
      <c r="JBE45" s="768"/>
      <c r="JBF45" s="769"/>
      <c r="JBG45" s="768"/>
      <c r="JBH45" s="769"/>
      <c r="JBI45" s="768"/>
      <c r="JBJ45" s="769"/>
      <c r="JBK45" s="768"/>
      <c r="JBL45" s="769"/>
      <c r="JBM45" s="768"/>
      <c r="JBN45" s="769"/>
      <c r="JBO45" s="768"/>
      <c r="JBP45" s="769"/>
      <c r="JBQ45" s="768"/>
      <c r="JBR45" s="769"/>
      <c r="JBS45" s="768"/>
      <c r="JBT45" s="769"/>
      <c r="JBU45" s="768"/>
      <c r="JBV45" s="769"/>
      <c r="JBW45" s="768"/>
      <c r="JBX45" s="769"/>
      <c r="JBY45" s="768"/>
      <c r="JBZ45" s="769"/>
      <c r="JCA45" s="768"/>
      <c r="JCB45" s="769"/>
      <c r="JCC45" s="768"/>
      <c r="JCD45" s="769"/>
      <c r="JCE45" s="768"/>
      <c r="JCF45" s="769"/>
      <c r="JCG45" s="768"/>
      <c r="JCH45" s="769"/>
      <c r="JCI45" s="768"/>
      <c r="JCJ45" s="769"/>
      <c r="JCK45" s="768"/>
      <c r="JCL45" s="769"/>
      <c r="JCM45" s="768"/>
      <c r="JCN45" s="769"/>
      <c r="JCO45" s="768"/>
      <c r="JCP45" s="769"/>
      <c r="JCQ45" s="768"/>
      <c r="JCR45" s="769"/>
      <c r="JCS45" s="768"/>
      <c r="JCT45" s="769"/>
      <c r="JCU45" s="768"/>
      <c r="JCV45" s="769"/>
      <c r="JCW45" s="768"/>
      <c r="JCX45" s="769"/>
      <c r="JCY45" s="768"/>
      <c r="JCZ45" s="769"/>
      <c r="JDA45" s="768"/>
      <c r="JDB45" s="769"/>
      <c r="JDC45" s="768"/>
      <c r="JDD45" s="769"/>
      <c r="JDE45" s="768"/>
      <c r="JDF45" s="769"/>
      <c r="JDG45" s="768"/>
      <c r="JDH45" s="769"/>
      <c r="JDI45" s="768"/>
      <c r="JDJ45" s="769"/>
      <c r="JDK45" s="768"/>
      <c r="JDL45" s="769"/>
      <c r="JDM45" s="768"/>
      <c r="JDN45" s="769"/>
      <c r="JDO45" s="768"/>
      <c r="JDP45" s="769"/>
      <c r="JDQ45" s="768"/>
      <c r="JDR45" s="769"/>
      <c r="JDS45" s="768"/>
      <c r="JDT45" s="769"/>
      <c r="JDU45" s="768"/>
      <c r="JDV45" s="769"/>
      <c r="JDW45" s="768"/>
      <c r="JDX45" s="769"/>
      <c r="JDY45" s="768"/>
      <c r="JDZ45" s="769"/>
      <c r="JEA45" s="768"/>
      <c r="JEB45" s="769"/>
      <c r="JEC45" s="768"/>
      <c r="JED45" s="769"/>
      <c r="JEE45" s="768"/>
      <c r="JEF45" s="769"/>
      <c r="JEG45" s="768"/>
      <c r="JEH45" s="769"/>
      <c r="JEI45" s="768"/>
      <c r="JEJ45" s="769"/>
      <c r="JEK45" s="768"/>
      <c r="JEL45" s="769"/>
      <c r="JEM45" s="768"/>
      <c r="JEN45" s="769"/>
      <c r="JEO45" s="768"/>
      <c r="JEP45" s="769"/>
      <c r="JEQ45" s="768"/>
      <c r="JER45" s="769"/>
      <c r="JES45" s="768"/>
      <c r="JET45" s="769"/>
      <c r="JEU45" s="768"/>
      <c r="JEV45" s="769"/>
      <c r="JEW45" s="768"/>
      <c r="JEX45" s="769"/>
      <c r="JEY45" s="768"/>
      <c r="JEZ45" s="769"/>
      <c r="JFA45" s="768"/>
      <c r="JFB45" s="769"/>
      <c r="JFC45" s="768"/>
      <c r="JFD45" s="769"/>
      <c r="JFE45" s="768"/>
      <c r="JFF45" s="769"/>
      <c r="JFG45" s="768"/>
      <c r="JFH45" s="769"/>
      <c r="JFI45" s="768"/>
      <c r="JFJ45" s="769"/>
      <c r="JFK45" s="768"/>
      <c r="JFL45" s="769"/>
      <c r="JFM45" s="768"/>
      <c r="JFN45" s="769"/>
      <c r="JFO45" s="768"/>
      <c r="JFP45" s="769"/>
      <c r="JFQ45" s="768"/>
      <c r="JFR45" s="769"/>
      <c r="JFS45" s="768"/>
      <c r="JFT45" s="769"/>
      <c r="JFU45" s="768"/>
      <c r="JFV45" s="769"/>
      <c r="JFW45" s="768"/>
      <c r="JFX45" s="769"/>
      <c r="JFY45" s="768"/>
      <c r="JFZ45" s="769"/>
      <c r="JGA45" s="768"/>
      <c r="JGB45" s="769"/>
      <c r="JGC45" s="768"/>
      <c r="JGD45" s="769"/>
      <c r="JGE45" s="768"/>
      <c r="JGF45" s="769"/>
      <c r="JGG45" s="768"/>
      <c r="JGH45" s="769"/>
      <c r="JGI45" s="768"/>
      <c r="JGJ45" s="769"/>
      <c r="JGK45" s="768"/>
      <c r="JGL45" s="769"/>
      <c r="JGM45" s="768"/>
      <c r="JGN45" s="769"/>
      <c r="JGO45" s="768"/>
      <c r="JGP45" s="769"/>
      <c r="JGQ45" s="768"/>
      <c r="JGR45" s="769"/>
      <c r="JGS45" s="768"/>
      <c r="JGT45" s="769"/>
      <c r="JGU45" s="768"/>
      <c r="JGV45" s="769"/>
      <c r="JGW45" s="768"/>
      <c r="JGX45" s="769"/>
      <c r="JGY45" s="768"/>
      <c r="JGZ45" s="769"/>
      <c r="JHA45" s="768"/>
      <c r="JHB45" s="769"/>
      <c r="JHC45" s="768"/>
      <c r="JHD45" s="769"/>
      <c r="JHE45" s="768"/>
      <c r="JHF45" s="769"/>
      <c r="JHG45" s="768"/>
      <c r="JHH45" s="769"/>
      <c r="JHI45" s="768"/>
      <c r="JHJ45" s="769"/>
      <c r="JHK45" s="768"/>
      <c r="JHL45" s="769"/>
      <c r="JHM45" s="768"/>
      <c r="JHN45" s="769"/>
      <c r="JHO45" s="768"/>
      <c r="JHP45" s="769"/>
      <c r="JHQ45" s="768"/>
      <c r="JHR45" s="769"/>
      <c r="JHS45" s="768"/>
      <c r="JHT45" s="769"/>
      <c r="JHU45" s="768"/>
      <c r="JHV45" s="769"/>
      <c r="JHW45" s="768"/>
      <c r="JHX45" s="769"/>
      <c r="JHY45" s="768"/>
      <c r="JHZ45" s="769"/>
      <c r="JIA45" s="768"/>
      <c r="JIB45" s="769"/>
      <c r="JIC45" s="768"/>
      <c r="JID45" s="769"/>
      <c r="JIE45" s="768"/>
      <c r="JIF45" s="769"/>
      <c r="JIG45" s="768"/>
      <c r="JIH45" s="769"/>
      <c r="JII45" s="768"/>
      <c r="JIJ45" s="769"/>
      <c r="JIK45" s="768"/>
      <c r="JIL45" s="769"/>
      <c r="JIM45" s="768"/>
      <c r="JIN45" s="769"/>
      <c r="JIO45" s="768"/>
      <c r="JIP45" s="769"/>
      <c r="JIQ45" s="768"/>
      <c r="JIR45" s="769"/>
      <c r="JIS45" s="768"/>
      <c r="JIT45" s="769"/>
      <c r="JIU45" s="768"/>
      <c r="JIV45" s="769"/>
      <c r="JIW45" s="768"/>
      <c r="JIX45" s="769"/>
      <c r="JIY45" s="768"/>
      <c r="JIZ45" s="769"/>
      <c r="JJA45" s="768"/>
      <c r="JJB45" s="769"/>
      <c r="JJC45" s="768"/>
      <c r="JJD45" s="769"/>
      <c r="JJE45" s="768"/>
      <c r="JJF45" s="769"/>
      <c r="JJG45" s="768"/>
      <c r="JJH45" s="769"/>
      <c r="JJI45" s="768"/>
      <c r="JJJ45" s="769"/>
      <c r="JJK45" s="768"/>
      <c r="JJL45" s="769"/>
      <c r="JJM45" s="768"/>
      <c r="JJN45" s="769"/>
      <c r="JJO45" s="768"/>
      <c r="JJP45" s="769"/>
      <c r="JJQ45" s="768"/>
      <c r="JJR45" s="769"/>
      <c r="JJS45" s="768"/>
      <c r="JJT45" s="769"/>
      <c r="JJU45" s="768"/>
      <c r="JJV45" s="769"/>
      <c r="JJW45" s="768"/>
      <c r="JJX45" s="769"/>
      <c r="JJY45" s="768"/>
      <c r="JJZ45" s="769"/>
      <c r="JKA45" s="768"/>
      <c r="JKB45" s="769"/>
      <c r="JKC45" s="768"/>
      <c r="JKD45" s="769"/>
      <c r="JKE45" s="768"/>
      <c r="JKF45" s="769"/>
      <c r="JKG45" s="768"/>
      <c r="JKH45" s="769"/>
      <c r="JKI45" s="768"/>
      <c r="JKJ45" s="769"/>
      <c r="JKK45" s="768"/>
      <c r="JKL45" s="769"/>
      <c r="JKM45" s="768"/>
      <c r="JKN45" s="769"/>
      <c r="JKO45" s="768"/>
      <c r="JKP45" s="769"/>
      <c r="JKQ45" s="768"/>
      <c r="JKR45" s="769"/>
      <c r="JKS45" s="768"/>
      <c r="JKT45" s="769"/>
      <c r="JKU45" s="768"/>
      <c r="JKV45" s="769"/>
      <c r="JKW45" s="768"/>
      <c r="JKX45" s="769"/>
      <c r="JKY45" s="768"/>
      <c r="JKZ45" s="769"/>
      <c r="JLA45" s="768"/>
      <c r="JLB45" s="769"/>
      <c r="JLC45" s="768"/>
      <c r="JLD45" s="769"/>
      <c r="JLE45" s="768"/>
      <c r="JLF45" s="769"/>
      <c r="JLG45" s="768"/>
      <c r="JLH45" s="769"/>
      <c r="JLI45" s="768"/>
      <c r="JLJ45" s="769"/>
      <c r="JLK45" s="768"/>
      <c r="JLL45" s="769"/>
      <c r="JLM45" s="768"/>
      <c r="JLN45" s="769"/>
      <c r="JLO45" s="768"/>
      <c r="JLP45" s="769"/>
      <c r="JLQ45" s="768"/>
      <c r="JLR45" s="769"/>
      <c r="JLS45" s="768"/>
      <c r="JLT45" s="769"/>
      <c r="JLU45" s="768"/>
      <c r="JLV45" s="769"/>
      <c r="JLW45" s="768"/>
      <c r="JLX45" s="769"/>
      <c r="JLY45" s="768"/>
      <c r="JLZ45" s="769"/>
      <c r="JMA45" s="768"/>
      <c r="JMB45" s="769"/>
      <c r="JMC45" s="768"/>
      <c r="JMD45" s="769"/>
      <c r="JME45" s="768"/>
      <c r="JMF45" s="769"/>
      <c r="JMG45" s="768"/>
      <c r="JMH45" s="769"/>
      <c r="JMI45" s="768"/>
      <c r="JMJ45" s="769"/>
      <c r="JMK45" s="768"/>
      <c r="JML45" s="769"/>
      <c r="JMM45" s="768"/>
      <c r="JMN45" s="769"/>
      <c r="JMO45" s="768"/>
      <c r="JMP45" s="769"/>
      <c r="JMQ45" s="768"/>
      <c r="JMR45" s="769"/>
      <c r="JMS45" s="768"/>
      <c r="JMT45" s="769"/>
      <c r="JMU45" s="768"/>
      <c r="JMV45" s="769"/>
      <c r="JMW45" s="768"/>
      <c r="JMX45" s="769"/>
      <c r="JMY45" s="768"/>
      <c r="JMZ45" s="769"/>
      <c r="JNA45" s="768"/>
      <c r="JNB45" s="769"/>
      <c r="JNC45" s="768"/>
      <c r="JND45" s="769"/>
      <c r="JNE45" s="768"/>
      <c r="JNF45" s="769"/>
      <c r="JNG45" s="768"/>
      <c r="JNH45" s="769"/>
      <c r="JNI45" s="768"/>
      <c r="JNJ45" s="769"/>
      <c r="JNK45" s="768"/>
      <c r="JNL45" s="769"/>
      <c r="JNM45" s="768"/>
      <c r="JNN45" s="769"/>
      <c r="JNO45" s="768"/>
      <c r="JNP45" s="769"/>
      <c r="JNQ45" s="768"/>
      <c r="JNR45" s="769"/>
      <c r="JNS45" s="768"/>
      <c r="JNT45" s="769"/>
      <c r="JNU45" s="768"/>
      <c r="JNV45" s="769"/>
      <c r="JNW45" s="768"/>
      <c r="JNX45" s="769"/>
      <c r="JNY45" s="768"/>
      <c r="JNZ45" s="769"/>
      <c r="JOA45" s="768"/>
      <c r="JOB45" s="769"/>
      <c r="JOC45" s="768"/>
      <c r="JOD45" s="769"/>
      <c r="JOE45" s="768"/>
      <c r="JOF45" s="769"/>
      <c r="JOG45" s="768"/>
      <c r="JOH45" s="769"/>
      <c r="JOI45" s="768"/>
      <c r="JOJ45" s="769"/>
      <c r="JOK45" s="768"/>
      <c r="JOL45" s="769"/>
      <c r="JOM45" s="768"/>
      <c r="JON45" s="769"/>
      <c r="JOO45" s="768"/>
      <c r="JOP45" s="769"/>
      <c r="JOQ45" s="768"/>
      <c r="JOR45" s="769"/>
      <c r="JOS45" s="768"/>
      <c r="JOT45" s="769"/>
      <c r="JOU45" s="768"/>
      <c r="JOV45" s="769"/>
      <c r="JOW45" s="768"/>
      <c r="JOX45" s="769"/>
      <c r="JOY45" s="768"/>
      <c r="JOZ45" s="769"/>
      <c r="JPA45" s="768"/>
      <c r="JPB45" s="769"/>
      <c r="JPC45" s="768"/>
      <c r="JPD45" s="769"/>
      <c r="JPE45" s="768"/>
      <c r="JPF45" s="769"/>
      <c r="JPG45" s="768"/>
      <c r="JPH45" s="769"/>
      <c r="JPI45" s="768"/>
      <c r="JPJ45" s="769"/>
      <c r="JPK45" s="768"/>
      <c r="JPL45" s="769"/>
      <c r="JPM45" s="768"/>
      <c r="JPN45" s="769"/>
      <c r="JPO45" s="768"/>
      <c r="JPP45" s="769"/>
      <c r="JPQ45" s="768"/>
      <c r="JPR45" s="769"/>
      <c r="JPS45" s="768"/>
      <c r="JPT45" s="769"/>
      <c r="JPU45" s="768"/>
      <c r="JPV45" s="769"/>
      <c r="JPW45" s="768"/>
      <c r="JPX45" s="769"/>
      <c r="JPY45" s="768"/>
      <c r="JPZ45" s="769"/>
      <c r="JQA45" s="768"/>
      <c r="JQB45" s="769"/>
      <c r="JQC45" s="768"/>
      <c r="JQD45" s="769"/>
      <c r="JQE45" s="768"/>
      <c r="JQF45" s="769"/>
      <c r="JQG45" s="768"/>
      <c r="JQH45" s="769"/>
      <c r="JQI45" s="768"/>
      <c r="JQJ45" s="769"/>
      <c r="JQK45" s="768"/>
      <c r="JQL45" s="769"/>
      <c r="JQM45" s="768"/>
      <c r="JQN45" s="769"/>
      <c r="JQO45" s="768"/>
      <c r="JQP45" s="769"/>
      <c r="JQQ45" s="768"/>
      <c r="JQR45" s="769"/>
      <c r="JQS45" s="768"/>
      <c r="JQT45" s="769"/>
      <c r="JQU45" s="768"/>
      <c r="JQV45" s="769"/>
      <c r="JQW45" s="768"/>
      <c r="JQX45" s="769"/>
      <c r="JQY45" s="768"/>
      <c r="JQZ45" s="769"/>
      <c r="JRA45" s="768"/>
      <c r="JRB45" s="769"/>
      <c r="JRC45" s="768"/>
      <c r="JRD45" s="769"/>
      <c r="JRE45" s="768"/>
      <c r="JRF45" s="769"/>
      <c r="JRG45" s="768"/>
      <c r="JRH45" s="769"/>
      <c r="JRI45" s="768"/>
      <c r="JRJ45" s="769"/>
      <c r="JRK45" s="768"/>
      <c r="JRL45" s="769"/>
      <c r="JRM45" s="768"/>
      <c r="JRN45" s="769"/>
      <c r="JRO45" s="768"/>
      <c r="JRP45" s="769"/>
      <c r="JRQ45" s="768"/>
      <c r="JRR45" s="769"/>
      <c r="JRS45" s="768"/>
      <c r="JRT45" s="769"/>
      <c r="JRU45" s="768"/>
      <c r="JRV45" s="769"/>
      <c r="JRW45" s="768"/>
      <c r="JRX45" s="769"/>
      <c r="JRY45" s="768"/>
      <c r="JRZ45" s="769"/>
      <c r="JSA45" s="768"/>
      <c r="JSB45" s="769"/>
      <c r="JSC45" s="768"/>
      <c r="JSD45" s="769"/>
      <c r="JSE45" s="768"/>
      <c r="JSF45" s="769"/>
      <c r="JSG45" s="768"/>
      <c r="JSH45" s="769"/>
      <c r="JSI45" s="768"/>
      <c r="JSJ45" s="769"/>
      <c r="JSK45" s="768"/>
      <c r="JSL45" s="769"/>
      <c r="JSM45" s="768"/>
      <c r="JSN45" s="769"/>
      <c r="JSO45" s="768"/>
      <c r="JSP45" s="769"/>
      <c r="JSQ45" s="768"/>
      <c r="JSR45" s="769"/>
      <c r="JSS45" s="768"/>
      <c r="JST45" s="769"/>
      <c r="JSU45" s="768"/>
      <c r="JSV45" s="769"/>
      <c r="JSW45" s="768"/>
      <c r="JSX45" s="769"/>
      <c r="JSY45" s="768"/>
      <c r="JSZ45" s="769"/>
      <c r="JTA45" s="768"/>
      <c r="JTB45" s="769"/>
      <c r="JTC45" s="768"/>
      <c r="JTD45" s="769"/>
      <c r="JTE45" s="768"/>
      <c r="JTF45" s="769"/>
      <c r="JTG45" s="768"/>
      <c r="JTH45" s="769"/>
      <c r="JTI45" s="768"/>
      <c r="JTJ45" s="769"/>
      <c r="JTK45" s="768"/>
      <c r="JTL45" s="769"/>
      <c r="JTM45" s="768"/>
      <c r="JTN45" s="769"/>
      <c r="JTO45" s="768"/>
      <c r="JTP45" s="769"/>
      <c r="JTQ45" s="768"/>
      <c r="JTR45" s="769"/>
      <c r="JTS45" s="768"/>
      <c r="JTT45" s="769"/>
      <c r="JTU45" s="768"/>
      <c r="JTV45" s="769"/>
      <c r="JTW45" s="768"/>
      <c r="JTX45" s="769"/>
      <c r="JTY45" s="768"/>
      <c r="JTZ45" s="769"/>
      <c r="JUA45" s="768"/>
      <c r="JUB45" s="769"/>
      <c r="JUC45" s="768"/>
      <c r="JUD45" s="769"/>
      <c r="JUE45" s="768"/>
      <c r="JUF45" s="769"/>
      <c r="JUG45" s="768"/>
      <c r="JUH45" s="769"/>
      <c r="JUI45" s="768"/>
      <c r="JUJ45" s="769"/>
      <c r="JUK45" s="768"/>
      <c r="JUL45" s="769"/>
      <c r="JUM45" s="768"/>
      <c r="JUN45" s="769"/>
      <c r="JUO45" s="768"/>
      <c r="JUP45" s="769"/>
      <c r="JUQ45" s="768"/>
      <c r="JUR45" s="769"/>
      <c r="JUS45" s="768"/>
      <c r="JUT45" s="769"/>
      <c r="JUU45" s="768"/>
      <c r="JUV45" s="769"/>
      <c r="JUW45" s="768"/>
      <c r="JUX45" s="769"/>
      <c r="JUY45" s="768"/>
      <c r="JUZ45" s="769"/>
      <c r="JVA45" s="768"/>
      <c r="JVB45" s="769"/>
      <c r="JVC45" s="768"/>
      <c r="JVD45" s="769"/>
      <c r="JVE45" s="768"/>
      <c r="JVF45" s="769"/>
      <c r="JVG45" s="768"/>
      <c r="JVH45" s="769"/>
      <c r="JVI45" s="768"/>
      <c r="JVJ45" s="769"/>
      <c r="JVK45" s="768"/>
      <c r="JVL45" s="769"/>
      <c r="JVM45" s="768"/>
      <c r="JVN45" s="769"/>
      <c r="JVO45" s="768"/>
      <c r="JVP45" s="769"/>
      <c r="JVQ45" s="768"/>
      <c r="JVR45" s="769"/>
      <c r="JVS45" s="768"/>
      <c r="JVT45" s="769"/>
      <c r="JVU45" s="768"/>
      <c r="JVV45" s="769"/>
      <c r="JVW45" s="768"/>
      <c r="JVX45" s="769"/>
      <c r="JVY45" s="768"/>
      <c r="JVZ45" s="769"/>
      <c r="JWA45" s="768"/>
      <c r="JWB45" s="769"/>
      <c r="JWC45" s="768"/>
      <c r="JWD45" s="769"/>
      <c r="JWE45" s="768"/>
      <c r="JWF45" s="769"/>
      <c r="JWG45" s="768"/>
      <c r="JWH45" s="769"/>
      <c r="JWI45" s="768"/>
      <c r="JWJ45" s="769"/>
      <c r="JWK45" s="768"/>
      <c r="JWL45" s="769"/>
      <c r="JWM45" s="768"/>
      <c r="JWN45" s="769"/>
      <c r="JWO45" s="768"/>
      <c r="JWP45" s="769"/>
      <c r="JWQ45" s="768"/>
      <c r="JWR45" s="769"/>
      <c r="JWS45" s="768"/>
      <c r="JWT45" s="769"/>
      <c r="JWU45" s="768"/>
      <c r="JWV45" s="769"/>
      <c r="JWW45" s="768"/>
      <c r="JWX45" s="769"/>
      <c r="JWY45" s="768"/>
      <c r="JWZ45" s="769"/>
      <c r="JXA45" s="768"/>
      <c r="JXB45" s="769"/>
      <c r="JXC45" s="768"/>
      <c r="JXD45" s="769"/>
      <c r="JXE45" s="768"/>
      <c r="JXF45" s="769"/>
      <c r="JXG45" s="768"/>
      <c r="JXH45" s="769"/>
      <c r="JXI45" s="768"/>
      <c r="JXJ45" s="769"/>
      <c r="JXK45" s="768"/>
      <c r="JXL45" s="769"/>
      <c r="JXM45" s="768"/>
      <c r="JXN45" s="769"/>
      <c r="JXO45" s="768"/>
      <c r="JXP45" s="769"/>
      <c r="JXQ45" s="768"/>
      <c r="JXR45" s="769"/>
      <c r="JXS45" s="768"/>
      <c r="JXT45" s="769"/>
      <c r="JXU45" s="768"/>
      <c r="JXV45" s="769"/>
      <c r="JXW45" s="768"/>
      <c r="JXX45" s="769"/>
      <c r="JXY45" s="768"/>
      <c r="JXZ45" s="769"/>
      <c r="JYA45" s="768"/>
      <c r="JYB45" s="769"/>
      <c r="JYC45" s="768"/>
      <c r="JYD45" s="769"/>
      <c r="JYE45" s="768"/>
      <c r="JYF45" s="769"/>
      <c r="JYG45" s="768"/>
      <c r="JYH45" s="769"/>
      <c r="JYI45" s="768"/>
      <c r="JYJ45" s="769"/>
      <c r="JYK45" s="768"/>
      <c r="JYL45" s="769"/>
      <c r="JYM45" s="768"/>
      <c r="JYN45" s="769"/>
      <c r="JYO45" s="768"/>
      <c r="JYP45" s="769"/>
      <c r="JYQ45" s="768"/>
      <c r="JYR45" s="769"/>
      <c r="JYS45" s="768"/>
      <c r="JYT45" s="769"/>
      <c r="JYU45" s="768"/>
      <c r="JYV45" s="769"/>
      <c r="JYW45" s="768"/>
      <c r="JYX45" s="769"/>
      <c r="JYY45" s="768"/>
      <c r="JYZ45" s="769"/>
      <c r="JZA45" s="768"/>
      <c r="JZB45" s="769"/>
      <c r="JZC45" s="768"/>
      <c r="JZD45" s="769"/>
      <c r="JZE45" s="768"/>
      <c r="JZF45" s="769"/>
      <c r="JZG45" s="768"/>
      <c r="JZH45" s="769"/>
      <c r="JZI45" s="768"/>
      <c r="JZJ45" s="769"/>
      <c r="JZK45" s="768"/>
      <c r="JZL45" s="769"/>
      <c r="JZM45" s="768"/>
      <c r="JZN45" s="769"/>
      <c r="JZO45" s="768"/>
      <c r="JZP45" s="769"/>
      <c r="JZQ45" s="768"/>
      <c r="JZR45" s="769"/>
      <c r="JZS45" s="768"/>
      <c r="JZT45" s="769"/>
      <c r="JZU45" s="768"/>
      <c r="JZV45" s="769"/>
      <c r="JZW45" s="768"/>
      <c r="JZX45" s="769"/>
      <c r="JZY45" s="768"/>
      <c r="JZZ45" s="769"/>
      <c r="KAA45" s="768"/>
      <c r="KAB45" s="769"/>
      <c r="KAC45" s="768"/>
      <c r="KAD45" s="769"/>
      <c r="KAE45" s="768"/>
      <c r="KAF45" s="769"/>
      <c r="KAG45" s="768"/>
      <c r="KAH45" s="769"/>
      <c r="KAI45" s="768"/>
      <c r="KAJ45" s="769"/>
      <c r="KAK45" s="768"/>
      <c r="KAL45" s="769"/>
      <c r="KAM45" s="768"/>
      <c r="KAN45" s="769"/>
      <c r="KAO45" s="768"/>
      <c r="KAP45" s="769"/>
      <c r="KAQ45" s="768"/>
      <c r="KAR45" s="769"/>
      <c r="KAS45" s="768"/>
      <c r="KAT45" s="769"/>
      <c r="KAU45" s="768"/>
      <c r="KAV45" s="769"/>
      <c r="KAW45" s="768"/>
      <c r="KAX45" s="769"/>
      <c r="KAY45" s="768"/>
      <c r="KAZ45" s="769"/>
      <c r="KBA45" s="768"/>
      <c r="KBB45" s="769"/>
      <c r="KBC45" s="768"/>
      <c r="KBD45" s="769"/>
      <c r="KBE45" s="768"/>
      <c r="KBF45" s="769"/>
      <c r="KBG45" s="768"/>
      <c r="KBH45" s="769"/>
      <c r="KBI45" s="768"/>
      <c r="KBJ45" s="769"/>
      <c r="KBK45" s="768"/>
      <c r="KBL45" s="769"/>
      <c r="KBM45" s="768"/>
      <c r="KBN45" s="769"/>
      <c r="KBO45" s="768"/>
      <c r="KBP45" s="769"/>
      <c r="KBQ45" s="768"/>
      <c r="KBR45" s="769"/>
      <c r="KBS45" s="768"/>
      <c r="KBT45" s="769"/>
      <c r="KBU45" s="768"/>
      <c r="KBV45" s="769"/>
      <c r="KBW45" s="768"/>
      <c r="KBX45" s="769"/>
      <c r="KBY45" s="768"/>
      <c r="KBZ45" s="769"/>
      <c r="KCA45" s="768"/>
      <c r="KCB45" s="769"/>
      <c r="KCC45" s="768"/>
      <c r="KCD45" s="769"/>
      <c r="KCE45" s="768"/>
      <c r="KCF45" s="769"/>
      <c r="KCG45" s="768"/>
      <c r="KCH45" s="769"/>
      <c r="KCI45" s="768"/>
      <c r="KCJ45" s="769"/>
      <c r="KCK45" s="768"/>
      <c r="KCL45" s="769"/>
      <c r="KCM45" s="768"/>
      <c r="KCN45" s="769"/>
      <c r="KCO45" s="768"/>
      <c r="KCP45" s="769"/>
      <c r="KCQ45" s="768"/>
      <c r="KCR45" s="769"/>
      <c r="KCS45" s="768"/>
      <c r="KCT45" s="769"/>
      <c r="KCU45" s="768"/>
      <c r="KCV45" s="769"/>
      <c r="KCW45" s="768"/>
      <c r="KCX45" s="769"/>
      <c r="KCY45" s="768"/>
      <c r="KCZ45" s="769"/>
      <c r="KDA45" s="768"/>
      <c r="KDB45" s="769"/>
      <c r="KDC45" s="768"/>
      <c r="KDD45" s="769"/>
      <c r="KDE45" s="768"/>
      <c r="KDF45" s="769"/>
      <c r="KDG45" s="768"/>
      <c r="KDH45" s="769"/>
      <c r="KDI45" s="768"/>
      <c r="KDJ45" s="769"/>
      <c r="KDK45" s="768"/>
      <c r="KDL45" s="769"/>
      <c r="KDM45" s="768"/>
      <c r="KDN45" s="769"/>
      <c r="KDO45" s="768"/>
      <c r="KDP45" s="769"/>
      <c r="KDQ45" s="768"/>
      <c r="KDR45" s="769"/>
      <c r="KDS45" s="768"/>
      <c r="KDT45" s="769"/>
      <c r="KDU45" s="768"/>
      <c r="KDV45" s="769"/>
      <c r="KDW45" s="768"/>
      <c r="KDX45" s="769"/>
      <c r="KDY45" s="768"/>
      <c r="KDZ45" s="769"/>
      <c r="KEA45" s="768"/>
      <c r="KEB45" s="769"/>
      <c r="KEC45" s="768"/>
      <c r="KED45" s="769"/>
      <c r="KEE45" s="768"/>
      <c r="KEF45" s="769"/>
      <c r="KEG45" s="768"/>
      <c r="KEH45" s="769"/>
      <c r="KEI45" s="768"/>
      <c r="KEJ45" s="769"/>
      <c r="KEK45" s="768"/>
      <c r="KEL45" s="769"/>
      <c r="KEM45" s="768"/>
      <c r="KEN45" s="769"/>
      <c r="KEO45" s="768"/>
      <c r="KEP45" s="769"/>
      <c r="KEQ45" s="768"/>
      <c r="KER45" s="769"/>
      <c r="KES45" s="768"/>
      <c r="KET45" s="769"/>
      <c r="KEU45" s="768"/>
      <c r="KEV45" s="769"/>
      <c r="KEW45" s="768"/>
      <c r="KEX45" s="769"/>
      <c r="KEY45" s="768"/>
      <c r="KEZ45" s="769"/>
      <c r="KFA45" s="768"/>
      <c r="KFB45" s="769"/>
      <c r="KFC45" s="768"/>
      <c r="KFD45" s="769"/>
      <c r="KFE45" s="768"/>
      <c r="KFF45" s="769"/>
      <c r="KFG45" s="768"/>
      <c r="KFH45" s="769"/>
      <c r="KFI45" s="768"/>
      <c r="KFJ45" s="769"/>
      <c r="KFK45" s="768"/>
      <c r="KFL45" s="769"/>
      <c r="KFM45" s="768"/>
      <c r="KFN45" s="769"/>
      <c r="KFO45" s="768"/>
      <c r="KFP45" s="769"/>
      <c r="KFQ45" s="768"/>
      <c r="KFR45" s="769"/>
      <c r="KFS45" s="768"/>
      <c r="KFT45" s="769"/>
      <c r="KFU45" s="768"/>
      <c r="KFV45" s="769"/>
      <c r="KFW45" s="768"/>
      <c r="KFX45" s="769"/>
      <c r="KFY45" s="768"/>
      <c r="KFZ45" s="769"/>
      <c r="KGA45" s="768"/>
      <c r="KGB45" s="769"/>
      <c r="KGC45" s="768"/>
      <c r="KGD45" s="769"/>
      <c r="KGE45" s="768"/>
      <c r="KGF45" s="769"/>
      <c r="KGG45" s="768"/>
      <c r="KGH45" s="769"/>
      <c r="KGI45" s="768"/>
      <c r="KGJ45" s="769"/>
      <c r="KGK45" s="768"/>
      <c r="KGL45" s="769"/>
      <c r="KGM45" s="768"/>
      <c r="KGN45" s="769"/>
      <c r="KGO45" s="768"/>
      <c r="KGP45" s="769"/>
      <c r="KGQ45" s="768"/>
      <c r="KGR45" s="769"/>
      <c r="KGS45" s="768"/>
      <c r="KGT45" s="769"/>
      <c r="KGU45" s="768"/>
      <c r="KGV45" s="769"/>
      <c r="KGW45" s="768"/>
      <c r="KGX45" s="769"/>
      <c r="KGY45" s="768"/>
      <c r="KGZ45" s="769"/>
      <c r="KHA45" s="768"/>
      <c r="KHB45" s="769"/>
      <c r="KHC45" s="768"/>
      <c r="KHD45" s="769"/>
      <c r="KHE45" s="768"/>
      <c r="KHF45" s="769"/>
      <c r="KHG45" s="768"/>
      <c r="KHH45" s="769"/>
      <c r="KHI45" s="768"/>
      <c r="KHJ45" s="769"/>
      <c r="KHK45" s="768"/>
      <c r="KHL45" s="769"/>
      <c r="KHM45" s="768"/>
      <c r="KHN45" s="769"/>
      <c r="KHO45" s="768"/>
      <c r="KHP45" s="769"/>
      <c r="KHQ45" s="768"/>
      <c r="KHR45" s="769"/>
      <c r="KHS45" s="768"/>
      <c r="KHT45" s="769"/>
      <c r="KHU45" s="768"/>
      <c r="KHV45" s="769"/>
      <c r="KHW45" s="768"/>
      <c r="KHX45" s="769"/>
      <c r="KHY45" s="768"/>
      <c r="KHZ45" s="769"/>
      <c r="KIA45" s="768"/>
      <c r="KIB45" s="769"/>
      <c r="KIC45" s="768"/>
      <c r="KID45" s="769"/>
      <c r="KIE45" s="768"/>
      <c r="KIF45" s="769"/>
      <c r="KIG45" s="768"/>
      <c r="KIH45" s="769"/>
      <c r="KII45" s="768"/>
      <c r="KIJ45" s="769"/>
      <c r="KIK45" s="768"/>
      <c r="KIL45" s="769"/>
      <c r="KIM45" s="768"/>
      <c r="KIN45" s="769"/>
      <c r="KIO45" s="768"/>
      <c r="KIP45" s="769"/>
      <c r="KIQ45" s="768"/>
      <c r="KIR45" s="769"/>
      <c r="KIS45" s="768"/>
      <c r="KIT45" s="769"/>
      <c r="KIU45" s="768"/>
      <c r="KIV45" s="769"/>
      <c r="KIW45" s="768"/>
      <c r="KIX45" s="769"/>
      <c r="KIY45" s="768"/>
      <c r="KIZ45" s="769"/>
      <c r="KJA45" s="768"/>
      <c r="KJB45" s="769"/>
      <c r="KJC45" s="768"/>
      <c r="KJD45" s="769"/>
      <c r="KJE45" s="768"/>
      <c r="KJF45" s="769"/>
      <c r="KJG45" s="768"/>
      <c r="KJH45" s="769"/>
      <c r="KJI45" s="768"/>
      <c r="KJJ45" s="769"/>
      <c r="KJK45" s="768"/>
      <c r="KJL45" s="769"/>
      <c r="KJM45" s="768"/>
      <c r="KJN45" s="769"/>
      <c r="KJO45" s="768"/>
      <c r="KJP45" s="769"/>
      <c r="KJQ45" s="768"/>
      <c r="KJR45" s="769"/>
      <c r="KJS45" s="768"/>
      <c r="KJT45" s="769"/>
      <c r="KJU45" s="768"/>
      <c r="KJV45" s="769"/>
      <c r="KJW45" s="768"/>
      <c r="KJX45" s="769"/>
      <c r="KJY45" s="768"/>
      <c r="KJZ45" s="769"/>
      <c r="KKA45" s="768"/>
      <c r="KKB45" s="769"/>
      <c r="KKC45" s="768"/>
      <c r="KKD45" s="769"/>
      <c r="KKE45" s="768"/>
      <c r="KKF45" s="769"/>
      <c r="KKG45" s="768"/>
      <c r="KKH45" s="769"/>
      <c r="KKI45" s="768"/>
      <c r="KKJ45" s="769"/>
      <c r="KKK45" s="768"/>
      <c r="KKL45" s="769"/>
      <c r="KKM45" s="768"/>
      <c r="KKN45" s="769"/>
      <c r="KKO45" s="768"/>
      <c r="KKP45" s="769"/>
      <c r="KKQ45" s="768"/>
      <c r="KKR45" s="769"/>
      <c r="KKS45" s="768"/>
      <c r="KKT45" s="769"/>
      <c r="KKU45" s="768"/>
      <c r="KKV45" s="769"/>
      <c r="KKW45" s="768"/>
      <c r="KKX45" s="769"/>
      <c r="KKY45" s="768"/>
      <c r="KKZ45" s="769"/>
      <c r="KLA45" s="768"/>
      <c r="KLB45" s="769"/>
      <c r="KLC45" s="768"/>
      <c r="KLD45" s="769"/>
      <c r="KLE45" s="768"/>
      <c r="KLF45" s="769"/>
      <c r="KLG45" s="768"/>
      <c r="KLH45" s="769"/>
      <c r="KLI45" s="768"/>
      <c r="KLJ45" s="769"/>
      <c r="KLK45" s="768"/>
      <c r="KLL45" s="769"/>
      <c r="KLM45" s="768"/>
      <c r="KLN45" s="769"/>
      <c r="KLO45" s="768"/>
      <c r="KLP45" s="769"/>
      <c r="KLQ45" s="768"/>
      <c r="KLR45" s="769"/>
      <c r="KLS45" s="768"/>
      <c r="KLT45" s="769"/>
      <c r="KLU45" s="768"/>
      <c r="KLV45" s="769"/>
      <c r="KLW45" s="768"/>
      <c r="KLX45" s="769"/>
      <c r="KLY45" s="768"/>
      <c r="KLZ45" s="769"/>
      <c r="KMA45" s="768"/>
      <c r="KMB45" s="769"/>
      <c r="KMC45" s="768"/>
      <c r="KMD45" s="769"/>
      <c r="KME45" s="768"/>
      <c r="KMF45" s="769"/>
      <c r="KMG45" s="768"/>
      <c r="KMH45" s="769"/>
      <c r="KMI45" s="768"/>
      <c r="KMJ45" s="769"/>
      <c r="KMK45" s="768"/>
      <c r="KML45" s="769"/>
      <c r="KMM45" s="768"/>
      <c r="KMN45" s="769"/>
      <c r="KMO45" s="768"/>
      <c r="KMP45" s="769"/>
      <c r="KMQ45" s="768"/>
      <c r="KMR45" s="769"/>
      <c r="KMS45" s="768"/>
      <c r="KMT45" s="769"/>
      <c r="KMU45" s="768"/>
      <c r="KMV45" s="769"/>
      <c r="KMW45" s="768"/>
      <c r="KMX45" s="769"/>
      <c r="KMY45" s="768"/>
      <c r="KMZ45" s="769"/>
      <c r="KNA45" s="768"/>
      <c r="KNB45" s="769"/>
      <c r="KNC45" s="768"/>
      <c r="KND45" s="769"/>
      <c r="KNE45" s="768"/>
      <c r="KNF45" s="769"/>
      <c r="KNG45" s="768"/>
      <c r="KNH45" s="769"/>
      <c r="KNI45" s="768"/>
      <c r="KNJ45" s="769"/>
      <c r="KNK45" s="768"/>
      <c r="KNL45" s="769"/>
      <c r="KNM45" s="768"/>
      <c r="KNN45" s="769"/>
      <c r="KNO45" s="768"/>
      <c r="KNP45" s="769"/>
      <c r="KNQ45" s="768"/>
      <c r="KNR45" s="769"/>
      <c r="KNS45" s="768"/>
      <c r="KNT45" s="769"/>
      <c r="KNU45" s="768"/>
      <c r="KNV45" s="769"/>
      <c r="KNW45" s="768"/>
      <c r="KNX45" s="769"/>
      <c r="KNY45" s="768"/>
      <c r="KNZ45" s="769"/>
      <c r="KOA45" s="768"/>
      <c r="KOB45" s="769"/>
      <c r="KOC45" s="768"/>
      <c r="KOD45" s="769"/>
      <c r="KOE45" s="768"/>
      <c r="KOF45" s="769"/>
      <c r="KOG45" s="768"/>
      <c r="KOH45" s="769"/>
      <c r="KOI45" s="768"/>
      <c r="KOJ45" s="769"/>
      <c r="KOK45" s="768"/>
      <c r="KOL45" s="769"/>
      <c r="KOM45" s="768"/>
      <c r="KON45" s="769"/>
      <c r="KOO45" s="768"/>
      <c r="KOP45" s="769"/>
      <c r="KOQ45" s="768"/>
      <c r="KOR45" s="769"/>
      <c r="KOS45" s="768"/>
      <c r="KOT45" s="769"/>
      <c r="KOU45" s="768"/>
      <c r="KOV45" s="769"/>
      <c r="KOW45" s="768"/>
      <c r="KOX45" s="769"/>
      <c r="KOY45" s="768"/>
      <c r="KOZ45" s="769"/>
      <c r="KPA45" s="768"/>
      <c r="KPB45" s="769"/>
      <c r="KPC45" s="768"/>
      <c r="KPD45" s="769"/>
      <c r="KPE45" s="768"/>
      <c r="KPF45" s="769"/>
      <c r="KPG45" s="768"/>
      <c r="KPH45" s="769"/>
      <c r="KPI45" s="768"/>
      <c r="KPJ45" s="769"/>
      <c r="KPK45" s="768"/>
      <c r="KPL45" s="769"/>
      <c r="KPM45" s="768"/>
      <c r="KPN45" s="769"/>
      <c r="KPO45" s="768"/>
      <c r="KPP45" s="769"/>
      <c r="KPQ45" s="768"/>
      <c r="KPR45" s="769"/>
      <c r="KPS45" s="768"/>
      <c r="KPT45" s="769"/>
      <c r="KPU45" s="768"/>
      <c r="KPV45" s="769"/>
      <c r="KPW45" s="768"/>
      <c r="KPX45" s="769"/>
      <c r="KPY45" s="768"/>
      <c r="KPZ45" s="769"/>
      <c r="KQA45" s="768"/>
      <c r="KQB45" s="769"/>
      <c r="KQC45" s="768"/>
      <c r="KQD45" s="769"/>
      <c r="KQE45" s="768"/>
      <c r="KQF45" s="769"/>
      <c r="KQG45" s="768"/>
      <c r="KQH45" s="769"/>
      <c r="KQI45" s="768"/>
      <c r="KQJ45" s="769"/>
      <c r="KQK45" s="768"/>
      <c r="KQL45" s="769"/>
      <c r="KQM45" s="768"/>
      <c r="KQN45" s="769"/>
      <c r="KQO45" s="768"/>
      <c r="KQP45" s="769"/>
      <c r="KQQ45" s="768"/>
      <c r="KQR45" s="769"/>
      <c r="KQS45" s="768"/>
      <c r="KQT45" s="769"/>
      <c r="KQU45" s="768"/>
      <c r="KQV45" s="769"/>
      <c r="KQW45" s="768"/>
      <c r="KQX45" s="769"/>
      <c r="KQY45" s="768"/>
      <c r="KQZ45" s="769"/>
      <c r="KRA45" s="768"/>
      <c r="KRB45" s="769"/>
      <c r="KRC45" s="768"/>
      <c r="KRD45" s="769"/>
      <c r="KRE45" s="768"/>
      <c r="KRF45" s="769"/>
      <c r="KRG45" s="768"/>
      <c r="KRH45" s="769"/>
      <c r="KRI45" s="768"/>
      <c r="KRJ45" s="769"/>
      <c r="KRK45" s="768"/>
      <c r="KRL45" s="769"/>
      <c r="KRM45" s="768"/>
      <c r="KRN45" s="769"/>
      <c r="KRO45" s="768"/>
      <c r="KRP45" s="769"/>
      <c r="KRQ45" s="768"/>
      <c r="KRR45" s="769"/>
      <c r="KRS45" s="768"/>
      <c r="KRT45" s="769"/>
      <c r="KRU45" s="768"/>
      <c r="KRV45" s="769"/>
      <c r="KRW45" s="768"/>
      <c r="KRX45" s="769"/>
      <c r="KRY45" s="768"/>
      <c r="KRZ45" s="769"/>
      <c r="KSA45" s="768"/>
      <c r="KSB45" s="769"/>
      <c r="KSC45" s="768"/>
      <c r="KSD45" s="769"/>
      <c r="KSE45" s="768"/>
      <c r="KSF45" s="769"/>
      <c r="KSG45" s="768"/>
      <c r="KSH45" s="769"/>
      <c r="KSI45" s="768"/>
      <c r="KSJ45" s="769"/>
      <c r="KSK45" s="768"/>
      <c r="KSL45" s="769"/>
      <c r="KSM45" s="768"/>
      <c r="KSN45" s="769"/>
      <c r="KSO45" s="768"/>
      <c r="KSP45" s="769"/>
      <c r="KSQ45" s="768"/>
      <c r="KSR45" s="769"/>
      <c r="KSS45" s="768"/>
      <c r="KST45" s="769"/>
      <c r="KSU45" s="768"/>
      <c r="KSV45" s="769"/>
      <c r="KSW45" s="768"/>
      <c r="KSX45" s="769"/>
      <c r="KSY45" s="768"/>
      <c r="KSZ45" s="769"/>
      <c r="KTA45" s="768"/>
      <c r="KTB45" s="769"/>
      <c r="KTC45" s="768"/>
      <c r="KTD45" s="769"/>
      <c r="KTE45" s="768"/>
      <c r="KTF45" s="769"/>
      <c r="KTG45" s="768"/>
      <c r="KTH45" s="769"/>
      <c r="KTI45" s="768"/>
      <c r="KTJ45" s="769"/>
      <c r="KTK45" s="768"/>
      <c r="KTL45" s="769"/>
      <c r="KTM45" s="768"/>
      <c r="KTN45" s="769"/>
      <c r="KTO45" s="768"/>
      <c r="KTP45" s="769"/>
      <c r="KTQ45" s="768"/>
      <c r="KTR45" s="769"/>
      <c r="KTS45" s="768"/>
      <c r="KTT45" s="769"/>
      <c r="KTU45" s="768"/>
      <c r="KTV45" s="769"/>
      <c r="KTW45" s="768"/>
      <c r="KTX45" s="769"/>
      <c r="KTY45" s="768"/>
      <c r="KTZ45" s="769"/>
      <c r="KUA45" s="768"/>
      <c r="KUB45" s="769"/>
      <c r="KUC45" s="768"/>
      <c r="KUD45" s="769"/>
      <c r="KUE45" s="768"/>
      <c r="KUF45" s="769"/>
      <c r="KUG45" s="768"/>
      <c r="KUH45" s="769"/>
      <c r="KUI45" s="768"/>
      <c r="KUJ45" s="769"/>
      <c r="KUK45" s="768"/>
      <c r="KUL45" s="769"/>
      <c r="KUM45" s="768"/>
      <c r="KUN45" s="769"/>
      <c r="KUO45" s="768"/>
      <c r="KUP45" s="769"/>
      <c r="KUQ45" s="768"/>
      <c r="KUR45" s="769"/>
      <c r="KUS45" s="768"/>
      <c r="KUT45" s="769"/>
      <c r="KUU45" s="768"/>
      <c r="KUV45" s="769"/>
      <c r="KUW45" s="768"/>
      <c r="KUX45" s="769"/>
      <c r="KUY45" s="768"/>
      <c r="KUZ45" s="769"/>
      <c r="KVA45" s="768"/>
      <c r="KVB45" s="769"/>
      <c r="KVC45" s="768"/>
      <c r="KVD45" s="769"/>
      <c r="KVE45" s="768"/>
      <c r="KVF45" s="769"/>
      <c r="KVG45" s="768"/>
      <c r="KVH45" s="769"/>
      <c r="KVI45" s="768"/>
      <c r="KVJ45" s="769"/>
      <c r="KVK45" s="768"/>
      <c r="KVL45" s="769"/>
      <c r="KVM45" s="768"/>
      <c r="KVN45" s="769"/>
      <c r="KVO45" s="768"/>
      <c r="KVP45" s="769"/>
      <c r="KVQ45" s="768"/>
      <c r="KVR45" s="769"/>
      <c r="KVS45" s="768"/>
      <c r="KVT45" s="769"/>
      <c r="KVU45" s="768"/>
      <c r="KVV45" s="769"/>
      <c r="KVW45" s="768"/>
      <c r="KVX45" s="769"/>
      <c r="KVY45" s="768"/>
      <c r="KVZ45" s="769"/>
      <c r="KWA45" s="768"/>
      <c r="KWB45" s="769"/>
      <c r="KWC45" s="768"/>
      <c r="KWD45" s="769"/>
      <c r="KWE45" s="768"/>
      <c r="KWF45" s="769"/>
      <c r="KWG45" s="768"/>
      <c r="KWH45" s="769"/>
      <c r="KWI45" s="768"/>
      <c r="KWJ45" s="769"/>
      <c r="KWK45" s="768"/>
      <c r="KWL45" s="769"/>
      <c r="KWM45" s="768"/>
      <c r="KWN45" s="769"/>
      <c r="KWO45" s="768"/>
      <c r="KWP45" s="769"/>
      <c r="KWQ45" s="768"/>
      <c r="KWR45" s="769"/>
      <c r="KWS45" s="768"/>
      <c r="KWT45" s="769"/>
      <c r="KWU45" s="768"/>
      <c r="KWV45" s="769"/>
      <c r="KWW45" s="768"/>
      <c r="KWX45" s="769"/>
      <c r="KWY45" s="768"/>
      <c r="KWZ45" s="769"/>
      <c r="KXA45" s="768"/>
      <c r="KXB45" s="769"/>
      <c r="KXC45" s="768"/>
      <c r="KXD45" s="769"/>
      <c r="KXE45" s="768"/>
      <c r="KXF45" s="769"/>
      <c r="KXG45" s="768"/>
      <c r="KXH45" s="769"/>
      <c r="KXI45" s="768"/>
      <c r="KXJ45" s="769"/>
      <c r="KXK45" s="768"/>
      <c r="KXL45" s="769"/>
      <c r="KXM45" s="768"/>
      <c r="KXN45" s="769"/>
      <c r="KXO45" s="768"/>
      <c r="KXP45" s="769"/>
      <c r="KXQ45" s="768"/>
      <c r="KXR45" s="769"/>
      <c r="KXS45" s="768"/>
      <c r="KXT45" s="769"/>
      <c r="KXU45" s="768"/>
      <c r="KXV45" s="769"/>
      <c r="KXW45" s="768"/>
      <c r="KXX45" s="769"/>
      <c r="KXY45" s="768"/>
      <c r="KXZ45" s="769"/>
      <c r="KYA45" s="768"/>
      <c r="KYB45" s="769"/>
      <c r="KYC45" s="768"/>
      <c r="KYD45" s="769"/>
      <c r="KYE45" s="768"/>
      <c r="KYF45" s="769"/>
      <c r="KYG45" s="768"/>
      <c r="KYH45" s="769"/>
      <c r="KYI45" s="768"/>
      <c r="KYJ45" s="769"/>
      <c r="KYK45" s="768"/>
      <c r="KYL45" s="769"/>
      <c r="KYM45" s="768"/>
      <c r="KYN45" s="769"/>
      <c r="KYO45" s="768"/>
      <c r="KYP45" s="769"/>
      <c r="KYQ45" s="768"/>
      <c r="KYR45" s="769"/>
      <c r="KYS45" s="768"/>
      <c r="KYT45" s="769"/>
      <c r="KYU45" s="768"/>
      <c r="KYV45" s="769"/>
      <c r="KYW45" s="768"/>
      <c r="KYX45" s="769"/>
      <c r="KYY45" s="768"/>
      <c r="KYZ45" s="769"/>
      <c r="KZA45" s="768"/>
      <c r="KZB45" s="769"/>
      <c r="KZC45" s="768"/>
      <c r="KZD45" s="769"/>
      <c r="KZE45" s="768"/>
      <c r="KZF45" s="769"/>
      <c r="KZG45" s="768"/>
      <c r="KZH45" s="769"/>
      <c r="KZI45" s="768"/>
      <c r="KZJ45" s="769"/>
      <c r="KZK45" s="768"/>
      <c r="KZL45" s="769"/>
      <c r="KZM45" s="768"/>
      <c r="KZN45" s="769"/>
      <c r="KZO45" s="768"/>
      <c r="KZP45" s="769"/>
      <c r="KZQ45" s="768"/>
      <c r="KZR45" s="769"/>
      <c r="KZS45" s="768"/>
      <c r="KZT45" s="769"/>
      <c r="KZU45" s="768"/>
      <c r="KZV45" s="769"/>
      <c r="KZW45" s="768"/>
      <c r="KZX45" s="769"/>
      <c r="KZY45" s="768"/>
      <c r="KZZ45" s="769"/>
      <c r="LAA45" s="768"/>
      <c r="LAB45" s="769"/>
      <c r="LAC45" s="768"/>
      <c r="LAD45" s="769"/>
      <c r="LAE45" s="768"/>
      <c r="LAF45" s="769"/>
      <c r="LAG45" s="768"/>
      <c r="LAH45" s="769"/>
      <c r="LAI45" s="768"/>
      <c r="LAJ45" s="769"/>
      <c r="LAK45" s="768"/>
      <c r="LAL45" s="769"/>
      <c r="LAM45" s="768"/>
      <c r="LAN45" s="769"/>
      <c r="LAO45" s="768"/>
      <c r="LAP45" s="769"/>
      <c r="LAQ45" s="768"/>
      <c r="LAR45" s="769"/>
      <c r="LAS45" s="768"/>
      <c r="LAT45" s="769"/>
      <c r="LAU45" s="768"/>
      <c r="LAV45" s="769"/>
      <c r="LAW45" s="768"/>
      <c r="LAX45" s="769"/>
      <c r="LAY45" s="768"/>
      <c r="LAZ45" s="769"/>
      <c r="LBA45" s="768"/>
      <c r="LBB45" s="769"/>
      <c r="LBC45" s="768"/>
      <c r="LBD45" s="769"/>
      <c r="LBE45" s="768"/>
      <c r="LBF45" s="769"/>
      <c r="LBG45" s="768"/>
      <c r="LBH45" s="769"/>
      <c r="LBI45" s="768"/>
      <c r="LBJ45" s="769"/>
      <c r="LBK45" s="768"/>
      <c r="LBL45" s="769"/>
      <c r="LBM45" s="768"/>
      <c r="LBN45" s="769"/>
      <c r="LBO45" s="768"/>
      <c r="LBP45" s="769"/>
      <c r="LBQ45" s="768"/>
      <c r="LBR45" s="769"/>
      <c r="LBS45" s="768"/>
      <c r="LBT45" s="769"/>
      <c r="LBU45" s="768"/>
      <c r="LBV45" s="769"/>
      <c r="LBW45" s="768"/>
      <c r="LBX45" s="769"/>
      <c r="LBY45" s="768"/>
      <c r="LBZ45" s="769"/>
      <c r="LCA45" s="768"/>
      <c r="LCB45" s="769"/>
      <c r="LCC45" s="768"/>
      <c r="LCD45" s="769"/>
      <c r="LCE45" s="768"/>
      <c r="LCF45" s="769"/>
      <c r="LCG45" s="768"/>
      <c r="LCH45" s="769"/>
      <c r="LCI45" s="768"/>
      <c r="LCJ45" s="769"/>
      <c r="LCK45" s="768"/>
      <c r="LCL45" s="769"/>
      <c r="LCM45" s="768"/>
      <c r="LCN45" s="769"/>
      <c r="LCO45" s="768"/>
      <c r="LCP45" s="769"/>
      <c r="LCQ45" s="768"/>
      <c r="LCR45" s="769"/>
      <c r="LCS45" s="768"/>
      <c r="LCT45" s="769"/>
      <c r="LCU45" s="768"/>
      <c r="LCV45" s="769"/>
      <c r="LCW45" s="768"/>
      <c r="LCX45" s="769"/>
      <c r="LCY45" s="768"/>
      <c r="LCZ45" s="769"/>
      <c r="LDA45" s="768"/>
      <c r="LDB45" s="769"/>
      <c r="LDC45" s="768"/>
      <c r="LDD45" s="769"/>
      <c r="LDE45" s="768"/>
      <c r="LDF45" s="769"/>
      <c r="LDG45" s="768"/>
      <c r="LDH45" s="769"/>
      <c r="LDI45" s="768"/>
      <c r="LDJ45" s="769"/>
      <c r="LDK45" s="768"/>
      <c r="LDL45" s="769"/>
      <c r="LDM45" s="768"/>
      <c r="LDN45" s="769"/>
      <c r="LDO45" s="768"/>
      <c r="LDP45" s="769"/>
      <c r="LDQ45" s="768"/>
      <c r="LDR45" s="769"/>
      <c r="LDS45" s="768"/>
      <c r="LDT45" s="769"/>
      <c r="LDU45" s="768"/>
      <c r="LDV45" s="769"/>
      <c r="LDW45" s="768"/>
      <c r="LDX45" s="769"/>
      <c r="LDY45" s="768"/>
      <c r="LDZ45" s="769"/>
      <c r="LEA45" s="768"/>
      <c r="LEB45" s="769"/>
      <c r="LEC45" s="768"/>
      <c r="LED45" s="769"/>
      <c r="LEE45" s="768"/>
      <c r="LEF45" s="769"/>
      <c r="LEG45" s="768"/>
      <c r="LEH45" s="769"/>
      <c r="LEI45" s="768"/>
      <c r="LEJ45" s="769"/>
      <c r="LEK45" s="768"/>
      <c r="LEL45" s="769"/>
      <c r="LEM45" s="768"/>
      <c r="LEN45" s="769"/>
      <c r="LEO45" s="768"/>
      <c r="LEP45" s="769"/>
      <c r="LEQ45" s="768"/>
      <c r="LER45" s="769"/>
      <c r="LES45" s="768"/>
      <c r="LET45" s="769"/>
      <c r="LEU45" s="768"/>
      <c r="LEV45" s="769"/>
      <c r="LEW45" s="768"/>
      <c r="LEX45" s="769"/>
      <c r="LEY45" s="768"/>
      <c r="LEZ45" s="769"/>
      <c r="LFA45" s="768"/>
      <c r="LFB45" s="769"/>
      <c r="LFC45" s="768"/>
      <c r="LFD45" s="769"/>
      <c r="LFE45" s="768"/>
      <c r="LFF45" s="769"/>
      <c r="LFG45" s="768"/>
      <c r="LFH45" s="769"/>
      <c r="LFI45" s="768"/>
      <c r="LFJ45" s="769"/>
      <c r="LFK45" s="768"/>
      <c r="LFL45" s="769"/>
      <c r="LFM45" s="768"/>
      <c r="LFN45" s="769"/>
      <c r="LFO45" s="768"/>
      <c r="LFP45" s="769"/>
      <c r="LFQ45" s="768"/>
      <c r="LFR45" s="769"/>
      <c r="LFS45" s="768"/>
      <c r="LFT45" s="769"/>
      <c r="LFU45" s="768"/>
      <c r="LFV45" s="769"/>
      <c r="LFW45" s="768"/>
      <c r="LFX45" s="769"/>
      <c r="LFY45" s="768"/>
      <c r="LFZ45" s="769"/>
      <c r="LGA45" s="768"/>
      <c r="LGB45" s="769"/>
      <c r="LGC45" s="768"/>
      <c r="LGD45" s="769"/>
      <c r="LGE45" s="768"/>
      <c r="LGF45" s="769"/>
      <c r="LGG45" s="768"/>
      <c r="LGH45" s="769"/>
      <c r="LGI45" s="768"/>
      <c r="LGJ45" s="769"/>
      <c r="LGK45" s="768"/>
      <c r="LGL45" s="769"/>
      <c r="LGM45" s="768"/>
      <c r="LGN45" s="769"/>
      <c r="LGO45" s="768"/>
      <c r="LGP45" s="769"/>
      <c r="LGQ45" s="768"/>
      <c r="LGR45" s="769"/>
      <c r="LGS45" s="768"/>
      <c r="LGT45" s="769"/>
      <c r="LGU45" s="768"/>
      <c r="LGV45" s="769"/>
      <c r="LGW45" s="768"/>
      <c r="LGX45" s="769"/>
      <c r="LGY45" s="768"/>
      <c r="LGZ45" s="769"/>
      <c r="LHA45" s="768"/>
      <c r="LHB45" s="769"/>
      <c r="LHC45" s="768"/>
      <c r="LHD45" s="769"/>
      <c r="LHE45" s="768"/>
      <c r="LHF45" s="769"/>
      <c r="LHG45" s="768"/>
      <c r="LHH45" s="769"/>
      <c r="LHI45" s="768"/>
      <c r="LHJ45" s="769"/>
      <c r="LHK45" s="768"/>
      <c r="LHL45" s="769"/>
      <c r="LHM45" s="768"/>
      <c r="LHN45" s="769"/>
      <c r="LHO45" s="768"/>
      <c r="LHP45" s="769"/>
      <c r="LHQ45" s="768"/>
      <c r="LHR45" s="769"/>
      <c r="LHS45" s="768"/>
      <c r="LHT45" s="769"/>
      <c r="LHU45" s="768"/>
      <c r="LHV45" s="769"/>
      <c r="LHW45" s="768"/>
      <c r="LHX45" s="769"/>
      <c r="LHY45" s="768"/>
      <c r="LHZ45" s="769"/>
      <c r="LIA45" s="768"/>
      <c r="LIB45" s="769"/>
      <c r="LIC45" s="768"/>
      <c r="LID45" s="769"/>
      <c r="LIE45" s="768"/>
      <c r="LIF45" s="769"/>
      <c r="LIG45" s="768"/>
      <c r="LIH45" s="769"/>
      <c r="LII45" s="768"/>
      <c r="LIJ45" s="769"/>
      <c r="LIK45" s="768"/>
      <c r="LIL45" s="769"/>
      <c r="LIM45" s="768"/>
      <c r="LIN45" s="769"/>
      <c r="LIO45" s="768"/>
      <c r="LIP45" s="769"/>
      <c r="LIQ45" s="768"/>
      <c r="LIR45" s="769"/>
      <c r="LIS45" s="768"/>
      <c r="LIT45" s="769"/>
      <c r="LIU45" s="768"/>
      <c r="LIV45" s="769"/>
      <c r="LIW45" s="768"/>
      <c r="LIX45" s="769"/>
      <c r="LIY45" s="768"/>
      <c r="LIZ45" s="769"/>
      <c r="LJA45" s="768"/>
      <c r="LJB45" s="769"/>
      <c r="LJC45" s="768"/>
      <c r="LJD45" s="769"/>
      <c r="LJE45" s="768"/>
      <c r="LJF45" s="769"/>
      <c r="LJG45" s="768"/>
      <c r="LJH45" s="769"/>
      <c r="LJI45" s="768"/>
      <c r="LJJ45" s="769"/>
      <c r="LJK45" s="768"/>
      <c r="LJL45" s="769"/>
      <c r="LJM45" s="768"/>
      <c r="LJN45" s="769"/>
      <c r="LJO45" s="768"/>
      <c r="LJP45" s="769"/>
      <c r="LJQ45" s="768"/>
      <c r="LJR45" s="769"/>
      <c r="LJS45" s="768"/>
      <c r="LJT45" s="769"/>
      <c r="LJU45" s="768"/>
      <c r="LJV45" s="769"/>
      <c r="LJW45" s="768"/>
      <c r="LJX45" s="769"/>
      <c r="LJY45" s="768"/>
      <c r="LJZ45" s="769"/>
      <c r="LKA45" s="768"/>
      <c r="LKB45" s="769"/>
      <c r="LKC45" s="768"/>
      <c r="LKD45" s="769"/>
      <c r="LKE45" s="768"/>
      <c r="LKF45" s="769"/>
      <c r="LKG45" s="768"/>
      <c r="LKH45" s="769"/>
      <c r="LKI45" s="768"/>
      <c r="LKJ45" s="769"/>
      <c r="LKK45" s="768"/>
      <c r="LKL45" s="769"/>
      <c r="LKM45" s="768"/>
      <c r="LKN45" s="769"/>
      <c r="LKO45" s="768"/>
      <c r="LKP45" s="769"/>
      <c r="LKQ45" s="768"/>
      <c r="LKR45" s="769"/>
      <c r="LKS45" s="768"/>
      <c r="LKT45" s="769"/>
      <c r="LKU45" s="768"/>
      <c r="LKV45" s="769"/>
      <c r="LKW45" s="768"/>
      <c r="LKX45" s="769"/>
      <c r="LKY45" s="768"/>
      <c r="LKZ45" s="769"/>
      <c r="LLA45" s="768"/>
      <c r="LLB45" s="769"/>
      <c r="LLC45" s="768"/>
      <c r="LLD45" s="769"/>
      <c r="LLE45" s="768"/>
      <c r="LLF45" s="769"/>
      <c r="LLG45" s="768"/>
      <c r="LLH45" s="769"/>
      <c r="LLI45" s="768"/>
      <c r="LLJ45" s="769"/>
      <c r="LLK45" s="768"/>
      <c r="LLL45" s="769"/>
      <c r="LLM45" s="768"/>
      <c r="LLN45" s="769"/>
      <c r="LLO45" s="768"/>
      <c r="LLP45" s="769"/>
      <c r="LLQ45" s="768"/>
      <c r="LLR45" s="769"/>
      <c r="LLS45" s="768"/>
      <c r="LLT45" s="769"/>
      <c r="LLU45" s="768"/>
      <c r="LLV45" s="769"/>
      <c r="LLW45" s="768"/>
      <c r="LLX45" s="769"/>
      <c r="LLY45" s="768"/>
      <c r="LLZ45" s="769"/>
      <c r="LMA45" s="768"/>
      <c r="LMB45" s="769"/>
      <c r="LMC45" s="768"/>
      <c r="LMD45" s="769"/>
      <c r="LME45" s="768"/>
      <c r="LMF45" s="769"/>
      <c r="LMG45" s="768"/>
      <c r="LMH45" s="769"/>
      <c r="LMI45" s="768"/>
      <c r="LMJ45" s="769"/>
      <c r="LMK45" s="768"/>
      <c r="LML45" s="769"/>
      <c r="LMM45" s="768"/>
      <c r="LMN45" s="769"/>
      <c r="LMO45" s="768"/>
      <c r="LMP45" s="769"/>
      <c r="LMQ45" s="768"/>
      <c r="LMR45" s="769"/>
      <c r="LMS45" s="768"/>
      <c r="LMT45" s="769"/>
      <c r="LMU45" s="768"/>
      <c r="LMV45" s="769"/>
      <c r="LMW45" s="768"/>
      <c r="LMX45" s="769"/>
      <c r="LMY45" s="768"/>
      <c r="LMZ45" s="769"/>
      <c r="LNA45" s="768"/>
      <c r="LNB45" s="769"/>
      <c r="LNC45" s="768"/>
      <c r="LND45" s="769"/>
      <c r="LNE45" s="768"/>
      <c r="LNF45" s="769"/>
      <c r="LNG45" s="768"/>
      <c r="LNH45" s="769"/>
      <c r="LNI45" s="768"/>
      <c r="LNJ45" s="769"/>
      <c r="LNK45" s="768"/>
      <c r="LNL45" s="769"/>
      <c r="LNM45" s="768"/>
      <c r="LNN45" s="769"/>
      <c r="LNO45" s="768"/>
      <c r="LNP45" s="769"/>
      <c r="LNQ45" s="768"/>
      <c r="LNR45" s="769"/>
      <c r="LNS45" s="768"/>
      <c r="LNT45" s="769"/>
      <c r="LNU45" s="768"/>
      <c r="LNV45" s="769"/>
      <c r="LNW45" s="768"/>
      <c r="LNX45" s="769"/>
      <c r="LNY45" s="768"/>
      <c r="LNZ45" s="769"/>
      <c r="LOA45" s="768"/>
      <c r="LOB45" s="769"/>
      <c r="LOC45" s="768"/>
      <c r="LOD45" s="769"/>
      <c r="LOE45" s="768"/>
      <c r="LOF45" s="769"/>
      <c r="LOG45" s="768"/>
      <c r="LOH45" s="769"/>
      <c r="LOI45" s="768"/>
      <c r="LOJ45" s="769"/>
      <c r="LOK45" s="768"/>
      <c r="LOL45" s="769"/>
      <c r="LOM45" s="768"/>
      <c r="LON45" s="769"/>
      <c r="LOO45" s="768"/>
      <c r="LOP45" s="769"/>
      <c r="LOQ45" s="768"/>
      <c r="LOR45" s="769"/>
      <c r="LOS45" s="768"/>
      <c r="LOT45" s="769"/>
      <c r="LOU45" s="768"/>
      <c r="LOV45" s="769"/>
      <c r="LOW45" s="768"/>
      <c r="LOX45" s="769"/>
      <c r="LOY45" s="768"/>
      <c r="LOZ45" s="769"/>
      <c r="LPA45" s="768"/>
      <c r="LPB45" s="769"/>
      <c r="LPC45" s="768"/>
      <c r="LPD45" s="769"/>
      <c r="LPE45" s="768"/>
      <c r="LPF45" s="769"/>
      <c r="LPG45" s="768"/>
      <c r="LPH45" s="769"/>
      <c r="LPI45" s="768"/>
      <c r="LPJ45" s="769"/>
      <c r="LPK45" s="768"/>
      <c r="LPL45" s="769"/>
      <c r="LPM45" s="768"/>
      <c r="LPN45" s="769"/>
      <c r="LPO45" s="768"/>
      <c r="LPP45" s="769"/>
      <c r="LPQ45" s="768"/>
      <c r="LPR45" s="769"/>
      <c r="LPS45" s="768"/>
      <c r="LPT45" s="769"/>
      <c r="LPU45" s="768"/>
      <c r="LPV45" s="769"/>
      <c r="LPW45" s="768"/>
      <c r="LPX45" s="769"/>
      <c r="LPY45" s="768"/>
      <c r="LPZ45" s="769"/>
      <c r="LQA45" s="768"/>
      <c r="LQB45" s="769"/>
      <c r="LQC45" s="768"/>
      <c r="LQD45" s="769"/>
      <c r="LQE45" s="768"/>
      <c r="LQF45" s="769"/>
      <c r="LQG45" s="768"/>
      <c r="LQH45" s="769"/>
      <c r="LQI45" s="768"/>
      <c r="LQJ45" s="769"/>
      <c r="LQK45" s="768"/>
      <c r="LQL45" s="769"/>
      <c r="LQM45" s="768"/>
      <c r="LQN45" s="769"/>
      <c r="LQO45" s="768"/>
      <c r="LQP45" s="769"/>
      <c r="LQQ45" s="768"/>
      <c r="LQR45" s="769"/>
      <c r="LQS45" s="768"/>
      <c r="LQT45" s="769"/>
      <c r="LQU45" s="768"/>
      <c r="LQV45" s="769"/>
      <c r="LQW45" s="768"/>
      <c r="LQX45" s="769"/>
      <c r="LQY45" s="768"/>
      <c r="LQZ45" s="769"/>
      <c r="LRA45" s="768"/>
      <c r="LRB45" s="769"/>
      <c r="LRC45" s="768"/>
      <c r="LRD45" s="769"/>
      <c r="LRE45" s="768"/>
      <c r="LRF45" s="769"/>
      <c r="LRG45" s="768"/>
      <c r="LRH45" s="769"/>
      <c r="LRI45" s="768"/>
      <c r="LRJ45" s="769"/>
      <c r="LRK45" s="768"/>
      <c r="LRL45" s="769"/>
      <c r="LRM45" s="768"/>
      <c r="LRN45" s="769"/>
      <c r="LRO45" s="768"/>
      <c r="LRP45" s="769"/>
      <c r="LRQ45" s="768"/>
      <c r="LRR45" s="769"/>
      <c r="LRS45" s="768"/>
      <c r="LRT45" s="769"/>
      <c r="LRU45" s="768"/>
      <c r="LRV45" s="769"/>
      <c r="LRW45" s="768"/>
      <c r="LRX45" s="769"/>
      <c r="LRY45" s="768"/>
      <c r="LRZ45" s="769"/>
      <c r="LSA45" s="768"/>
      <c r="LSB45" s="769"/>
      <c r="LSC45" s="768"/>
      <c r="LSD45" s="769"/>
      <c r="LSE45" s="768"/>
      <c r="LSF45" s="769"/>
      <c r="LSG45" s="768"/>
      <c r="LSH45" s="769"/>
      <c r="LSI45" s="768"/>
      <c r="LSJ45" s="769"/>
      <c r="LSK45" s="768"/>
      <c r="LSL45" s="769"/>
      <c r="LSM45" s="768"/>
      <c r="LSN45" s="769"/>
      <c r="LSO45" s="768"/>
      <c r="LSP45" s="769"/>
      <c r="LSQ45" s="768"/>
      <c r="LSR45" s="769"/>
      <c r="LSS45" s="768"/>
      <c r="LST45" s="769"/>
      <c r="LSU45" s="768"/>
      <c r="LSV45" s="769"/>
      <c r="LSW45" s="768"/>
      <c r="LSX45" s="769"/>
      <c r="LSY45" s="768"/>
      <c r="LSZ45" s="769"/>
      <c r="LTA45" s="768"/>
      <c r="LTB45" s="769"/>
      <c r="LTC45" s="768"/>
      <c r="LTD45" s="769"/>
      <c r="LTE45" s="768"/>
      <c r="LTF45" s="769"/>
      <c r="LTG45" s="768"/>
      <c r="LTH45" s="769"/>
      <c r="LTI45" s="768"/>
      <c r="LTJ45" s="769"/>
      <c r="LTK45" s="768"/>
      <c r="LTL45" s="769"/>
      <c r="LTM45" s="768"/>
      <c r="LTN45" s="769"/>
      <c r="LTO45" s="768"/>
      <c r="LTP45" s="769"/>
      <c r="LTQ45" s="768"/>
      <c r="LTR45" s="769"/>
      <c r="LTS45" s="768"/>
      <c r="LTT45" s="769"/>
      <c r="LTU45" s="768"/>
      <c r="LTV45" s="769"/>
      <c r="LTW45" s="768"/>
      <c r="LTX45" s="769"/>
      <c r="LTY45" s="768"/>
      <c r="LTZ45" s="769"/>
      <c r="LUA45" s="768"/>
      <c r="LUB45" s="769"/>
      <c r="LUC45" s="768"/>
      <c r="LUD45" s="769"/>
      <c r="LUE45" s="768"/>
      <c r="LUF45" s="769"/>
      <c r="LUG45" s="768"/>
      <c r="LUH45" s="769"/>
      <c r="LUI45" s="768"/>
      <c r="LUJ45" s="769"/>
      <c r="LUK45" s="768"/>
      <c r="LUL45" s="769"/>
      <c r="LUM45" s="768"/>
      <c r="LUN45" s="769"/>
      <c r="LUO45" s="768"/>
      <c r="LUP45" s="769"/>
      <c r="LUQ45" s="768"/>
      <c r="LUR45" s="769"/>
      <c r="LUS45" s="768"/>
      <c r="LUT45" s="769"/>
      <c r="LUU45" s="768"/>
      <c r="LUV45" s="769"/>
      <c r="LUW45" s="768"/>
      <c r="LUX45" s="769"/>
      <c r="LUY45" s="768"/>
      <c r="LUZ45" s="769"/>
      <c r="LVA45" s="768"/>
      <c r="LVB45" s="769"/>
      <c r="LVC45" s="768"/>
      <c r="LVD45" s="769"/>
      <c r="LVE45" s="768"/>
      <c r="LVF45" s="769"/>
      <c r="LVG45" s="768"/>
      <c r="LVH45" s="769"/>
      <c r="LVI45" s="768"/>
      <c r="LVJ45" s="769"/>
      <c r="LVK45" s="768"/>
      <c r="LVL45" s="769"/>
      <c r="LVM45" s="768"/>
      <c r="LVN45" s="769"/>
      <c r="LVO45" s="768"/>
      <c r="LVP45" s="769"/>
      <c r="LVQ45" s="768"/>
      <c r="LVR45" s="769"/>
      <c r="LVS45" s="768"/>
      <c r="LVT45" s="769"/>
      <c r="LVU45" s="768"/>
      <c r="LVV45" s="769"/>
      <c r="LVW45" s="768"/>
      <c r="LVX45" s="769"/>
      <c r="LVY45" s="768"/>
      <c r="LVZ45" s="769"/>
      <c r="LWA45" s="768"/>
      <c r="LWB45" s="769"/>
      <c r="LWC45" s="768"/>
      <c r="LWD45" s="769"/>
      <c r="LWE45" s="768"/>
      <c r="LWF45" s="769"/>
      <c r="LWG45" s="768"/>
      <c r="LWH45" s="769"/>
      <c r="LWI45" s="768"/>
      <c r="LWJ45" s="769"/>
      <c r="LWK45" s="768"/>
      <c r="LWL45" s="769"/>
      <c r="LWM45" s="768"/>
      <c r="LWN45" s="769"/>
      <c r="LWO45" s="768"/>
      <c r="LWP45" s="769"/>
      <c r="LWQ45" s="768"/>
      <c r="LWR45" s="769"/>
      <c r="LWS45" s="768"/>
      <c r="LWT45" s="769"/>
      <c r="LWU45" s="768"/>
      <c r="LWV45" s="769"/>
      <c r="LWW45" s="768"/>
      <c r="LWX45" s="769"/>
      <c r="LWY45" s="768"/>
      <c r="LWZ45" s="769"/>
      <c r="LXA45" s="768"/>
      <c r="LXB45" s="769"/>
      <c r="LXC45" s="768"/>
      <c r="LXD45" s="769"/>
      <c r="LXE45" s="768"/>
      <c r="LXF45" s="769"/>
      <c r="LXG45" s="768"/>
      <c r="LXH45" s="769"/>
      <c r="LXI45" s="768"/>
      <c r="LXJ45" s="769"/>
      <c r="LXK45" s="768"/>
      <c r="LXL45" s="769"/>
      <c r="LXM45" s="768"/>
      <c r="LXN45" s="769"/>
      <c r="LXO45" s="768"/>
      <c r="LXP45" s="769"/>
      <c r="LXQ45" s="768"/>
      <c r="LXR45" s="769"/>
      <c r="LXS45" s="768"/>
      <c r="LXT45" s="769"/>
      <c r="LXU45" s="768"/>
      <c r="LXV45" s="769"/>
      <c r="LXW45" s="768"/>
      <c r="LXX45" s="769"/>
      <c r="LXY45" s="768"/>
      <c r="LXZ45" s="769"/>
      <c r="LYA45" s="768"/>
      <c r="LYB45" s="769"/>
      <c r="LYC45" s="768"/>
      <c r="LYD45" s="769"/>
      <c r="LYE45" s="768"/>
      <c r="LYF45" s="769"/>
      <c r="LYG45" s="768"/>
      <c r="LYH45" s="769"/>
      <c r="LYI45" s="768"/>
      <c r="LYJ45" s="769"/>
      <c r="LYK45" s="768"/>
      <c r="LYL45" s="769"/>
      <c r="LYM45" s="768"/>
      <c r="LYN45" s="769"/>
      <c r="LYO45" s="768"/>
      <c r="LYP45" s="769"/>
      <c r="LYQ45" s="768"/>
      <c r="LYR45" s="769"/>
      <c r="LYS45" s="768"/>
      <c r="LYT45" s="769"/>
      <c r="LYU45" s="768"/>
      <c r="LYV45" s="769"/>
      <c r="LYW45" s="768"/>
      <c r="LYX45" s="769"/>
      <c r="LYY45" s="768"/>
      <c r="LYZ45" s="769"/>
      <c r="LZA45" s="768"/>
      <c r="LZB45" s="769"/>
      <c r="LZC45" s="768"/>
      <c r="LZD45" s="769"/>
      <c r="LZE45" s="768"/>
      <c r="LZF45" s="769"/>
      <c r="LZG45" s="768"/>
      <c r="LZH45" s="769"/>
      <c r="LZI45" s="768"/>
      <c r="LZJ45" s="769"/>
      <c r="LZK45" s="768"/>
      <c r="LZL45" s="769"/>
      <c r="LZM45" s="768"/>
      <c r="LZN45" s="769"/>
      <c r="LZO45" s="768"/>
      <c r="LZP45" s="769"/>
      <c r="LZQ45" s="768"/>
      <c r="LZR45" s="769"/>
      <c r="LZS45" s="768"/>
      <c r="LZT45" s="769"/>
      <c r="LZU45" s="768"/>
      <c r="LZV45" s="769"/>
      <c r="LZW45" s="768"/>
      <c r="LZX45" s="769"/>
      <c r="LZY45" s="768"/>
      <c r="LZZ45" s="769"/>
      <c r="MAA45" s="768"/>
      <c r="MAB45" s="769"/>
      <c r="MAC45" s="768"/>
      <c r="MAD45" s="769"/>
      <c r="MAE45" s="768"/>
      <c r="MAF45" s="769"/>
      <c r="MAG45" s="768"/>
      <c r="MAH45" s="769"/>
      <c r="MAI45" s="768"/>
      <c r="MAJ45" s="769"/>
      <c r="MAK45" s="768"/>
      <c r="MAL45" s="769"/>
      <c r="MAM45" s="768"/>
      <c r="MAN45" s="769"/>
      <c r="MAO45" s="768"/>
      <c r="MAP45" s="769"/>
      <c r="MAQ45" s="768"/>
      <c r="MAR45" s="769"/>
      <c r="MAS45" s="768"/>
      <c r="MAT45" s="769"/>
      <c r="MAU45" s="768"/>
      <c r="MAV45" s="769"/>
      <c r="MAW45" s="768"/>
      <c r="MAX45" s="769"/>
      <c r="MAY45" s="768"/>
      <c r="MAZ45" s="769"/>
      <c r="MBA45" s="768"/>
      <c r="MBB45" s="769"/>
      <c r="MBC45" s="768"/>
      <c r="MBD45" s="769"/>
      <c r="MBE45" s="768"/>
      <c r="MBF45" s="769"/>
      <c r="MBG45" s="768"/>
      <c r="MBH45" s="769"/>
      <c r="MBI45" s="768"/>
      <c r="MBJ45" s="769"/>
      <c r="MBK45" s="768"/>
      <c r="MBL45" s="769"/>
      <c r="MBM45" s="768"/>
      <c r="MBN45" s="769"/>
      <c r="MBO45" s="768"/>
      <c r="MBP45" s="769"/>
      <c r="MBQ45" s="768"/>
      <c r="MBR45" s="769"/>
      <c r="MBS45" s="768"/>
      <c r="MBT45" s="769"/>
      <c r="MBU45" s="768"/>
      <c r="MBV45" s="769"/>
      <c r="MBW45" s="768"/>
      <c r="MBX45" s="769"/>
      <c r="MBY45" s="768"/>
      <c r="MBZ45" s="769"/>
      <c r="MCA45" s="768"/>
      <c r="MCB45" s="769"/>
      <c r="MCC45" s="768"/>
      <c r="MCD45" s="769"/>
      <c r="MCE45" s="768"/>
      <c r="MCF45" s="769"/>
      <c r="MCG45" s="768"/>
      <c r="MCH45" s="769"/>
      <c r="MCI45" s="768"/>
      <c r="MCJ45" s="769"/>
      <c r="MCK45" s="768"/>
      <c r="MCL45" s="769"/>
      <c r="MCM45" s="768"/>
      <c r="MCN45" s="769"/>
      <c r="MCO45" s="768"/>
      <c r="MCP45" s="769"/>
      <c r="MCQ45" s="768"/>
      <c r="MCR45" s="769"/>
      <c r="MCS45" s="768"/>
      <c r="MCT45" s="769"/>
      <c r="MCU45" s="768"/>
      <c r="MCV45" s="769"/>
      <c r="MCW45" s="768"/>
      <c r="MCX45" s="769"/>
      <c r="MCY45" s="768"/>
      <c r="MCZ45" s="769"/>
      <c r="MDA45" s="768"/>
      <c r="MDB45" s="769"/>
      <c r="MDC45" s="768"/>
      <c r="MDD45" s="769"/>
      <c r="MDE45" s="768"/>
      <c r="MDF45" s="769"/>
      <c r="MDG45" s="768"/>
      <c r="MDH45" s="769"/>
      <c r="MDI45" s="768"/>
      <c r="MDJ45" s="769"/>
      <c r="MDK45" s="768"/>
      <c r="MDL45" s="769"/>
      <c r="MDM45" s="768"/>
      <c r="MDN45" s="769"/>
      <c r="MDO45" s="768"/>
      <c r="MDP45" s="769"/>
      <c r="MDQ45" s="768"/>
      <c r="MDR45" s="769"/>
      <c r="MDS45" s="768"/>
      <c r="MDT45" s="769"/>
      <c r="MDU45" s="768"/>
      <c r="MDV45" s="769"/>
      <c r="MDW45" s="768"/>
      <c r="MDX45" s="769"/>
      <c r="MDY45" s="768"/>
      <c r="MDZ45" s="769"/>
      <c r="MEA45" s="768"/>
      <c r="MEB45" s="769"/>
      <c r="MEC45" s="768"/>
      <c r="MED45" s="769"/>
      <c r="MEE45" s="768"/>
      <c r="MEF45" s="769"/>
      <c r="MEG45" s="768"/>
      <c r="MEH45" s="769"/>
      <c r="MEI45" s="768"/>
      <c r="MEJ45" s="769"/>
      <c r="MEK45" s="768"/>
      <c r="MEL45" s="769"/>
      <c r="MEM45" s="768"/>
      <c r="MEN45" s="769"/>
      <c r="MEO45" s="768"/>
      <c r="MEP45" s="769"/>
      <c r="MEQ45" s="768"/>
      <c r="MER45" s="769"/>
      <c r="MES45" s="768"/>
      <c r="MET45" s="769"/>
      <c r="MEU45" s="768"/>
      <c r="MEV45" s="769"/>
      <c r="MEW45" s="768"/>
      <c r="MEX45" s="769"/>
      <c r="MEY45" s="768"/>
      <c r="MEZ45" s="769"/>
      <c r="MFA45" s="768"/>
      <c r="MFB45" s="769"/>
      <c r="MFC45" s="768"/>
      <c r="MFD45" s="769"/>
      <c r="MFE45" s="768"/>
      <c r="MFF45" s="769"/>
      <c r="MFG45" s="768"/>
      <c r="MFH45" s="769"/>
      <c r="MFI45" s="768"/>
      <c r="MFJ45" s="769"/>
      <c r="MFK45" s="768"/>
      <c r="MFL45" s="769"/>
      <c r="MFM45" s="768"/>
      <c r="MFN45" s="769"/>
      <c r="MFO45" s="768"/>
      <c r="MFP45" s="769"/>
      <c r="MFQ45" s="768"/>
      <c r="MFR45" s="769"/>
      <c r="MFS45" s="768"/>
      <c r="MFT45" s="769"/>
      <c r="MFU45" s="768"/>
      <c r="MFV45" s="769"/>
      <c r="MFW45" s="768"/>
      <c r="MFX45" s="769"/>
      <c r="MFY45" s="768"/>
      <c r="MFZ45" s="769"/>
      <c r="MGA45" s="768"/>
      <c r="MGB45" s="769"/>
      <c r="MGC45" s="768"/>
      <c r="MGD45" s="769"/>
      <c r="MGE45" s="768"/>
      <c r="MGF45" s="769"/>
      <c r="MGG45" s="768"/>
      <c r="MGH45" s="769"/>
      <c r="MGI45" s="768"/>
      <c r="MGJ45" s="769"/>
      <c r="MGK45" s="768"/>
      <c r="MGL45" s="769"/>
      <c r="MGM45" s="768"/>
      <c r="MGN45" s="769"/>
      <c r="MGO45" s="768"/>
      <c r="MGP45" s="769"/>
      <c r="MGQ45" s="768"/>
      <c r="MGR45" s="769"/>
      <c r="MGS45" s="768"/>
      <c r="MGT45" s="769"/>
      <c r="MGU45" s="768"/>
      <c r="MGV45" s="769"/>
      <c r="MGW45" s="768"/>
      <c r="MGX45" s="769"/>
      <c r="MGY45" s="768"/>
      <c r="MGZ45" s="769"/>
      <c r="MHA45" s="768"/>
      <c r="MHB45" s="769"/>
      <c r="MHC45" s="768"/>
      <c r="MHD45" s="769"/>
      <c r="MHE45" s="768"/>
      <c r="MHF45" s="769"/>
      <c r="MHG45" s="768"/>
      <c r="MHH45" s="769"/>
      <c r="MHI45" s="768"/>
      <c r="MHJ45" s="769"/>
      <c r="MHK45" s="768"/>
      <c r="MHL45" s="769"/>
      <c r="MHM45" s="768"/>
      <c r="MHN45" s="769"/>
      <c r="MHO45" s="768"/>
      <c r="MHP45" s="769"/>
      <c r="MHQ45" s="768"/>
      <c r="MHR45" s="769"/>
      <c r="MHS45" s="768"/>
      <c r="MHT45" s="769"/>
      <c r="MHU45" s="768"/>
      <c r="MHV45" s="769"/>
      <c r="MHW45" s="768"/>
      <c r="MHX45" s="769"/>
      <c r="MHY45" s="768"/>
      <c r="MHZ45" s="769"/>
      <c r="MIA45" s="768"/>
      <c r="MIB45" s="769"/>
      <c r="MIC45" s="768"/>
      <c r="MID45" s="769"/>
      <c r="MIE45" s="768"/>
      <c r="MIF45" s="769"/>
      <c r="MIG45" s="768"/>
      <c r="MIH45" s="769"/>
      <c r="MII45" s="768"/>
      <c r="MIJ45" s="769"/>
      <c r="MIK45" s="768"/>
      <c r="MIL45" s="769"/>
      <c r="MIM45" s="768"/>
      <c r="MIN45" s="769"/>
      <c r="MIO45" s="768"/>
      <c r="MIP45" s="769"/>
      <c r="MIQ45" s="768"/>
      <c r="MIR45" s="769"/>
      <c r="MIS45" s="768"/>
      <c r="MIT45" s="769"/>
      <c r="MIU45" s="768"/>
      <c r="MIV45" s="769"/>
      <c r="MIW45" s="768"/>
      <c r="MIX45" s="769"/>
      <c r="MIY45" s="768"/>
      <c r="MIZ45" s="769"/>
      <c r="MJA45" s="768"/>
      <c r="MJB45" s="769"/>
      <c r="MJC45" s="768"/>
      <c r="MJD45" s="769"/>
      <c r="MJE45" s="768"/>
      <c r="MJF45" s="769"/>
      <c r="MJG45" s="768"/>
      <c r="MJH45" s="769"/>
      <c r="MJI45" s="768"/>
      <c r="MJJ45" s="769"/>
      <c r="MJK45" s="768"/>
      <c r="MJL45" s="769"/>
      <c r="MJM45" s="768"/>
      <c r="MJN45" s="769"/>
      <c r="MJO45" s="768"/>
      <c r="MJP45" s="769"/>
      <c r="MJQ45" s="768"/>
      <c r="MJR45" s="769"/>
      <c r="MJS45" s="768"/>
      <c r="MJT45" s="769"/>
      <c r="MJU45" s="768"/>
      <c r="MJV45" s="769"/>
      <c r="MJW45" s="768"/>
      <c r="MJX45" s="769"/>
      <c r="MJY45" s="768"/>
      <c r="MJZ45" s="769"/>
      <c r="MKA45" s="768"/>
      <c r="MKB45" s="769"/>
      <c r="MKC45" s="768"/>
      <c r="MKD45" s="769"/>
      <c r="MKE45" s="768"/>
      <c r="MKF45" s="769"/>
      <c r="MKG45" s="768"/>
      <c r="MKH45" s="769"/>
      <c r="MKI45" s="768"/>
      <c r="MKJ45" s="769"/>
      <c r="MKK45" s="768"/>
      <c r="MKL45" s="769"/>
      <c r="MKM45" s="768"/>
      <c r="MKN45" s="769"/>
      <c r="MKO45" s="768"/>
      <c r="MKP45" s="769"/>
      <c r="MKQ45" s="768"/>
      <c r="MKR45" s="769"/>
      <c r="MKS45" s="768"/>
      <c r="MKT45" s="769"/>
      <c r="MKU45" s="768"/>
      <c r="MKV45" s="769"/>
      <c r="MKW45" s="768"/>
      <c r="MKX45" s="769"/>
      <c r="MKY45" s="768"/>
      <c r="MKZ45" s="769"/>
      <c r="MLA45" s="768"/>
      <c r="MLB45" s="769"/>
      <c r="MLC45" s="768"/>
      <c r="MLD45" s="769"/>
      <c r="MLE45" s="768"/>
      <c r="MLF45" s="769"/>
      <c r="MLG45" s="768"/>
      <c r="MLH45" s="769"/>
      <c r="MLI45" s="768"/>
      <c r="MLJ45" s="769"/>
      <c r="MLK45" s="768"/>
      <c r="MLL45" s="769"/>
      <c r="MLM45" s="768"/>
      <c r="MLN45" s="769"/>
      <c r="MLO45" s="768"/>
      <c r="MLP45" s="769"/>
      <c r="MLQ45" s="768"/>
      <c r="MLR45" s="769"/>
      <c r="MLS45" s="768"/>
      <c r="MLT45" s="769"/>
      <c r="MLU45" s="768"/>
      <c r="MLV45" s="769"/>
      <c r="MLW45" s="768"/>
      <c r="MLX45" s="769"/>
      <c r="MLY45" s="768"/>
      <c r="MLZ45" s="769"/>
      <c r="MMA45" s="768"/>
      <c r="MMB45" s="769"/>
      <c r="MMC45" s="768"/>
      <c r="MMD45" s="769"/>
      <c r="MME45" s="768"/>
      <c r="MMF45" s="769"/>
      <c r="MMG45" s="768"/>
      <c r="MMH45" s="769"/>
      <c r="MMI45" s="768"/>
      <c r="MMJ45" s="769"/>
      <c r="MMK45" s="768"/>
      <c r="MML45" s="769"/>
      <c r="MMM45" s="768"/>
      <c r="MMN45" s="769"/>
      <c r="MMO45" s="768"/>
      <c r="MMP45" s="769"/>
      <c r="MMQ45" s="768"/>
      <c r="MMR45" s="769"/>
      <c r="MMS45" s="768"/>
      <c r="MMT45" s="769"/>
      <c r="MMU45" s="768"/>
      <c r="MMV45" s="769"/>
      <c r="MMW45" s="768"/>
      <c r="MMX45" s="769"/>
      <c r="MMY45" s="768"/>
      <c r="MMZ45" s="769"/>
      <c r="MNA45" s="768"/>
      <c r="MNB45" s="769"/>
      <c r="MNC45" s="768"/>
      <c r="MND45" s="769"/>
      <c r="MNE45" s="768"/>
      <c r="MNF45" s="769"/>
      <c r="MNG45" s="768"/>
      <c r="MNH45" s="769"/>
      <c r="MNI45" s="768"/>
      <c r="MNJ45" s="769"/>
      <c r="MNK45" s="768"/>
      <c r="MNL45" s="769"/>
      <c r="MNM45" s="768"/>
      <c r="MNN45" s="769"/>
      <c r="MNO45" s="768"/>
      <c r="MNP45" s="769"/>
      <c r="MNQ45" s="768"/>
      <c r="MNR45" s="769"/>
      <c r="MNS45" s="768"/>
      <c r="MNT45" s="769"/>
      <c r="MNU45" s="768"/>
      <c r="MNV45" s="769"/>
      <c r="MNW45" s="768"/>
      <c r="MNX45" s="769"/>
      <c r="MNY45" s="768"/>
      <c r="MNZ45" s="769"/>
      <c r="MOA45" s="768"/>
      <c r="MOB45" s="769"/>
      <c r="MOC45" s="768"/>
      <c r="MOD45" s="769"/>
      <c r="MOE45" s="768"/>
      <c r="MOF45" s="769"/>
      <c r="MOG45" s="768"/>
      <c r="MOH45" s="769"/>
      <c r="MOI45" s="768"/>
      <c r="MOJ45" s="769"/>
      <c r="MOK45" s="768"/>
      <c r="MOL45" s="769"/>
      <c r="MOM45" s="768"/>
      <c r="MON45" s="769"/>
      <c r="MOO45" s="768"/>
      <c r="MOP45" s="769"/>
      <c r="MOQ45" s="768"/>
      <c r="MOR45" s="769"/>
      <c r="MOS45" s="768"/>
      <c r="MOT45" s="769"/>
      <c r="MOU45" s="768"/>
      <c r="MOV45" s="769"/>
      <c r="MOW45" s="768"/>
      <c r="MOX45" s="769"/>
      <c r="MOY45" s="768"/>
      <c r="MOZ45" s="769"/>
      <c r="MPA45" s="768"/>
      <c r="MPB45" s="769"/>
      <c r="MPC45" s="768"/>
      <c r="MPD45" s="769"/>
      <c r="MPE45" s="768"/>
      <c r="MPF45" s="769"/>
      <c r="MPG45" s="768"/>
      <c r="MPH45" s="769"/>
      <c r="MPI45" s="768"/>
      <c r="MPJ45" s="769"/>
      <c r="MPK45" s="768"/>
      <c r="MPL45" s="769"/>
      <c r="MPM45" s="768"/>
      <c r="MPN45" s="769"/>
      <c r="MPO45" s="768"/>
      <c r="MPP45" s="769"/>
      <c r="MPQ45" s="768"/>
      <c r="MPR45" s="769"/>
      <c r="MPS45" s="768"/>
      <c r="MPT45" s="769"/>
      <c r="MPU45" s="768"/>
      <c r="MPV45" s="769"/>
      <c r="MPW45" s="768"/>
      <c r="MPX45" s="769"/>
      <c r="MPY45" s="768"/>
      <c r="MPZ45" s="769"/>
      <c r="MQA45" s="768"/>
      <c r="MQB45" s="769"/>
      <c r="MQC45" s="768"/>
      <c r="MQD45" s="769"/>
      <c r="MQE45" s="768"/>
      <c r="MQF45" s="769"/>
      <c r="MQG45" s="768"/>
      <c r="MQH45" s="769"/>
      <c r="MQI45" s="768"/>
      <c r="MQJ45" s="769"/>
      <c r="MQK45" s="768"/>
      <c r="MQL45" s="769"/>
      <c r="MQM45" s="768"/>
      <c r="MQN45" s="769"/>
      <c r="MQO45" s="768"/>
      <c r="MQP45" s="769"/>
      <c r="MQQ45" s="768"/>
      <c r="MQR45" s="769"/>
      <c r="MQS45" s="768"/>
      <c r="MQT45" s="769"/>
      <c r="MQU45" s="768"/>
      <c r="MQV45" s="769"/>
      <c r="MQW45" s="768"/>
      <c r="MQX45" s="769"/>
      <c r="MQY45" s="768"/>
      <c r="MQZ45" s="769"/>
      <c r="MRA45" s="768"/>
      <c r="MRB45" s="769"/>
      <c r="MRC45" s="768"/>
      <c r="MRD45" s="769"/>
      <c r="MRE45" s="768"/>
      <c r="MRF45" s="769"/>
      <c r="MRG45" s="768"/>
      <c r="MRH45" s="769"/>
      <c r="MRI45" s="768"/>
      <c r="MRJ45" s="769"/>
      <c r="MRK45" s="768"/>
      <c r="MRL45" s="769"/>
      <c r="MRM45" s="768"/>
      <c r="MRN45" s="769"/>
      <c r="MRO45" s="768"/>
      <c r="MRP45" s="769"/>
      <c r="MRQ45" s="768"/>
      <c r="MRR45" s="769"/>
      <c r="MRS45" s="768"/>
      <c r="MRT45" s="769"/>
      <c r="MRU45" s="768"/>
      <c r="MRV45" s="769"/>
      <c r="MRW45" s="768"/>
      <c r="MRX45" s="769"/>
      <c r="MRY45" s="768"/>
      <c r="MRZ45" s="769"/>
      <c r="MSA45" s="768"/>
      <c r="MSB45" s="769"/>
      <c r="MSC45" s="768"/>
      <c r="MSD45" s="769"/>
      <c r="MSE45" s="768"/>
      <c r="MSF45" s="769"/>
      <c r="MSG45" s="768"/>
      <c r="MSH45" s="769"/>
      <c r="MSI45" s="768"/>
      <c r="MSJ45" s="769"/>
      <c r="MSK45" s="768"/>
      <c r="MSL45" s="769"/>
      <c r="MSM45" s="768"/>
      <c r="MSN45" s="769"/>
      <c r="MSO45" s="768"/>
      <c r="MSP45" s="769"/>
      <c r="MSQ45" s="768"/>
      <c r="MSR45" s="769"/>
      <c r="MSS45" s="768"/>
      <c r="MST45" s="769"/>
      <c r="MSU45" s="768"/>
      <c r="MSV45" s="769"/>
      <c r="MSW45" s="768"/>
      <c r="MSX45" s="769"/>
      <c r="MSY45" s="768"/>
      <c r="MSZ45" s="769"/>
      <c r="MTA45" s="768"/>
      <c r="MTB45" s="769"/>
      <c r="MTC45" s="768"/>
      <c r="MTD45" s="769"/>
      <c r="MTE45" s="768"/>
      <c r="MTF45" s="769"/>
      <c r="MTG45" s="768"/>
      <c r="MTH45" s="769"/>
      <c r="MTI45" s="768"/>
      <c r="MTJ45" s="769"/>
      <c r="MTK45" s="768"/>
      <c r="MTL45" s="769"/>
      <c r="MTM45" s="768"/>
      <c r="MTN45" s="769"/>
      <c r="MTO45" s="768"/>
      <c r="MTP45" s="769"/>
      <c r="MTQ45" s="768"/>
      <c r="MTR45" s="769"/>
      <c r="MTS45" s="768"/>
      <c r="MTT45" s="769"/>
      <c r="MTU45" s="768"/>
      <c r="MTV45" s="769"/>
      <c r="MTW45" s="768"/>
      <c r="MTX45" s="769"/>
      <c r="MTY45" s="768"/>
      <c r="MTZ45" s="769"/>
      <c r="MUA45" s="768"/>
      <c r="MUB45" s="769"/>
      <c r="MUC45" s="768"/>
      <c r="MUD45" s="769"/>
      <c r="MUE45" s="768"/>
      <c r="MUF45" s="769"/>
      <c r="MUG45" s="768"/>
      <c r="MUH45" s="769"/>
      <c r="MUI45" s="768"/>
      <c r="MUJ45" s="769"/>
      <c r="MUK45" s="768"/>
      <c r="MUL45" s="769"/>
      <c r="MUM45" s="768"/>
      <c r="MUN45" s="769"/>
      <c r="MUO45" s="768"/>
      <c r="MUP45" s="769"/>
      <c r="MUQ45" s="768"/>
      <c r="MUR45" s="769"/>
      <c r="MUS45" s="768"/>
      <c r="MUT45" s="769"/>
      <c r="MUU45" s="768"/>
      <c r="MUV45" s="769"/>
      <c r="MUW45" s="768"/>
      <c r="MUX45" s="769"/>
      <c r="MUY45" s="768"/>
      <c r="MUZ45" s="769"/>
      <c r="MVA45" s="768"/>
      <c r="MVB45" s="769"/>
      <c r="MVC45" s="768"/>
      <c r="MVD45" s="769"/>
      <c r="MVE45" s="768"/>
      <c r="MVF45" s="769"/>
      <c r="MVG45" s="768"/>
      <c r="MVH45" s="769"/>
      <c r="MVI45" s="768"/>
      <c r="MVJ45" s="769"/>
      <c r="MVK45" s="768"/>
      <c r="MVL45" s="769"/>
      <c r="MVM45" s="768"/>
      <c r="MVN45" s="769"/>
      <c r="MVO45" s="768"/>
      <c r="MVP45" s="769"/>
      <c r="MVQ45" s="768"/>
      <c r="MVR45" s="769"/>
      <c r="MVS45" s="768"/>
      <c r="MVT45" s="769"/>
      <c r="MVU45" s="768"/>
      <c r="MVV45" s="769"/>
      <c r="MVW45" s="768"/>
      <c r="MVX45" s="769"/>
      <c r="MVY45" s="768"/>
      <c r="MVZ45" s="769"/>
      <c r="MWA45" s="768"/>
      <c r="MWB45" s="769"/>
      <c r="MWC45" s="768"/>
      <c r="MWD45" s="769"/>
      <c r="MWE45" s="768"/>
      <c r="MWF45" s="769"/>
      <c r="MWG45" s="768"/>
      <c r="MWH45" s="769"/>
      <c r="MWI45" s="768"/>
      <c r="MWJ45" s="769"/>
      <c r="MWK45" s="768"/>
      <c r="MWL45" s="769"/>
      <c r="MWM45" s="768"/>
      <c r="MWN45" s="769"/>
      <c r="MWO45" s="768"/>
      <c r="MWP45" s="769"/>
      <c r="MWQ45" s="768"/>
      <c r="MWR45" s="769"/>
      <c r="MWS45" s="768"/>
      <c r="MWT45" s="769"/>
      <c r="MWU45" s="768"/>
      <c r="MWV45" s="769"/>
      <c r="MWW45" s="768"/>
      <c r="MWX45" s="769"/>
      <c r="MWY45" s="768"/>
      <c r="MWZ45" s="769"/>
      <c r="MXA45" s="768"/>
      <c r="MXB45" s="769"/>
      <c r="MXC45" s="768"/>
      <c r="MXD45" s="769"/>
      <c r="MXE45" s="768"/>
      <c r="MXF45" s="769"/>
      <c r="MXG45" s="768"/>
      <c r="MXH45" s="769"/>
      <c r="MXI45" s="768"/>
      <c r="MXJ45" s="769"/>
      <c r="MXK45" s="768"/>
      <c r="MXL45" s="769"/>
      <c r="MXM45" s="768"/>
      <c r="MXN45" s="769"/>
      <c r="MXO45" s="768"/>
      <c r="MXP45" s="769"/>
      <c r="MXQ45" s="768"/>
      <c r="MXR45" s="769"/>
      <c r="MXS45" s="768"/>
      <c r="MXT45" s="769"/>
      <c r="MXU45" s="768"/>
      <c r="MXV45" s="769"/>
      <c r="MXW45" s="768"/>
      <c r="MXX45" s="769"/>
      <c r="MXY45" s="768"/>
      <c r="MXZ45" s="769"/>
      <c r="MYA45" s="768"/>
      <c r="MYB45" s="769"/>
      <c r="MYC45" s="768"/>
      <c r="MYD45" s="769"/>
      <c r="MYE45" s="768"/>
      <c r="MYF45" s="769"/>
      <c r="MYG45" s="768"/>
      <c r="MYH45" s="769"/>
      <c r="MYI45" s="768"/>
      <c r="MYJ45" s="769"/>
      <c r="MYK45" s="768"/>
      <c r="MYL45" s="769"/>
      <c r="MYM45" s="768"/>
      <c r="MYN45" s="769"/>
      <c r="MYO45" s="768"/>
      <c r="MYP45" s="769"/>
      <c r="MYQ45" s="768"/>
      <c r="MYR45" s="769"/>
      <c r="MYS45" s="768"/>
      <c r="MYT45" s="769"/>
      <c r="MYU45" s="768"/>
      <c r="MYV45" s="769"/>
      <c r="MYW45" s="768"/>
      <c r="MYX45" s="769"/>
      <c r="MYY45" s="768"/>
      <c r="MYZ45" s="769"/>
      <c r="MZA45" s="768"/>
      <c r="MZB45" s="769"/>
      <c r="MZC45" s="768"/>
      <c r="MZD45" s="769"/>
      <c r="MZE45" s="768"/>
      <c r="MZF45" s="769"/>
      <c r="MZG45" s="768"/>
      <c r="MZH45" s="769"/>
      <c r="MZI45" s="768"/>
      <c r="MZJ45" s="769"/>
      <c r="MZK45" s="768"/>
      <c r="MZL45" s="769"/>
      <c r="MZM45" s="768"/>
      <c r="MZN45" s="769"/>
      <c r="MZO45" s="768"/>
      <c r="MZP45" s="769"/>
      <c r="MZQ45" s="768"/>
      <c r="MZR45" s="769"/>
      <c r="MZS45" s="768"/>
      <c r="MZT45" s="769"/>
      <c r="MZU45" s="768"/>
      <c r="MZV45" s="769"/>
      <c r="MZW45" s="768"/>
      <c r="MZX45" s="769"/>
      <c r="MZY45" s="768"/>
      <c r="MZZ45" s="769"/>
      <c r="NAA45" s="768"/>
      <c r="NAB45" s="769"/>
      <c r="NAC45" s="768"/>
      <c r="NAD45" s="769"/>
      <c r="NAE45" s="768"/>
      <c r="NAF45" s="769"/>
      <c r="NAG45" s="768"/>
      <c r="NAH45" s="769"/>
      <c r="NAI45" s="768"/>
      <c r="NAJ45" s="769"/>
      <c r="NAK45" s="768"/>
      <c r="NAL45" s="769"/>
      <c r="NAM45" s="768"/>
      <c r="NAN45" s="769"/>
      <c r="NAO45" s="768"/>
      <c r="NAP45" s="769"/>
      <c r="NAQ45" s="768"/>
      <c r="NAR45" s="769"/>
      <c r="NAS45" s="768"/>
      <c r="NAT45" s="769"/>
      <c r="NAU45" s="768"/>
      <c r="NAV45" s="769"/>
      <c r="NAW45" s="768"/>
      <c r="NAX45" s="769"/>
      <c r="NAY45" s="768"/>
      <c r="NAZ45" s="769"/>
      <c r="NBA45" s="768"/>
      <c r="NBB45" s="769"/>
      <c r="NBC45" s="768"/>
      <c r="NBD45" s="769"/>
      <c r="NBE45" s="768"/>
      <c r="NBF45" s="769"/>
      <c r="NBG45" s="768"/>
      <c r="NBH45" s="769"/>
      <c r="NBI45" s="768"/>
      <c r="NBJ45" s="769"/>
      <c r="NBK45" s="768"/>
      <c r="NBL45" s="769"/>
      <c r="NBM45" s="768"/>
      <c r="NBN45" s="769"/>
      <c r="NBO45" s="768"/>
      <c r="NBP45" s="769"/>
      <c r="NBQ45" s="768"/>
      <c r="NBR45" s="769"/>
      <c r="NBS45" s="768"/>
      <c r="NBT45" s="769"/>
      <c r="NBU45" s="768"/>
      <c r="NBV45" s="769"/>
      <c r="NBW45" s="768"/>
      <c r="NBX45" s="769"/>
      <c r="NBY45" s="768"/>
      <c r="NBZ45" s="769"/>
      <c r="NCA45" s="768"/>
      <c r="NCB45" s="769"/>
      <c r="NCC45" s="768"/>
      <c r="NCD45" s="769"/>
      <c r="NCE45" s="768"/>
      <c r="NCF45" s="769"/>
      <c r="NCG45" s="768"/>
      <c r="NCH45" s="769"/>
      <c r="NCI45" s="768"/>
      <c r="NCJ45" s="769"/>
      <c r="NCK45" s="768"/>
      <c r="NCL45" s="769"/>
      <c r="NCM45" s="768"/>
      <c r="NCN45" s="769"/>
      <c r="NCO45" s="768"/>
      <c r="NCP45" s="769"/>
      <c r="NCQ45" s="768"/>
      <c r="NCR45" s="769"/>
      <c r="NCS45" s="768"/>
      <c r="NCT45" s="769"/>
      <c r="NCU45" s="768"/>
      <c r="NCV45" s="769"/>
      <c r="NCW45" s="768"/>
      <c r="NCX45" s="769"/>
      <c r="NCY45" s="768"/>
      <c r="NCZ45" s="769"/>
      <c r="NDA45" s="768"/>
      <c r="NDB45" s="769"/>
      <c r="NDC45" s="768"/>
      <c r="NDD45" s="769"/>
      <c r="NDE45" s="768"/>
      <c r="NDF45" s="769"/>
      <c r="NDG45" s="768"/>
      <c r="NDH45" s="769"/>
      <c r="NDI45" s="768"/>
      <c r="NDJ45" s="769"/>
      <c r="NDK45" s="768"/>
      <c r="NDL45" s="769"/>
      <c r="NDM45" s="768"/>
      <c r="NDN45" s="769"/>
      <c r="NDO45" s="768"/>
      <c r="NDP45" s="769"/>
      <c r="NDQ45" s="768"/>
      <c r="NDR45" s="769"/>
      <c r="NDS45" s="768"/>
      <c r="NDT45" s="769"/>
      <c r="NDU45" s="768"/>
      <c r="NDV45" s="769"/>
      <c r="NDW45" s="768"/>
      <c r="NDX45" s="769"/>
      <c r="NDY45" s="768"/>
      <c r="NDZ45" s="769"/>
      <c r="NEA45" s="768"/>
      <c r="NEB45" s="769"/>
      <c r="NEC45" s="768"/>
      <c r="NED45" s="769"/>
      <c r="NEE45" s="768"/>
      <c r="NEF45" s="769"/>
      <c r="NEG45" s="768"/>
      <c r="NEH45" s="769"/>
      <c r="NEI45" s="768"/>
      <c r="NEJ45" s="769"/>
      <c r="NEK45" s="768"/>
      <c r="NEL45" s="769"/>
      <c r="NEM45" s="768"/>
      <c r="NEN45" s="769"/>
      <c r="NEO45" s="768"/>
      <c r="NEP45" s="769"/>
      <c r="NEQ45" s="768"/>
      <c r="NER45" s="769"/>
      <c r="NES45" s="768"/>
      <c r="NET45" s="769"/>
      <c r="NEU45" s="768"/>
      <c r="NEV45" s="769"/>
      <c r="NEW45" s="768"/>
      <c r="NEX45" s="769"/>
      <c r="NEY45" s="768"/>
      <c r="NEZ45" s="769"/>
      <c r="NFA45" s="768"/>
      <c r="NFB45" s="769"/>
      <c r="NFC45" s="768"/>
      <c r="NFD45" s="769"/>
      <c r="NFE45" s="768"/>
      <c r="NFF45" s="769"/>
      <c r="NFG45" s="768"/>
      <c r="NFH45" s="769"/>
      <c r="NFI45" s="768"/>
      <c r="NFJ45" s="769"/>
      <c r="NFK45" s="768"/>
      <c r="NFL45" s="769"/>
      <c r="NFM45" s="768"/>
      <c r="NFN45" s="769"/>
      <c r="NFO45" s="768"/>
      <c r="NFP45" s="769"/>
      <c r="NFQ45" s="768"/>
      <c r="NFR45" s="769"/>
      <c r="NFS45" s="768"/>
      <c r="NFT45" s="769"/>
      <c r="NFU45" s="768"/>
      <c r="NFV45" s="769"/>
      <c r="NFW45" s="768"/>
      <c r="NFX45" s="769"/>
      <c r="NFY45" s="768"/>
      <c r="NFZ45" s="769"/>
      <c r="NGA45" s="768"/>
      <c r="NGB45" s="769"/>
      <c r="NGC45" s="768"/>
      <c r="NGD45" s="769"/>
      <c r="NGE45" s="768"/>
      <c r="NGF45" s="769"/>
      <c r="NGG45" s="768"/>
      <c r="NGH45" s="769"/>
      <c r="NGI45" s="768"/>
      <c r="NGJ45" s="769"/>
      <c r="NGK45" s="768"/>
      <c r="NGL45" s="769"/>
      <c r="NGM45" s="768"/>
      <c r="NGN45" s="769"/>
      <c r="NGO45" s="768"/>
      <c r="NGP45" s="769"/>
      <c r="NGQ45" s="768"/>
      <c r="NGR45" s="769"/>
      <c r="NGS45" s="768"/>
      <c r="NGT45" s="769"/>
      <c r="NGU45" s="768"/>
      <c r="NGV45" s="769"/>
      <c r="NGW45" s="768"/>
      <c r="NGX45" s="769"/>
      <c r="NGY45" s="768"/>
      <c r="NGZ45" s="769"/>
      <c r="NHA45" s="768"/>
      <c r="NHB45" s="769"/>
      <c r="NHC45" s="768"/>
      <c r="NHD45" s="769"/>
      <c r="NHE45" s="768"/>
      <c r="NHF45" s="769"/>
      <c r="NHG45" s="768"/>
      <c r="NHH45" s="769"/>
      <c r="NHI45" s="768"/>
      <c r="NHJ45" s="769"/>
      <c r="NHK45" s="768"/>
      <c r="NHL45" s="769"/>
      <c r="NHM45" s="768"/>
      <c r="NHN45" s="769"/>
      <c r="NHO45" s="768"/>
      <c r="NHP45" s="769"/>
      <c r="NHQ45" s="768"/>
      <c r="NHR45" s="769"/>
      <c r="NHS45" s="768"/>
      <c r="NHT45" s="769"/>
      <c r="NHU45" s="768"/>
      <c r="NHV45" s="769"/>
      <c r="NHW45" s="768"/>
      <c r="NHX45" s="769"/>
      <c r="NHY45" s="768"/>
      <c r="NHZ45" s="769"/>
      <c r="NIA45" s="768"/>
      <c r="NIB45" s="769"/>
      <c r="NIC45" s="768"/>
      <c r="NID45" s="769"/>
      <c r="NIE45" s="768"/>
      <c r="NIF45" s="769"/>
      <c r="NIG45" s="768"/>
      <c r="NIH45" s="769"/>
      <c r="NII45" s="768"/>
      <c r="NIJ45" s="769"/>
      <c r="NIK45" s="768"/>
      <c r="NIL45" s="769"/>
      <c r="NIM45" s="768"/>
      <c r="NIN45" s="769"/>
      <c r="NIO45" s="768"/>
      <c r="NIP45" s="769"/>
      <c r="NIQ45" s="768"/>
      <c r="NIR45" s="769"/>
      <c r="NIS45" s="768"/>
      <c r="NIT45" s="769"/>
      <c r="NIU45" s="768"/>
      <c r="NIV45" s="769"/>
      <c r="NIW45" s="768"/>
      <c r="NIX45" s="769"/>
      <c r="NIY45" s="768"/>
      <c r="NIZ45" s="769"/>
      <c r="NJA45" s="768"/>
      <c r="NJB45" s="769"/>
      <c r="NJC45" s="768"/>
      <c r="NJD45" s="769"/>
      <c r="NJE45" s="768"/>
      <c r="NJF45" s="769"/>
      <c r="NJG45" s="768"/>
      <c r="NJH45" s="769"/>
      <c r="NJI45" s="768"/>
      <c r="NJJ45" s="769"/>
      <c r="NJK45" s="768"/>
      <c r="NJL45" s="769"/>
      <c r="NJM45" s="768"/>
      <c r="NJN45" s="769"/>
      <c r="NJO45" s="768"/>
      <c r="NJP45" s="769"/>
      <c r="NJQ45" s="768"/>
      <c r="NJR45" s="769"/>
      <c r="NJS45" s="768"/>
      <c r="NJT45" s="769"/>
      <c r="NJU45" s="768"/>
      <c r="NJV45" s="769"/>
      <c r="NJW45" s="768"/>
      <c r="NJX45" s="769"/>
      <c r="NJY45" s="768"/>
      <c r="NJZ45" s="769"/>
      <c r="NKA45" s="768"/>
      <c r="NKB45" s="769"/>
      <c r="NKC45" s="768"/>
      <c r="NKD45" s="769"/>
      <c r="NKE45" s="768"/>
      <c r="NKF45" s="769"/>
      <c r="NKG45" s="768"/>
      <c r="NKH45" s="769"/>
      <c r="NKI45" s="768"/>
      <c r="NKJ45" s="769"/>
      <c r="NKK45" s="768"/>
      <c r="NKL45" s="769"/>
      <c r="NKM45" s="768"/>
      <c r="NKN45" s="769"/>
      <c r="NKO45" s="768"/>
      <c r="NKP45" s="769"/>
      <c r="NKQ45" s="768"/>
      <c r="NKR45" s="769"/>
      <c r="NKS45" s="768"/>
      <c r="NKT45" s="769"/>
      <c r="NKU45" s="768"/>
      <c r="NKV45" s="769"/>
      <c r="NKW45" s="768"/>
      <c r="NKX45" s="769"/>
      <c r="NKY45" s="768"/>
      <c r="NKZ45" s="769"/>
      <c r="NLA45" s="768"/>
      <c r="NLB45" s="769"/>
      <c r="NLC45" s="768"/>
      <c r="NLD45" s="769"/>
      <c r="NLE45" s="768"/>
      <c r="NLF45" s="769"/>
      <c r="NLG45" s="768"/>
      <c r="NLH45" s="769"/>
      <c r="NLI45" s="768"/>
      <c r="NLJ45" s="769"/>
      <c r="NLK45" s="768"/>
      <c r="NLL45" s="769"/>
      <c r="NLM45" s="768"/>
      <c r="NLN45" s="769"/>
      <c r="NLO45" s="768"/>
      <c r="NLP45" s="769"/>
      <c r="NLQ45" s="768"/>
      <c r="NLR45" s="769"/>
      <c r="NLS45" s="768"/>
      <c r="NLT45" s="769"/>
      <c r="NLU45" s="768"/>
      <c r="NLV45" s="769"/>
      <c r="NLW45" s="768"/>
      <c r="NLX45" s="769"/>
      <c r="NLY45" s="768"/>
      <c r="NLZ45" s="769"/>
      <c r="NMA45" s="768"/>
      <c r="NMB45" s="769"/>
      <c r="NMC45" s="768"/>
      <c r="NMD45" s="769"/>
      <c r="NME45" s="768"/>
      <c r="NMF45" s="769"/>
      <c r="NMG45" s="768"/>
      <c r="NMH45" s="769"/>
      <c r="NMI45" s="768"/>
      <c r="NMJ45" s="769"/>
      <c r="NMK45" s="768"/>
      <c r="NML45" s="769"/>
      <c r="NMM45" s="768"/>
      <c r="NMN45" s="769"/>
      <c r="NMO45" s="768"/>
      <c r="NMP45" s="769"/>
      <c r="NMQ45" s="768"/>
      <c r="NMR45" s="769"/>
      <c r="NMS45" s="768"/>
      <c r="NMT45" s="769"/>
      <c r="NMU45" s="768"/>
      <c r="NMV45" s="769"/>
      <c r="NMW45" s="768"/>
      <c r="NMX45" s="769"/>
      <c r="NMY45" s="768"/>
      <c r="NMZ45" s="769"/>
      <c r="NNA45" s="768"/>
      <c r="NNB45" s="769"/>
      <c r="NNC45" s="768"/>
      <c r="NND45" s="769"/>
      <c r="NNE45" s="768"/>
      <c r="NNF45" s="769"/>
      <c r="NNG45" s="768"/>
      <c r="NNH45" s="769"/>
      <c r="NNI45" s="768"/>
      <c r="NNJ45" s="769"/>
      <c r="NNK45" s="768"/>
      <c r="NNL45" s="769"/>
      <c r="NNM45" s="768"/>
      <c r="NNN45" s="769"/>
      <c r="NNO45" s="768"/>
      <c r="NNP45" s="769"/>
      <c r="NNQ45" s="768"/>
      <c r="NNR45" s="769"/>
      <c r="NNS45" s="768"/>
      <c r="NNT45" s="769"/>
      <c r="NNU45" s="768"/>
      <c r="NNV45" s="769"/>
      <c r="NNW45" s="768"/>
      <c r="NNX45" s="769"/>
      <c r="NNY45" s="768"/>
      <c r="NNZ45" s="769"/>
      <c r="NOA45" s="768"/>
      <c r="NOB45" s="769"/>
      <c r="NOC45" s="768"/>
      <c r="NOD45" s="769"/>
      <c r="NOE45" s="768"/>
      <c r="NOF45" s="769"/>
      <c r="NOG45" s="768"/>
      <c r="NOH45" s="769"/>
      <c r="NOI45" s="768"/>
      <c r="NOJ45" s="769"/>
      <c r="NOK45" s="768"/>
      <c r="NOL45" s="769"/>
      <c r="NOM45" s="768"/>
      <c r="NON45" s="769"/>
      <c r="NOO45" s="768"/>
      <c r="NOP45" s="769"/>
      <c r="NOQ45" s="768"/>
      <c r="NOR45" s="769"/>
      <c r="NOS45" s="768"/>
      <c r="NOT45" s="769"/>
      <c r="NOU45" s="768"/>
      <c r="NOV45" s="769"/>
      <c r="NOW45" s="768"/>
      <c r="NOX45" s="769"/>
      <c r="NOY45" s="768"/>
      <c r="NOZ45" s="769"/>
      <c r="NPA45" s="768"/>
      <c r="NPB45" s="769"/>
      <c r="NPC45" s="768"/>
      <c r="NPD45" s="769"/>
      <c r="NPE45" s="768"/>
      <c r="NPF45" s="769"/>
      <c r="NPG45" s="768"/>
      <c r="NPH45" s="769"/>
      <c r="NPI45" s="768"/>
      <c r="NPJ45" s="769"/>
      <c r="NPK45" s="768"/>
      <c r="NPL45" s="769"/>
      <c r="NPM45" s="768"/>
      <c r="NPN45" s="769"/>
      <c r="NPO45" s="768"/>
      <c r="NPP45" s="769"/>
      <c r="NPQ45" s="768"/>
      <c r="NPR45" s="769"/>
      <c r="NPS45" s="768"/>
      <c r="NPT45" s="769"/>
      <c r="NPU45" s="768"/>
      <c r="NPV45" s="769"/>
      <c r="NPW45" s="768"/>
      <c r="NPX45" s="769"/>
      <c r="NPY45" s="768"/>
      <c r="NPZ45" s="769"/>
      <c r="NQA45" s="768"/>
      <c r="NQB45" s="769"/>
      <c r="NQC45" s="768"/>
      <c r="NQD45" s="769"/>
      <c r="NQE45" s="768"/>
      <c r="NQF45" s="769"/>
      <c r="NQG45" s="768"/>
      <c r="NQH45" s="769"/>
      <c r="NQI45" s="768"/>
      <c r="NQJ45" s="769"/>
      <c r="NQK45" s="768"/>
      <c r="NQL45" s="769"/>
      <c r="NQM45" s="768"/>
      <c r="NQN45" s="769"/>
      <c r="NQO45" s="768"/>
      <c r="NQP45" s="769"/>
      <c r="NQQ45" s="768"/>
      <c r="NQR45" s="769"/>
      <c r="NQS45" s="768"/>
      <c r="NQT45" s="769"/>
      <c r="NQU45" s="768"/>
      <c r="NQV45" s="769"/>
      <c r="NQW45" s="768"/>
      <c r="NQX45" s="769"/>
      <c r="NQY45" s="768"/>
      <c r="NQZ45" s="769"/>
      <c r="NRA45" s="768"/>
      <c r="NRB45" s="769"/>
      <c r="NRC45" s="768"/>
      <c r="NRD45" s="769"/>
      <c r="NRE45" s="768"/>
      <c r="NRF45" s="769"/>
      <c r="NRG45" s="768"/>
      <c r="NRH45" s="769"/>
      <c r="NRI45" s="768"/>
      <c r="NRJ45" s="769"/>
      <c r="NRK45" s="768"/>
      <c r="NRL45" s="769"/>
      <c r="NRM45" s="768"/>
      <c r="NRN45" s="769"/>
      <c r="NRO45" s="768"/>
      <c r="NRP45" s="769"/>
      <c r="NRQ45" s="768"/>
      <c r="NRR45" s="769"/>
      <c r="NRS45" s="768"/>
      <c r="NRT45" s="769"/>
      <c r="NRU45" s="768"/>
      <c r="NRV45" s="769"/>
      <c r="NRW45" s="768"/>
      <c r="NRX45" s="769"/>
      <c r="NRY45" s="768"/>
      <c r="NRZ45" s="769"/>
      <c r="NSA45" s="768"/>
      <c r="NSB45" s="769"/>
      <c r="NSC45" s="768"/>
      <c r="NSD45" s="769"/>
      <c r="NSE45" s="768"/>
      <c r="NSF45" s="769"/>
      <c r="NSG45" s="768"/>
      <c r="NSH45" s="769"/>
      <c r="NSI45" s="768"/>
      <c r="NSJ45" s="769"/>
      <c r="NSK45" s="768"/>
      <c r="NSL45" s="769"/>
      <c r="NSM45" s="768"/>
      <c r="NSN45" s="769"/>
      <c r="NSO45" s="768"/>
      <c r="NSP45" s="769"/>
      <c r="NSQ45" s="768"/>
      <c r="NSR45" s="769"/>
      <c r="NSS45" s="768"/>
      <c r="NST45" s="769"/>
      <c r="NSU45" s="768"/>
      <c r="NSV45" s="769"/>
      <c r="NSW45" s="768"/>
      <c r="NSX45" s="769"/>
      <c r="NSY45" s="768"/>
      <c r="NSZ45" s="769"/>
      <c r="NTA45" s="768"/>
      <c r="NTB45" s="769"/>
      <c r="NTC45" s="768"/>
      <c r="NTD45" s="769"/>
      <c r="NTE45" s="768"/>
      <c r="NTF45" s="769"/>
      <c r="NTG45" s="768"/>
      <c r="NTH45" s="769"/>
      <c r="NTI45" s="768"/>
      <c r="NTJ45" s="769"/>
      <c r="NTK45" s="768"/>
      <c r="NTL45" s="769"/>
      <c r="NTM45" s="768"/>
      <c r="NTN45" s="769"/>
      <c r="NTO45" s="768"/>
      <c r="NTP45" s="769"/>
      <c r="NTQ45" s="768"/>
      <c r="NTR45" s="769"/>
      <c r="NTS45" s="768"/>
      <c r="NTT45" s="769"/>
      <c r="NTU45" s="768"/>
      <c r="NTV45" s="769"/>
      <c r="NTW45" s="768"/>
      <c r="NTX45" s="769"/>
      <c r="NTY45" s="768"/>
      <c r="NTZ45" s="769"/>
      <c r="NUA45" s="768"/>
      <c r="NUB45" s="769"/>
      <c r="NUC45" s="768"/>
      <c r="NUD45" s="769"/>
      <c r="NUE45" s="768"/>
      <c r="NUF45" s="769"/>
      <c r="NUG45" s="768"/>
      <c r="NUH45" s="769"/>
      <c r="NUI45" s="768"/>
      <c r="NUJ45" s="769"/>
      <c r="NUK45" s="768"/>
      <c r="NUL45" s="769"/>
      <c r="NUM45" s="768"/>
      <c r="NUN45" s="769"/>
      <c r="NUO45" s="768"/>
      <c r="NUP45" s="769"/>
      <c r="NUQ45" s="768"/>
      <c r="NUR45" s="769"/>
      <c r="NUS45" s="768"/>
      <c r="NUT45" s="769"/>
      <c r="NUU45" s="768"/>
      <c r="NUV45" s="769"/>
      <c r="NUW45" s="768"/>
      <c r="NUX45" s="769"/>
      <c r="NUY45" s="768"/>
      <c r="NUZ45" s="769"/>
      <c r="NVA45" s="768"/>
      <c r="NVB45" s="769"/>
      <c r="NVC45" s="768"/>
      <c r="NVD45" s="769"/>
      <c r="NVE45" s="768"/>
      <c r="NVF45" s="769"/>
      <c r="NVG45" s="768"/>
      <c r="NVH45" s="769"/>
      <c r="NVI45" s="768"/>
      <c r="NVJ45" s="769"/>
      <c r="NVK45" s="768"/>
      <c r="NVL45" s="769"/>
      <c r="NVM45" s="768"/>
      <c r="NVN45" s="769"/>
      <c r="NVO45" s="768"/>
      <c r="NVP45" s="769"/>
      <c r="NVQ45" s="768"/>
      <c r="NVR45" s="769"/>
      <c r="NVS45" s="768"/>
      <c r="NVT45" s="769"/>
      <c r="NVU45" s="768"/>
      <c r="NVV45" s="769"/>
      <c r="NVW45" s="768"/>
      <c r="NVX45" s="769"/>
      <c r="NVY45" s="768"/>
      <c r="NVZ45" s="769"/>
      <c r="NWA45" s="768"/>
      <c r="NWB45" s="769"/>
      <c r="NWC45" s="768"/>
      <c r="NWD45" s="769"/>
      <c r="NWE45" s="768"/>
      <c r="NWF45" s="769"/>
      <c r="NWG45" s="768"/>
      <c r="NWH45" s="769"/>
      <c r="NWI45" s="768"/>
      <c r="NWJ45" s="769"/>
      <c r="NWK45" s="768"/>
      <c r="NWL45" s="769"/>
      <c r="NWM45" s="768"/>
      <c r="NWN45" s="769"/>
      <c r="NWO45" s="768"/>
      <c r="NWP45" s="769"/>
      <c r="NWQ45" s="768"/>
      <c r="NWR45" s="769"/>
      <c r="NWS45" s="768"/>
      <c r="NWT45" s="769"/>
      <c r="NWU45" s="768"/>
      <c r="NWV45" s="769"/>
      <c r="NWW45" s="768"/>
      <c r="NWX45" s="769"/>
      <c r="NWY45" s="768"/>
      <c r="NWZ45" s="769"/>
      <c r="NXA45" s="768"/>
      <c r="NXB45" s="769"/>
      <c r="NXC45" s="768"/>
      <c r="NXD45" s="769"/>
      <c r="NXE45" s="768"/>
      <c r="NXF45" s="769"/>
      <c r="NXG45" s="768"/>
      <c r="NXH45" s="769"/>
      <c r="NXI45" s="768"/>
      <c r="NXJ45" s="769"/>
      <c r="NXK45" s="768"/>
      <c r="NXL45" s="769"/>
      <c r="NXM45" s="768"/>
      <c r="NXN45" s="769"/>
      <c r="NXO45" s="768"/>
      <c r="NXP45" s="769"/>
      <c r="NXQ45" s="768"/>
      <c r="NXR45" s="769"/>
      <c r="NXS45" s="768"/>
      <c r="NXT45" s="769"/>
      <c r="NXU45" s="768"/>
      <c r="NXV45" s="769"/>
      <c r="NXW45" s="768"/>
      <c r="NXX45" s="769"/>
      <c r="NXY45" s="768"/>
      <c r="NXZ45" s="769"/>
      <c r="NYA45" s="768"/>
      <c r="NYB45" s="769"/>
      <c r="NYC45" s="768"/>
      <c r="NYD45" s="769"/>
      <c r="NYE45" s="768"/>
      <c r="NYF45" s="769"/>
      <c r="NYG45" s="768"/>
      <c r="NYH45" s="769"/>
      <c r="NYI45" s="768"/>
      <c r="NYJ45" s="769"/>
      <c r="NYK45" s="768"/>
      <c r="NYL45" s="769"/>
      <c r="NYM45" s="768"/>
      <c r="NYN45" s="769"/>
      <c r="NYO45" s="768"/>
      <c r="NYP45" s="769"/>
      <c r="NYQ45" s="768"/>
      <c r="NYR45" s="769"/>
      <c r="NYS45" s="768"/>
      <c r="NYT45" s="769"/>
      <c r="NYU45" s="768"/>
      <c r="NYV45" s="769"/>
      <c r="NYW45" s="768"/>
      <c r="NYX45" s="769"/>
      <c r="NYY45" s="768"/>
      <c r="NYZ45" s="769"/>
      <c r="NZA45" s="768"/>
      <c r="NZB45" s="769"/>
      <c r="NZC45" s="768"/>
      <c r="NZD45" s="769"/>
      <c r="NZE45" s="768"/>
      <c r="NZF45" s="769"/>
      <c r="NZG45" s="768"/>
      <c r="NZH45" s="769"/>
      <c r="NZI45" s="768"/>
      <c r="NZJ45" s="769"/>
      <c r="NZK45" s="768"/>
      <c r="NZL45" s="769"/>
      <c r="NZM45" s="768"/>
      <c r="NZN45" s="769"/>
      <c r="NZO45" s="768"/>
      <c r="NZP45" s="769"/>
      <c r="NZQ45" s="768"/>
      <c r="NZR45" s="769"/>
      <c r="NZS45" s="768"/>
      <c r="NZT45" s="769"/>
      <c r="NZU45" s="768"/>
      <c r="NZV45" s="769"/>
      <c r="NZW45" s="768"/>
      <c r="NZX45" s="769"/>
      <c r="NZY45" s="768"/>
      <c r="NZZ45" s="769"/>
      <c r="OAA45" s="768"/>
      <c r="OAB45" s="769"/>
      <c r="OAC45" s="768"/>
      <c r="OAD45" s="769"/>
      <c r="OAE45" s="768"/>
      <c r="OAF45" s="769"/>
      <c r="OAG45" s="768"/>
      <c r="OAH45" s="769"/>
      <c r="OAI45" s="768"/>
      <c r="OAJ45" s="769"/>
      <c r="OAK45" s="768"/>
      <c r="OAL45" s="769"/>
      <c r="OAM45" s="768"/>
      <c r="OAN45" s="769"/>
      <c r="OAO45" s="768"/>
      <c r="OAP45" s="769"/>
      <c r="OAQ45" s="768"/>
      <c r="OAR45" s="769"/>
      <c r="OAS45" s="768"/>
      <c r="OAT45" s="769"/>
      <c r="OAU45" s="768"/>
      <c r="OAV45" s="769"/>
      <c r="OAW45" s="768"/>
      <c r="OAX45" s="769"/>
      <c r="OAY45" s="768"/>
      <c r="OAZ45" s="769"/>
      <c r="OBA45" s="768"/>
      <c r="OBB45" s="769"/>
      <c r="OBC45" s="768"/>
      <c r="OBD45" s="769"/>
      <c r="OBE45" s="768"/>
      <c r="OBF45" s="769"/>
      <c r="OBG45" s="768"/>
      <c r="OBH45" s="769"/>
      <c r="OBI45" s="768"/>
      <c r="OBJ45" s="769"/>
      <c r="OBK45" s="768"/>
      <c r="OBL45" s="769"/>
      <c r="OBM45" s="768"/>
      <c r="OBN45" s="769"/>
      <c r="OBO45" s="768"/>
      <c r="OBP45" s="769"/>
      <c r="OBQ45" s="768"/>
      <c r="OBR45" s="769"/>
      <c r="OBS45" s="768"/>
      <c r="OBT45" s="769"/>
      <c r="OBU45" s="768"/>
      <c r="OBV45" s="769"/>
      <c r="OBW45" s="768"/>
      <c r="OBX45" s="769"/>
      <c r="OBY45" s="768"/>
      <c r="OBZ45" s="769"/>
      <c r="OCA45" s="768"/>
      <c r="OCB45" s="769"/>
      <c r="OCC45" s="768"/>
      <c r="OCD45" s="769"/>
      <c r="OCE45" s="768"/>
      <c r="OCF45" s="769"/>
      <c r="OCG45" s="768"/>
      <c r="OCH45" s="769"/>
      <c r="OCI45" s="768"/>
      <c r="OCJ45" s="769"/>
      <c r="OCK45" s="768"/>
      <c r="OCL45" s="769"/>
      <c r="OCM45" s="768"/>
      <c r="OCN45" s="769"/>
      <c r="OCO45" s="768"/>
      <c r="OCP45" s="769"/>
      <c r="OCQ45" s="768"/>
      <c r="OCR45" s="769"/>
      <c r="OCS45" s="768"/>
      <c r="OCT45" s="769"/>
      <c r="OCU45" s="768"/>
      <c r="OCV45" s="769"/>
      <c r="OCW45" s="768"/>
      <c r="OCX45" s="769"/>
      <c r="OCY45" s="768"/>
      <c r="OCZ45" s="769"/>
      <c r="ODA45" s="768"/>
      <c r="ODB45" s="769"/>
      <c r="ODC45" s="768"/>
      <c r="ODD45" s="769"/>
      <c r="ODE45" s="768"/>
      <c r="ODF45" s="769"/>
      <c r="ODG45" s="768"/>
      <c r="ODH45" s="769"/>
      <c r="ODI45" s="768"/>
      <c r="ODJ45" s="769"/>
      <c r="ODK45" s="768"/>
      <c r="ODL45" s="769"/>
      <c r="ODM45" s="768"/>
      <c r="ODN45" s="769"/>
      <c r="ODO45" s="768"/>
      <c r="ODP45" s="769"/>
      <c r="ODQ45" s="768"/>
      <c r="ODR45" s="769"/>
      <c r="ODS45" s="768"/>
      <c r="ODT45" s="769"/>
      <c r="ODU45" s="768"/>
      <c r="ODV45" s="769"/>
      <c r="ODW45" s="768"/>
      <c r="ODX45" s="769"/>
      <c r="ODY45" s="768"/>
      <c r="ODZ45" s="769"/>
      <c r="OEA45" s="768"/>
      <c r="OEB45" s="769"/>
      <c r="OEC45" s="768"/>
      <c r="OED45" s="769"/>
      <c r="OEE45" s="768"/>
      <c r="OEF45" s="769"/>
      <c r="OEG45" s="768"/>
      <c r="OEH45" s="769"/>
      <c r="OEI45" s="768"/>
      <c r="OEJ45" s="769"/>
      <c r="OEK45" s="768"/>
      <c r="OEL45" s="769"/>
      <c r="OEM45" s="768"/>
      <c r="OEN45" s="769"/>
      <c r="OEO45" s="768"/>
      <c r="OEP45" s="769"/>
      <c r="OEQ45" s="768"/>
      <c r="OER45" s="769"/>
      <c r="OES45" s="768"/>
      <c r="OET45" s="769"/>
      <c r="OEU45" s="768"/>
      <c r="OEV45" s="769"/>
      <c r="OEW45" s="768"/>
      <c r="OEX45" s="769"/>
      <c r="OEY45" s="768"/>
      <c r="OEZ45" s="769"/>
      <c r="OFA45" s="768"/>
      <c r="OFB45" s="769"/>
      <c r="OFC45" s="768"/>
      <c r="OFD45" s="769"/>
      <c r="OFE45" s="768"/>
      <c r="OFF45" s="769"/>
      <c r="OFG45" s="768"/>
      <c r="OFH45" s="769"/>
      <c r="OFI45" s="768"/>
      <c r="OFJ45" s="769"/>
      <c r="OFK45" s="768"/>
      <c r="OFL45" s="769"/>
      <c r="OFM45" s="768"/>
      <c r="OFN45" s="769"/>
      <c r="OFO45" s="768"/>
      <c r="OFP45" s="769"/>
      <c r="OFQ45" s="768"/>
      <c r="OFR45" s="769"/>
      <c r="OFS45" s="768"/>
      <c r="OFT45" s="769"/>
      <c r="OFU45" s="768"/>
      <c r="OFV45" s="769"/>
      <c r="OFW45" s="768"/>
      <c r="OFX45" s="769"/>
      <c r="OFY45" s="768"/>
      <c r="OFZ45" s="769"/>
      <c r="OGA45" s="768"/>
      <c r="OGB45" s="769"/>
      <c r="OGC45" s="768"/>
      <c r="OGD45" s="769"/>
      <c r="OGE45" s="768"/>
      <c r="OGF45" s="769"/>
      <c r="OGG45" s="768"/>
      <c r="OGH45" s="769"/>
      <c r="OGI45" s="768"/>
      <c r="OGJ45" s="769"/>
      <c r="OGK45" s="768"/>
      <c r="OGL45" s="769"/>
      <c r="OGM45" s="768"/>
      <c r="OGN45" s="769"/>
      <c r="OGO45" s="768"/>
      <c r="OGP45" s="769"/>
      <c r="OGQ45" s="768"/>
      <c r="OGR45" s="769"/>
      <c r="OGS45" s="768"/>
      <c r="OGT45" s="769"/>
      <c r="OGU45" s="768"/>
      <c r="OGV45" s="769"/>
      <c r="OGW45" s="768"/>
      <c r="OGX45" s="769"/>
      <c r="OGY45" s="768"/>
      <c r="OGZ45" s="769"/>
      <c r="OHA45" s="768"/>
      <c r="OHB45" s="769"/>
      <c r="OHC45" s="768"/>
      <c r="OHD45" s="769"/>
      <c r="OHE45" s="768"/>
      <c r="OHF45" s="769"/>
      <c r="OHG45" s="768"/>
      <c r="OHH45" s="769"/>
      <c r="OHI45" s="768"/>
      <c r="OHJ45" s="769"/>
      <c r="OHK45" s="768"/>
      <c r="OHL45" s="769"/>
      <c r="OHM45" s="768"/>
      <c r="OHN45" s="769"/>
      <c r="OHO45" s="768"/>
      <c r="OHP45" s="769"/>
      <c r="OHQ45" s="768"/>
      <c r="OHR45" s="769"/>
      <c r="OHS45" s="768"/>
      <c r="OHT45" s="769"/>
      <c r="OHU45" s="768"/>
      <c r="OHV45" s="769"/>
      <c r="OHW45" s="768"/>
      <c r="OHX45" s="769"/>
      <c r="OHY45" s="768"/>
      <c r="OHZ45" s="769"/>
      <c r="OIA45" s="768"/>
      <c r="OIB45" s="769"/>
      <c r="OIC45" s="768"/>
      <c r="OID45" s="769"/>
      <c r="OIE45" s="768"/>
      <c r="OIF45" s="769"/>
      <c r="OIG45" s="768"/>
      <c r="OIH45" s="769"/>
      <c r="OII45" s="768"/>
      <c r="OIJ45" s="769"/>
      <c r="OIK45" s="768"/>
      <c r="OIL45" s="769"/>
      <c r="OIM45" s="768"/>
      <c r="OIN45" s="769"/>
      <c r="OIO45" s="768"/>
      <c r="OIP45" s="769"/>
      <c r="OIQ45" s="768"/>
      <c r="OIR45" s="769"/>
      <c r="OIS45" s="768"/>
      <c r="OIT45" s="769"/>
      <c r="OIU45" s="768"/>
      <c r="OIV45" s="769"/>
      <c r="OIW45" s="768"/>
      <c r="OIX45" s="769"/>
      <c r="OIY45" s="768"/>
      <c r="OIZ45" s="769"/>
      <c r="OJA45" s="768"/>
      <c r="OJB45" s="769"/>
      <c r="OJC45" s="768"/>
      <c r="OJD45" s="769"/>
      <c r="OJE45" s="768"/>
      <c r="OJF45" s="769"/>
      <c r="OJG45" s="768"/>
      <c r="OJH45" s="769"/>
      <c r="OJI45" s="768"/>
      <c r="OJJ45" s="769"/>
      <c r="OJK45" s="768"/>
      <c r="OJL45" s="769"/>
      <c r="OJM45" s="768"/>
      <c r="OJN45" s="769"/>
      <c r="OJO45" s="768"/>
      <c r="OJP45" s="769"/>
      <c r="OJQ45" s="768"/>
      <c r="OJR45" s="769"/>
      <c r="OJS45" s="768"/>
      <c r="OJT45" s="769"/>
      <c r="OJU45" s="768"/>
      <c r="OJV45" s="769"/>
      <c r="OJW45" s="768"/>
      <c r="OJX45" s="769"/>
      <c r="OJY45" s="768"/>
      <c r="OJZ45" s="769"/>
      <c r="OKA45" s="768"/>
      <c r="OKB45" s="769"/>
      <c r="OKC45" s="768"/>
      <c r="OKD45" s="769"/>
      <c r="OKE45" s="768"/>
      <c r="OKF45" s="769"/>
      <c r="OKG45" s="768"/>
      <c r="OKH45" s="769"/>
      <c r="OKI45" s="768"/>
      <c r="OKJ45" s="769"/>
      <c r="OKK45" s="768"/>
      <c r="OKL45" s="769"/>
      <c r="OKM45" s="768"/>
      <c r="OKN45" s="769"/>
      <c r="OKO45" s="768"/>
      <c r="OKP45" s="769"/>
      <c r="OKQ45" s="768"/>
      <c r="OKR45" s="769"/>
      <c r="OKS45" s="768"/>
      <c r="OKT45" s="769"/>
      <c r="OKU45" s="768"/>
      <c r="OKV45" s="769"/>
      <c r="OKW45" s="768"/>
      <c r="OKX45" s="769"/>
      <c r="OKY45" s="768"/>
      <c r="OKZ45" s="769"/>
      <c r="OLA45" s="768"/>
      <c r="OLB45" s="769"/>
      <c r="OLC45" s="768"/>
      <c r="OLD45" s="769"/>
      <c r="OLE45" s="768"/>
      <c r="OLF45" s="769"/>
      <c r="OLG45" s="768"/>
      <c r="OLH45" s="769"/>
      <c r="OLI45" s="768"/>
      <c r="OLJ45" s="769"/>
      <c r="OLK45" s="768"/>
      <c r="OLL45" s="769"/>
      <c r="OLM45" s="768"/>
      <c r="OLN45" s="769"/>
      <c r="OLO45" s="768"/>
      <c r="OLP45" s="769"/>
      <c r="OLQ45" s="768"/>
      <c r="OLR45" s="769"/>
      <c r="OLS45" s="768"/>
      <c r="OLT45" s="769"/>
      <c r="OLU45" s="768"/>
      <c r="OLV45" s="769"/>
      <c r="OLW45" s="768"/>
      <c r="OLX45" s="769"/>
      <c r="OLY45" s="768"/>
      <c r="OLZ45" s="769"/>
      <c r="OMA45" s="768"/>
      <c r="OMB45" s="769"/>
      <c r="OMC45" s="768"/>
      <c r="OMD45" s="769"/>
      <c r="OME45" s="768"/>
      <c r="OMF45" s="769"/>
      <c r="OMG45" s="768"/>
      <c r="OMH45" s="769"/>
      <c r="OMI45" s="768"/>
      <c r="OMJ45" s="769"/>
      <c r="OMK45" s="768"/>
      <c r="OML45" s="769"/>
      <c r="OMM45" s="768"/>
      <c r="OMN45" s="769"/>
      <c r="OMO45" s="768"/>
      <c r="OMP45" s="769"/>
      <c r="OMQ45" s="768"/>
      <c r="OMR45" s="769"/>
      <c r="OMS45" s="768"/>
      <c r="OMT45" s="769"/>
      <c r="OMU45" s="768"/>
      <c r="OMV45" s="769"/>
      <c r="OMW45" s="768"/>
      <c r="OMX45" s="769"/>
      <c r="OMY45" s="768"/>
      <c r="OMZ45" s="769"/>
      <c r="ONA45" s="768"/>
      <c r="ONB45" s="769"/>
      <c r="ONC45" s="768"/>
      <c r="OND45" s="769"/>
      <c r="ONE45" s="768"/>
      <c r="ONF45" s="769"/>
      <c r="ONG45" s="768"/>
      <c r="ONH45" s="769"/>
      <c r="ONI45" s="768"/>
      <c r="ONJ45" s="769"/>
      <c r="ONK45" s="768"/>
      <c r="ONL45" s="769"/>
      <c r="ONM45" s="768"/>
      <c r="ONN45" s="769"/>
      <c r="ONO45" s="768"/>
      <c r="ONP45" s="769"/>
      <c r="ONQ45" s="768"/>
      <c r="ONR45" s="769"/>
      <c r="ONS45" s="768"/>
      <c r="ONT45" s="769"/>
      <c r="ONU45" s="768"/>
      <c r="ONV45" s="769"/>
      <c r="ONW45" s="768"/>
      <c r="ONX45" s="769"/>
      <c r="ONY45" s="768"/>
      <c r="ONZ45" s="769"/>
      <c r="OOA45" s="768"/>
      <c r="OOB45" s="769"/>
      <c r="OOC45" s="768"/>
      <c r="OOD45" s="769"/>
      <c r="OOE45" s="768"/>
      <c r="OOF45" s="769"/>
      <c r="OOG45" s="768"/>
      <c r="OOH45" s="769"/>
      <c r="OOI45" s="768"/>
      <c r="OOJ45" s="769"/>
      <c r="OOK45" s="768"/>
      <c r="OOL45" s="769"/>
      <c r="OOM45" s="768"/>
      <c r="OON45" s="769"/>
      <c r="OOO45" s="768"/>
      <c r="OOP45" s="769"/>
      <c r="OOQ45" s="768"/>
      <c r="OOR45" s="769"/>
      <c r="OOS45" s="768"/>
      <c r="OOT45" s="769"/>
      <c r="OOU45" s="768"/>
      <c r="OOV45" s="769"/>
      <c r="OOW45" s="768"/>
      <c r="OOX45" s="769"/>
      <c r="OOY45" s="768"/>
      <c r="OOZ45" s="769"/>
      <c r="OPA45" s="768"/>
      <c r="OPB45" s="769"/>
      <c r="OPC45" s="768"/>
      <c r="OPD45" s="769"/>
      <c r="OPE45" s="768"/>
      <c r="OPF45" s="769"/>
      <c r="OPG45" s="768"/>
      <c r="OPH45" s="769"/>
      <c r="OPI45" s="768"/>
      <c r="OPJ45" s="769"/>
      <c r="OPK45" s="768"/>
      <c r="OPL45" s="769"/>
      <c r="OPM45" s="768"/>
      <c r="OPN45" s="769"/>
      <c r="OPO45" s="768"/>
      <c r="OPP45" s="769"/>
      <c r="OPQ45" s="768"/>
      <c r="OPR45" s="769"/>
      <c r="OPS45" s="768"/>
      <c r="OPT45" s="769"/>
      <c r="OPU45" s="768"/>
      <c r="OPV45" s="769"/>
      <c r="OPW45" s="768"/>
      <c r="OPX45" s="769"/>
      <c r="OPY45" s="768"/>
      <c r="OPZ45" s="769"/>
      <c r="OQA45" s="768"/>
      <c r="OQB45" s="769"/>
      <c r="OQC45" s="768"/>
      <c r="OQD45" s="769"/>
      <c r="OQE45" s="768"/>
      <c r="OQF45" s="769"/>
      <c r="OQG45" s="768"/>
      <c r="OQH45" s="769"/>
      <c r="OQI45" s="768"/>
      <c r="OQJ45" s="769"/>
      <c r="OQK45" s="768"/>
      <c r="OQL45" s="769"/>
      <c r="OQM45" s="768"/>
      <c r="OQN45" s="769"/>
      <c r="OQO45" s="768"/>
      <c r="OQP45" s="769"/>
      <c r="OQQ45" s="768"/>
      <c r="OQR45" s="769"/>
      <c r="OQS45" s="768"/>
      <c r="OQT45" s="769"/>
      <c r="OQU45" s="768"/>
      <c r="OQV45" s="769"/>
      <c r="OQW45" s="768"/>
      <c r="OQX45" s="769"/>
      <c r="OQY45" s="768"/>
      <c r="OQZ45" s="769"/>
      <c r="ORA45" s="768"/>
      <c r="ORB45" s="769"/>
      <c r="ORC45" s="768"/>
      <c r="ORD45" s="769"/>
      <c r="ORE45" s="768"/>
      <c r="ORF45" s="769"/>
      <c r="ORG45" s="768"/>
      <c r="ORH45" s="769"/>
      <c r="ORI45" s="768"/>
      <c r="ORJ45" s="769"/>
      <c r="ORK45" s="768"/>
      <c r="ORL45" s="769"/>
      <c r="ORM45" s="768"/>
      <c r="ORN45" s="769"/>
      <c r="ORO45" s="768"/>
      <c r="ORP45" s="769"/>
      <c r="ORQ45" s="768"/>
      <c r="ORR45" s="769"/>
      <c r="ORS45" s="768"/>
      <c r="ORT45" s="769"/>
      <c r="ORU45" s="768"/>
      <c r="ORV45" s="769"/>
      <c r="ORW45" s="768"/>
      <c r="ORX45" s="769"/>
      <c r="ORY45" s="768"/>
      <c r="ORZ45" s="769"/>
      <c r="OSA45" s="768"/>
      <c r="OSB45" s="769"/>
      <c r="OSC45" s="768"/>
      <c r="OSD45" s="769"/>
      <c r="OSE45" s="768"/>
      <c r="OSF45" s="769"/>
      <c r="OSG45" s="768"/>
      <c r="OSH45" s="769"/>
      <c r="OSI45" s="768"/>
      <c r="OSJ45" s="769"/>
      <c r="OSK45" s="768"/>
      <c r="OSL45" s="769"/>
      <c r="OSM45" s="768"/>
      <c r="OSN45" s="769"/>
      <c r="OSO45" s="768"/>
      <c r="OSP45" s="769"/>
      <c r="OSQ45" s="768"/>
      <c r="OSR45" s="769"/>
      <c r="OSS45" s="768"/>
      <c r="OST45" s="769"/>
      <c r="OSU45" s="768"/>
      <c r="OSV45" s="769"/>
      <c r="OSW45" s="768"/>
      <c r="OSX45" s="769"/>
      <c r="OSY45" s="768"/>
      <c r="OSZ45" s="769"/>
      <c r="OTA45" s="768"/>
      <c r="OTB45" s="769"/>
      <c r="OTC45" s="768"/>
      <c r="OTD45" s="769"/>
      <c r="OTE45" s="768"/>
      <c r="OTF45" s="769"/>
      <c r="OTG45" s="768"/>
      <c r="OTH45" s="769"/>
      <c r="OTI45" s="768"/>
      <c r="OTJ45" s="769"/>
      <c r="OTK45" s="768"/>
      <c r="OTL45" s="769"/>
      <c r="OTM45" s="768"/>
      <c r="OTN45" s="769"/>
      <c r="OTO45" s="768"/>
      <c r="OTP45" s="769"/>
      <c r="OTQ45" s="768"/>
      <c r="OTR45" s="769"/>
      <c r="OTS45" s="768"/>
      <c r="OTT45" s="769"/>
      <c r="OTU45" s="768"/>
      <c r="OTV45" s="769"/>
      <c r="OTW45" s="768"/>
      <c r="OTX45" s="769"/>
      <c r="OTY45" s="768"/>
      <c r="OTZ45" s="769"/>
      <c r="OUA45" s="768"/>
      <c r="OUB45" s="769"/>
      <c r="OUC45" s="768"/>
      <c r="OUD45" s="769"/>
      <c r="OUE45" s="768"/>
      <c r="OUF45" s="769"/>
      <c r="OUG45" s="768"/>
      <c r="OUH45" s="769"/>
      <c r="OUI45" s="768"/>
      <c r="OUJ45" s="769"/>
      <c r="OUK45" s="768"/>
      <c r="OUL45" s="769"/>
      <c r="OUM45" s="768"/>
      <c r="OUN45" s="769"/>
      <c r="OUO45" s="768"/>
      <c r="OUP45" s="769"/>
      <c r="OUQ45" s="768"/>
      <c r="OUR45" s="769"/>
      <c r="OUS45" s="768"/>
      <c r="OUT45" s="769"/>
      <c r="OUU45" s="768"/>
      <c r="OUV45" s="769"/>
      <c r="OUW45" s="768"/>
      <c r="OUX45" s="769"/>
      <c r="OUY45" s="768"/>
      <c r="OUZ45" s="769"/>
      <c r="OVA45" s="768"/>
      <c r="OVB45" s="769"/>
      <c r="OVC45" s="768"/>
      <c r="OVD45" s="769"/>
      <c r="OVE45" s="768"/>
      <c r="OVF45" s="769"/>
      <c r="OVG45" s="768"/>
      <c r="OVH45" s="769"/>
      <c r="OVI45" s="768"/>
      <c r="OVJ45" s="769"/>
      <c r="OVK45" s="768"/>
      <c r="OVL45" s="769"/>
      <c r="OVM45" s="768"/>
      <c r="OVN45" s="769"/>
      <c r="OVO45" s="768"/>
      <c r="OVP45" s="769"/>
      <c r="OVQ45" s="768"/>
      <c r="OVR45" s="769"/>
      <c r="OVS45" s="768"/>
      <c r="OVT45" s="769"/>
      <c r="OVU45" s="768"/>
      <c r="OVV45" s="769"/>
      <c r="OVW45" s="768"/>
      <c r="OVX45" s="769"/>
      <c r="OVY45" s="768"/>
      <c r="OVZ45" s="769"/>
      <c r="OWA45" s="768"/>
      <c r="OWB45" s="769"/>
      <c r="OWC45" s="768"/>
      <c r="OWD45" s="769"/>
      <c r="OWE45" s="768"/>
      <c r="OWF45" s="769"/>
      <c r="OWG45" s="768"/>
      <c r="OWH45" s="769"/>
      <c r="OWI45" s="768"/>
      <c r="OWJ45" s="769"/>
      <c r="OWK45" s="768"/>
      <c r="OWL45" s="769"/>
      <c r="OWM45" s="768"/>
      <c r="OWN45" s="769"/>
      <c r="OWO45" s="768"/>
      <c r="OWP45" s="769"/>
      <c r="OWQ45" s="768"/>
      <c r="OWR45" s="769"/>
      <c r="OWS45" s="768"/>
      <c r="OWT45" s="769"/>
      <c r="OWU45" s="768"/>
      <c r="OWV45" s="769"/>
      <c r="OWW45" s="768"/>
      <c r="OWX45" s="769"/>
      <c r="OWY45" s="768"/>
      <c r="OWZ45" s="769"/>
      <c r="OXA45" s="768"/>
      <c r="OXB45" s="769"/>
      <c r="OXC45" s="768"/>
      <c r="OXD45" s="769"/>
      <c r="OXE45" s="768"/>
      <c r="OXF45" s="769"/>
      <c r="OXG45" s="768"/>
      <c r="OXH45" s="769"/>
      <c r="OXI45" s="768"/>
      <c r="OXJ45" s="769"/>
      <c r="OXK45" s="768"/>
      <c r="OXL45" s="769"/>
      <c r="OXM45" s="768"/>
      <c r="OXN45" s="769"/>
      <c r="OXO45" s="768"/>
      <c r="OXP45" s="769"/>
      <c r="OXQ45" s="768"/>
      <c r="OXR45" s="769"/>
      <c r="OXS45" s="768"/>
      <c r="OXT45" s="769"/>
      <c r="OXU45" s="768"/>
      <c r="OXV45" s="769"/>
      <c r="OXW45" s="768"/>
      <c r="OXX45" s="769"/>
      <c r="OXY45" s="768"/>
      <c r="OXZ45" s="769"/>
      <c r="OYA45" s="768"/>
      <c r="OYB45" s="769"/>
      <c r="OYC45" s="768"/>
      <c r="OYD45" s="769"/>
      <c r="OYE45" s="768"/>
      <c r="OYF45" s="769"/>
      <c r="OYG45" s="768"/>
      <c r="OYH45" s="769"/>
      <c r="OYI45" s="768"/>
      <c r="OYJ45" s="769"/>
      <c r="OYK45" s="768"/>
      <c r="OYL45" s="769"/>
      <c r="OYM45" s="768"/>
      <c r="OYN45" s="769"/>
      <c r="OYO45" s="768"/>
      <c r="OYP45" s="769"/>
      <c r="OYQ45" s="768"/>
      <c r="OYR45" s="769"/>
      <c r="OYS45" s="768"/>
      <c r="OYT45" s="769"/>
      <c r="OYU45" s="768"/>
      <c r="OYV45" s="769"/>
      <c r="OYW45" s="768"/>
      <c r="OYX45" s="769"/>
      <c r="OYY45" s="768"/>
      <c r="OYZ45" s="769"/>
      <c r="OZA45" s="768"/>
      <c r="OZB45" s="769"/>
      <c r="OZC45" s="768"/>
      <c r="OZD45" s="769"/>
      <c r="OZE45" s="768"/>
      <c r="OZF45" s="769"/>
      <c r="OZG45" s="768"/>
      <c r="OZH45" s="769"/>
      <c r="OZI45" s="768"/>
      <c r="OZJ45" s="769"/>
      <c r="OZK45" s="768"/>
      <c r="OZL45" s="769"/>
      <c r="OZM45" s="768"/>
      <c r="OZN45" s="769"/>
      <c r="OZO45" s="768"/>
      <c r="OZP45" s="769"/>
      <c r="OZQ45" s="768"/>
      <c r="OZR45" s="769"/>
      <c r="OZS45" s="768"/>
      <c r="OZT45" s="769"/>
      <c r="OZU45" s="768"/>
      <c r="OZV45" s="769"/>
      <c r="OZW45" s="768"/>
      <c r="OZX45" s="769"/>
      <c r="OZY45" s="768"/>
      <c r="OZZ45" s="769"/>
      <c r="PAA45" s="768"/>
      <c r="PAB45" s="769"/>
      <c r="PAC45" s="768"/>
      <c r="PAD45" s="769"/>
      <c r="PAE45" s="768"/>
      <c r="PAF45" s="769"/>
      <c r="PAG45" s="768"/>
      <c r="PAH45" s="769"/>
      <c r="PAI45" s="768"/>
      <c r="PAJ45" s="769"/>
      <c r="PAK45" s="768"/>
      <c r="PAL45" s="769"/>
      <c r="PAM45" s="768"/>
      <c r="PAN45" s="769"/>
      <c r="PAO45" s="768"/>
      <c r="PAP45" s="769"/>
      <c r="PAQ45" s="768"/>
      <c r="PAR45" s="769"/>
      <c r="PAS45" s="768"/>
      <c r="PAT45" s="769"/>
      <c r="PAU45" s="768"/>
      <c r="PAV45" s="769"/>
      <c r="PAW45" s="768"/>
      <c r="PAX45" s="769"/>
      <c r="PAY45" s="768"/>
      <c r="PAZ45" s="769"/>
      <c r="PBA45" s="768"/>
      <c r="PBB45" s="769"/>
      <c r="PBC45" s="768"/>
      <c r="PBD45" s="769"/>
      <c r="PBE45" s="768"/>
      <c r="PBF45" s="769"/>
      <c r="PBG45" s="768"/>
      <c r="PBH45" s="769"/>
      <c r="PBI45" s="768"/>
      <c r="PBJ45" s="769"/>
      <c r="PBK45" s="768"/>
      <c r="PBL45" s="769"/>
      <c r="PBM45" s="768"/>
      <c r="PBN45" s="769"/>
      <c r="PBO45" s="768"/>
      <c r="PBP45" s="769"/>
      <c r="PBQ45" s="768"/>
      <c r="PBR45" s="769"/>
      <c r="PBS45" s="768"/>
      <c r="PBT45" s="769"/>
      <c r="PBU45" s="768"/>
      <c r="PBV45" s="769"/>
      <c r="PBW45" s="768"/>
      <c r="PBX45" s="769"/>
      <c r="PBY45" s="768"/>
      <c r="PBZ45" s="769"/>
      <c r="PCA45" s="768"/>
      <c r="PCB45" s="769"/>
      <c r="PCC45" s="768"/>
      <c r="PCD45" s="769"/>
      <c r="PCE45" s="768"/>
      <c r="PCF45" s="769"/>
      <c r="PCG45" s="768"/>
      <c r="PCH45" s="769"/>
      <c r="PCI45" s="768"/>
      <c r="PCJ45" s="769"/>
      <c r="PCK45" s="768"/>
      <c r="PCL45" s="769"/>
      <c r="PCM45" s="768"/>
      <c r="PCN45" s="769"/>
      <c r="PCO45" s="768"/>
      <c r="PCP45" s="769"/>
      <c r="PCQ45" s="768"/>
      <c r="PCR45" s="769"/>
      <c r="PCS45" s="768"/>
      <c r="PCT45" s="769"/>
      <c r="PCU45" s="768"/>
      <c r="PCV45" s="769"/>
      <c r="PCW45" s="768"/>
      <c r="PCX45" s="769"/>
      <c r="PCY45" s="768"/>
      <c r="PCZ45" s="769"/>
      <c r="PDA45" s="768"/>
      <c r="PDB45" s="769"/>
      <c r="PDC45" s="768"/>
      <c r="PDD45" s="769"/>
      <c r="PDE45" s="768"/>
      <c r="PDF45" s="769"/>
      <c r="PDG45" s="768"/>
      <c r="PDH45" s="769"/>
      <c r="PDI45" s="768"/>
      <c r="PDJ45" s="769"/>
      <c r="PDK45" s="768"/>
      <c r="PDL45" s="769"/>
      <c r="PDM45" s="768"/>
      <c r="PDN45" s="769"/>
      <c r="PDO45" s="768"/>
      <c r="PDP45" s="769"/>
      <c r="PDQ45" s="768"/>
      <c r="PDR45" s="769"/>
      <c r="PDS45" s="768"/>
      <c r="PDT45" s="769"/>
      <c r="PDU45" s="768"/>
      <c r="PDV45" s="769"/>
      <c r="PDW45" s="768"/>
      <c r="PDX45" s="769"/>
      <c r="PDY45" s="768"/>
      <c r="PDZ45" s="769"/>
      <c r="PEA45" s="768"/>
      <c r="PEB45" s="769"/>
      <c r="PEC45" s="768"/>
      <c r="PED45" s="769"/>
      <c r="PEE45" s="768"/>
      <c r="PEF45" s="769"/>
      <c r="PEG45" s="768"/>
      <c r="PEH45" s="769"/>
      <c r="PEI45" s="768"/>
      <c r="PEJ45" s="769"/>
      <c r="PEK45" s="768"/>
      <c r="PEL45" s="769"/>
      <c r="PEM45" s="768"/>
      <c r="PEN45" s="769"/>
      <c r="PEO45" s="768"/>
      <c r="PEP45" s="769"/>
      <c r="PEQ45" s="768"/>
      <c r="PER45" s="769"/>
      <c r="PES45" s="768"/>
      <c r="PET45" s="769"/>
      <c r="PEU45" s="768"/>
      <c r="PEV45" s="769"/>
      <c r="PEW45" s="768"/>
      <c r="PEX45" s="769"/>
      <c r="PEY45" s="768"/>
      <c r="PEZ45" s="769"/>
      <c r="PFA45" s="768"/>
      <c r="PFB45" s="769"/>
      <c r="PFC45" s="768"/>
      <c r="PFD45" s="769"/>
      <c r="PFE45" s="768"/>
      <c r="PFF45" s="769"/>
      <c r="PFG45" s="768"/>
      <c r="PFH45" s="769"/>
      <c r="PFI45" s="768"/>
      <c r="PFJ45" s="769"/>
      <c r="PFK45" s="768"/>
      <c r="PFL45" s="769"/>
      <c r="PFM45" s="768"/>
      <c r="PFN45" s="769"/>
      <c r="PFO45" s="768"/>
      <c r="PFP45" s="769"/>
      <c r="PFQ45" s="768"/>
      <c r="PFR45" s="769"/>
      <c r="PFS45" s="768"/>
      <c r="PFT45" s="769"/>
      <c r="PFU45" s="768"/>
      <c r="PFV45" s="769"/>
      <c r="PFW45" s="768"/>
      <c r="PFX45" s="769"/>
      <c r="PFY45" s="768"/>
      <c r="PFZ45" s="769"/>
      <c r="PGA45" s="768"/>
      <c r="PGB45" s="769"/>
      <c r="PGC45" s="768"/>
      <c r="PGD45" s="769"/>
      <c r="PGE45" s="768"/>
      <c r="PGF45" s="769"/>
      <c r="PGG45" s="768"/>
      <c r="PGH45" s="769"/>
      <c r="PGI45" s="768"/>
      <c r="PGJ45" s="769"/>
      <c r="PGK45" s="768"/>
      <c r="PGL45" s="769"/>
      <c r="PGM45" s="768"/>
      <c r="PGN45" s="769"/>
      <c r="PGO45" s="768"/>
      <c r="PGP45" s="769"/>
      <c r="PGQ45" s="768"/>
      <c r="PGR45" s="769"/>
      <c r="PGS45" s="768"/>
      <c r="PGT45" s="769"/>
      <c r="PGU45" s="768"/>
      <c r="PGV45" s="769"/>
      <c r="PGW45" s="768"/>
      <c r="PGX45" s="769"/>
      <c r="PGY45" s="768"/>
      <c r="PGZ45" s="769"/>
      <c r="PHA45" s="768"/>
      <c r="PHB45" s="769"/>
      <c r="PHC45" s="768"/>
      <c r="PHD45" s="769"/>
      <c r="PHE45" s="768"/>
      <c r="PHF45" s="769"/>
      <c r="PHG45" s="768"/>
      <c r="PHH45" s="769"/>
      <c r="PHI45" s="768"/>
      <c r="PHJ45" s="769"/>
      <c r="PHK45" s="768"/>
      <c r="PHL45" s="769"/>
      <c r="PHM45" s="768"/>
      <c r="PHN45" s="769"/>
      <c r="PHO45" s="768"/>
      <c r="PHP45" s="769"/>
      <c r="PHQ45" s="768"/>
      <c r="PHR45" s="769"/>
      <c r="PHS45" s="768"/>
      <c r="PHT45" s="769"/>
      <c r="PHU45" s="768"/>
      <c r="PHV45" s="769"/>
      <c r="PHW45" s="768"/>
      <c r="PHX45" s="769"/>
      <c r="PHY45" s="768"/>
      <c r="PHZ45" s="769"/>
      <c r="PIA45" s="768"/>
      <c r="PIB45" s="769"/>
      <c r="PIC45" s="768"/>
      <c r="PID45" s="769"/>
      <c r="PIE45" s="768"/>
      <c r="PIF45" s="769"/>
      <c r="PIG45" s="768"/>
      <c r="PIH45" s="769"/>
      <c r="PII45" s="768"/>
      <c r="PIJ45" s="769"/>
      <c r="PIK45" s="768"/>
      <c r="PIL45" s="769"/>
      <c r="PIM45" s="768"/>
      <c r="PIN45" s="769"/>
      <c r="PIO45" s="768"/>
      <c r="PIP45" s="769"/>
      <c r="PIQ45" s="768"/>
      <c r="PIR45" s="769"/>
      <c r="PIS45" s="768"/>
      <c r="PIT45" s="769"/>
      <c r="PIU45" s="768"/>
      <c r="PIV45" s="769"/>
      <c r="PIW45" s="768"/>
      <c r="PIX45" s="769"/>
      <c r="PIY45" s="768"/>
      <c r="PIZ45" s="769"/>
      <c r="PJA45" s="768"/>
      <c r="PJB45" s="769"/>
      <c r="PJC45" s="768"/>
      <c r="PJD45" s="769"/>
      <c r="PJE45" s="768"/>
      <c r="PJF45" s="769"/>
      <c r="PJG45" s="768"/>
      <c r="PJH45" s="769"/>
      <c r="PJI45" s="768"/>
      <c r="PJJ45" s="769"/>
      <c r="PJK45" s="768"/>
      <c r="PJL45" s="769"/>
      <c r="PJM45" s="768"/>
      <c r="PJN45" s="769"/>
      <c r="PJO45" s="768"/>
      <c r="PJP45" s="769"/>
      <c r="PJQ45" s="768"/>
      <c r="PJR45" s="769"/>
      <c r="PJS45" s="768"/>
      <c r="PJT45" s="769"/>
      <c r="PJU45" s="768"/>
      <c r="PJV45" s="769"/>
      <c r="PJW45" s="768"/>
      <c r="PJX45" s="769"/>
      <c r="PJY45" s="768"/>
      <c r="PJZ45" s="769"/>
      <c r="PKA45" s="768"/>
      <c r="PKB45" s="769"/>
      <c r="PKC45" s="768"/>
      <c r="PKD45" s="769"/>
      <c r="PKE45" s="768"/>
      <c r="PKF45" s="769"/>
      <c r="PKG45" s="768"/>
      <c r="PKH45" s="769"/>
      <c r="PKI45" s="768"/>
      <c r="PKJ45" s="769"/>
      <c r="PKK45" s="768"/>
      <c r="PKL45" s="769"/>
      <c r="PKM45" s="768"/>
      <c r="PKN45" s="769"/>
      <c r="PKO45" s="768"/>
      <c r="PKP45" s="769"/>
      <c r="PKQ45" s="768"/>
      <c r="PKR45" s="769"/>
      <c r="PKS45" s="768"/>
      <c r="PKT45" s="769"/>
      <c r="PKU45" s="768"/>
      <c r="PKV45" s="769"/>
      <c r="PKW45" s="768"/>
      <c r="PKX45" s="769"/>
      <c r="PKY45" s="768"/>
      <c r="PKZ45" s="769"/>
      <c r="PLA45" s="768"/>
      <c r="PLB45" s="769"/>
      <c r="PLC45" s="768"/>
      <c r="PLD45" s="769"/>
      <c r="PLE45" s="768"/>
      <c r="PLF45" s="769"/>
      <c r="PLG45" s="768"/>
      <c r="PLH45" s="769"/>
      <c r="PLI45" s="768"/>
      <c r="PLJ45" s="769"/>
      <c r="PLK45" s="768"/>
      <c r="PLL45" s="769"/>
      <c r="PLM45" s="768"/>
      <c r="PLN45" s="769"/>
      <c r="PLO45" s="768"/>
      <c r="PLP45" s="769"/>
      <c r="PLQ45" s="768"/>
      <c r="PLR45" s="769"/>
      <c r="PLS45" s="768"/>
      <c r="PLT45" s="769"/>
      <c r="PLU45" s="768"/>
      <c r="PLV45" s="769"/>
      <c r="PLW45" s="768"/>
      <c r="PLX45" s="769"/>
      <c r="PLY45" s="768"/>
      <c r="PLZ45" s="769"/>
      <c r="PMA45" s="768"/>
      <c r="PMB45" s="769"/>
      <c r="PMC45" s="768"/>
      <c r="PMD45" s="769"/>
      <c r="PME45" s="768"/>
      <c r="PMF45" s="769"/>
      <c r="PMG45" s="768"/>
      <c r="PMH45" s="769"/>
      <c r="PMI45" s="768"/>
      <c r="PMJ45" s="769"/>
      <c r="PMK45" s="768"/>
      <c r="PML45" s="769"/>
      <c r="PMM45" s="768"/>
      <c r="PMN45" s="769"/>
      <c r="PMO45" s="768"/>
      <c r="PMP45" s="769"/>
      <c r="PMQ45" s="768"/>
      <c r="PMR45" s="769"/>
      <c r="PMS45" s="768"/>
      <c r="PMT45" s="769"/>
      <c r="PMU45" s="768"/>
      <c r="PMV45" s="769"/>
      <c r="PMW45" s="768"/>
      <c r="PMX45" s="769"/>
      <c r="PMY45" s="768"/>
      <c r="PMZ45" s="769"/>
      <c r="PNA45" s="768"/>
      <c r="PNB45" s="769"/>
      <c r="PNC45" s="768"/>
      <c r="PND45" s="769"/>
      <c r="PNE45" s="768"/>
      <c r="PNF45" s="769"/>
      <c r="PNG45" s="768"/>
      <c r="PNH45" s="769"/>
      <c r="PNI45" s="768"/>
      <c r="PNJ45" s="769"/>
      <c r="PNK45" s="768"/>
      <c r="PNL45" s="769"/>
      <c r="PNM45" s="768"/>
      <c r="PNN45" s="769"/>
      <c r="PNO45" s="768"/>
      <c r="PNP45" s="769"/>
      <c r="PNQ45" s="768"/>
      <c r="PNR45" s="769"/>
      <c r="PNS45" s="768"/>
      <c r="PNT45" s="769"/>
      <c r="PNU45" s="768"/>
      <c r="PNV45" s="769"/>
      <c r="PNW45" s="768"/>
      <c r="PNX45" s="769"/>
      <c r="PNY45" s="768"/>
      <c r="PNZ45" s="769"/>
      <c r="POA45" s="768"/>
      <c r="POB45" s="769"/>
      <c r="POC45" s="768"/>
      <c r="POD45" s="769"/>
      <c r="POE45" s="768"/>
      <c r="POF45" s="769"/>
      <c r="POG45" s="768"/>
      <c r="POH45" s="769"/>
      <c r="POI45" s="768"/>
      <c r="POJ45" s="769"/>
      <c r="POK45" s="768"/>
      <c r="POL45" s="769"/>
      <c r="POM45" s="768"/>
      <c r="PON45" s="769"/>
      <c r="POO45" s="768"/>
      <c r="POP45" s="769"/>
      <c r="POQ45" s="768"/>
      <c r="POR45" s="769"/>
      <c r="POS45" s="768"/>
      <c r="POT45" s="769"/>
      <c r="POU45" s="768"/>
      <c r="POV45" s="769"/>
      <c r="POW45" s="768"/>
      <c r="POX45" s="769"/>
      <c r="POY45" s="768"/>
      <c r="POZ45" s="769"/>
      <c r="PPA45" s="768"/>
      <c r="PPB45" s="769"/>
      <c r="PPC45" s="768"/>
      <c r="PPD45" s="769"/>
      <c r="PPE45" s="768"/>
      <c r="PPF45" s="769"/>
      <c r="PPG45" s="768"/>
      <c r="PPH45" s="769"/>
      <c r="PPI45" s="768"/>
      <c r="PPJ45" s="769"/>
      <c r="PPK45" s="768"/>
      <c r="PPL45" s="769"/>
      <c r="PPM45" s="768"/>
      <c r="PPN45" s="769"/>
      <c r="PPO45" s="768"/>
      <c r="PPP45" s="769"/>
      <c r="PPQ45" s="768"/>
      <c r="PPR45" s="769"/>
      <c r="PPS45" s="768"/>
      <c r="PPT45" s="769"/>
      <c r="PPU45" s="768"/>
      <c r="PPV45" s="769"/>
      <c r="PPW45" s="768"/>
      <c r="PPX45" s="769"/>
      <c r="PPY45" s="768"/>
      <c r="PPZ45" s="769"/>
      <c r="PQA45" s="768"/>
      <c r="PQB45" s="769"/>
      <c r="PQC45" s="768"/>
      <c r="PQD45" s="769"/>
      <c r="PQE45" s="768"/>
      <c r="PQF45" s="769"/>
      <c r="PQG45" s="768"/>
      <c r="PQH45" s="769"/>
      <c r="PQI45" s="768"/>
      <c r="PQJ45" s="769"/>
      <c r="PQK45" s="768"/>
      <c r="PQL45" s="769"/>
      <c r="PQM45" s="768"/>
      <c r="PQN45" s="769"/>
      <c r="PQO45" s="768"/>
      <c r="PQP45" s="769"/>
      <c r="PQQ45" s="768"/>
      <c r="PQR45" s="769"/>
      <c r="PQS45" s="768"/>
      <c r="PQT45" s="769"/>
      <c r="PQU45" s="768"/>
      <c r="PQV45" s="769"/>
      <c r="PQW45" s="768"/>
      <c r="PQX45" s="769"/>
      <c r="PQY45" s="768"/>
      <c r="PQZ45" s="769"/>
      <c r="PRA45" s="768"/>
      <c r="PRB45" s="769"/>
      <c r="PRC45" s="768"/>
      <c r="PRD45" s="769"/>
      <c r="PRE45" s="768"/>
      <c r="PRF45" s="769"/>
      <c r="PRG45" s="768"/>
      <c r="PRH45" s="769"/>
      <c r="PRI45" s="768"/>
      <c r="PRJ45" s="769"/>
      <c r="PRK45" s="768"/>
      <c r="PRL45" s="769"/>
      <c r="PRM45" s="768"/>
      <c r="PRN45" s="769"/>
      <c r="PRO45" s="768"/>
      <c r="PRP45" s="769"/>
      <c r="PRQ45" s="768"/>
      <c r="PRR45" s="769"/>
      <c r="PRS45" s="768"/>
      <c r="PRT45" s="769"/>
      <c r="PRU45" s="768"/>
      <c r="PRV45" s="769"/>
      <c r="PRW45" s="768"/>
      <c r="PRX45" s="769"/>
      <c r="PRY45" s="768"/>
      <c r="PRZ45" s="769"/>
      <c r="PSA45" s="768"/>
      <c r="PSB45" s="769"/>
      <c r="PSC45" s="768"/>
      <c r="PSD45" s="769"/>
      <c r="PSE45" s="768"/>
      <c r="PSF45" s="769"/>
      <c r="PSG45" s="768"/>
      <c r="PSH45" s="769"/>
      <c r="PSI45" s="768"/>
      <c r="PSJ45" s="769"/>
      <c r="PSK45" s="768"/>
      <c r="PSL45" s="769"/>
      <c r="PSM45" s="768"/>
      <c r="PSN45" s="769"/>
      <c r="PSO45" s="768"/>
      <c r="PSP45" s="769"/>
      <c r="PSQ45" s="768"/>
      <c r="PSR45" s="769"/>
      <c r="PSS45" s="768"/>
      <c r="PST45" s="769"/>
      <c r="PSU45" s="768"/>
      <c r="PSV45" s="769"/>
      <c r="PSW45" s="768"/>
      <c r="PSX45" s="769"/>
      <c r="PSY45" s="768"/>
      <c r="PSZ45" s="769"/>
      <c r="PTA45" s="768"/>
      <c r="PTB45" s="769"/>
      <c r="PTC45" s="768"/>
      <c r="PTD45" s="769"/>
      <c r="PTE45" s="768"/>
      <c r="PTF45" s="769"/>
      <c r="PTG45" s="768"/>
      <c r="PTH45" s="769"/>
      <c r="PTI45" s="768"/>
      <c r="PTJ45" s="769"/>
      <c r="PTK45" s="768"/>
      <c r="PTL45" s="769"/>
      <c r="PTM45" s="768"/>
      <c r="PTN45" s="769"/>
      <c r="PTO45" s="768"/>
      <c r="PTP45" s="769"/>
      <c r="PTQ45" s="768"/>
      <c r="PTR45" s="769"/>
      <c r="PTS45" s="768"/>
      <c r="PTT45" s="769"/>
      <c r="PTU45" s="768"/>
      <c r="PTV45" s="769"/>
      <c r="PTW45" s="768"/>
      <c r="PTX45" s="769"/>
      <c r="PTY45" s="768"/>
      <c r="PTZ45" s="769"/>
      <c r="PUA45" s="768"/>
      <c r="PUB45" s="769"/>
      <c r="PUC45" s="768"/>
      <c r="PUD45" s="769"/>
      <c r="PUE45" s="768"/>
      <c r="PUF45" s="769"/>
      <c r="PUG45" s="768"/>
      <c r="PUH45" s="769"/>
      <c r="PUI45" s="768"/>
      <c r="PUJ45" s="769"/>
      <c r="PUK45" s="768"/>
      <c r="PUL45" s="769"/>
      <c r="PUM45" s="768"/>
      <c r="PUN45" s="769"/>
      <c r="PUO45" s="768"/>
      <c r="PUP45" s="769"/>
      <c r="PUQ45" s="768"/>
      <c r="PUR45" s="769"/>
      <c r="PUS45" s="768"/>
      <c r="PUT45" s="769"/>
      <c r="PUU45" s="768"/>
      <c r="PUV45" s="769"/>
      <c r="PUW45" s="768"/>
      <c r="PUX45" s="769"/>
      <c r="PUY45" s="768"/>
      <c r="PUZ45" s="769"/>
      <c r="PVA45" s="768"/>
      <c r="PVB45" s="769"/>
      <c r="PVC45" s="768"/>
      <c r="PVD45" s="769"/>
      <c r="PVE45" s="768"/>
      <c r="PVF45" s="769"/>
      <c r="PVG45" s="768"/>
      <c r="PVH45" s="769"/>
      <c r="PVI45" s="768"/>
      <c r="PVJ45" s="769"/>
      <c r="PVK45" s="768"/>
      <c r="PVL45" s="769"/>
      <c r="PVM45" s="768"/>
      <c r="PVN45" s="769"/>
      <c r="PVO45" s="768"/>
      <c r="PVP45" s="769"/>
      <c r="PVQ45" s="768"/>
      <c r="PVR45" s="769"/>
      <c r="PVS45" s="768"/>
      <c r="PVT45" s="769"/>
      <c r="PVU45" s="768"/>
      <c r="PVV45" s="769"/>
      <c r="PVW45" s="768"/>
      <c r="PVX45" s="769"/>
      <c r="PVY45" s="768"/>
      <c r="PVZ45" s="769"/>
      <c r="PWA45" s="768"/>
      <c r="PWB45" s="769"/>
      <c r="PWC45" s="768"/>
      <c r="PWD45" s="769"/>
      <c r="PWE45" s="768"/>
      <c r="PWF45" s="769"/>
      <c r="PWG45" s="768"/>
      <c r="PWH45" s="769"/>
      <c r="PWI45" s="768"/>
      <c r="PWJ45" s="769"/>
      <c r="PWK45" s="768"/>
      <c r="PWL45" s="769"/>
      <c r="PWM45" s="768"/>
      <c r="PWN45" s="769"/>
      <c r="PWO45" s="768"/>
      <c r="PWP45" s="769"/>
      <c r="PWQ45" s="768"/>
      <c r="PWR45" s="769"/>
      <c r="PWS45" s="768"/>
      <c r="PWT45" s="769"/>
      <c r="PWU45" s="768"/>
      <c r="PWV45" s="769"/>
      <c r="PWW45" s="768"/>
      <c r="PWX45" s="769"/>
      <c r="PWY45" s="768"/>
      <c r="PWZ45" s="769"/>
      <c r="PXA45" s="768"/>
      <c r="PXB45" s="769"/>
      <c r="PXC45" s="768"/>
      <c r="PXD45" s="769"/>
      <c r="PXE45" s="768"/>
      <c r="PXF45" s="769"/>
      <c r="PXG45" s="768"/>
      <c r="PXH45" s="769"/>
      <c r="PXI45" s="768"/>
      <c r="PXJ45" s="769"/>
      <c r="PXK45" s="768"/>
      <c r="PXL45" s="769"/>
      <c r="PXM45" s="768"/>
      <c r="PXN45" s="769"/>
      <c r="PXO45" s="768"/>
      <c r="PXP45" s="769"/>
      <c r="PXQ45" s="768"/>
      <c r="PXR45" s="769"/>
      <c r="PXS45" s="768"/>
      <c r="PXT45" s="769"/>
      <c r="PXU45" s="768"/>
      <c r="PXV45" s="769"/>
      <c r="PXW45" s="768"/>
      <c r="PXX45" s="769"/>
      <c r="PXY45" s="768"/>
      <c r="PXZ45" s="769"/>
      <c r="PYA45" s="768"/>
      <c r="PYB45" s="769"/>
      <c r="PYC45" s="768"/>
      <c r="PYD45" s="769"/>
      <c r="PYE45" s="768"/>
      <c r="PYF45" s="769"/>
      <c r="PYG45" s="768"/>
      <c r="PYH45" s="769"/>
      <c r="PYI45" s="768"/>
      <c r="PYJ45" s="769"/>
      <c r="PYK45" s="768"/>
      <c r="PYL45" s="769"/>
      <c r="PYM45" s="768"/>
      <c r="PYN45" s="769"/>
      <c r="PYO45" s="768"/>
      <c r="PYP45" s="769"/>
      <c r="PYQ45" s="768"/>
      <c r="PYR45" s="769"/>
      <c r="PYS45" s="768"/>
      <c r="PYT45" s="769"/>
      <c r="PYU45" s="768"/>
      <c r="PYV45" s="769"/>
      <c r="PYW45" s="768"/>
      <c r="PYX45" s="769"/>
      <c r="PYY45" s="768"/>
      <c r="PYZ45" s="769"/>
      <c r="PZA45" s="768"/>
      <c r="PZB45" s="769"/>
      <c r="PZC45" s="768"/>
      <c r="PZD45" s="769"/>
      <c r="PZE45" s="768"/>
      <c r="PZF45" s="769"/>
      <c r="PZG45" s="768"/>
      <c r="PZH45" s="769"/>
      <c r="PZI45" s="768"/>
      <c r="PZJ45" s="769"/>
      <c r="PZK45" s="768"/>
      <c r="PZL45" s="769"/>
      <c r="PZM45" s="768"/>
      <c r="PZN45" s="769"/>
      <c r="PZO45" s="768"/>
      <c r="PZP45" s="769"/>
      <c r="PZQ45" s="768"/>
      <c r="PZR45" s="769"/>
      <c r="PZS45" s="768"/>
      <c r="PZT45" s="769"/>
      <c r="PZU45" s="768"/>
      <c r="PZV45" s="769"/>
      <c r="PZW45" s="768"/>
      <c r="PZX45" s="769"/>
      <c r="PZY45" s="768"/>
      <c r="PZZ45" s="769"/>
      <c r="QAA45" s="768"/>
      <c r="QAB45" s="769"/>
      <c r="QAC45" s="768"/>
      <c r="QAD45" s="769"/>
      <c r="QAE45" s="768"/>
      <c r="QAF45" s="769"/>
      <c r="QAG45" s="768"/>
      <c r="QAH45" s="769"/>
      <c r="QAI45" s="768"/>
      <c r="QAJ45" s="769"/>
      <c r="QAK45" s="768"/>
      <c r="QAL45" s="769"/>
      <c r="QAM45" s="768"/>
      <c r="QAN45" s="769"/>
      <c r="QAO45" s="768"/>
      <c r="QAP45" s="769"/>
      <c r="QAQ45" s="768"/>
      <c r="QAR45" s="769"/>
      <c r="QAS45" s="768"/>
      <c r="QAT45" s="769"/>
      <c r="QAU45" s="768"/>
      <c r="QAV45" s="769"/>
      <c r="QAW45" s="768"/>
      <c r="QAX45" s="769"/>
      <c r="QAY45" s="768"/>
      <c r="QAZ45" s="769"/>
      <c r="QBA45" s="768"/>
      <c r="QBB45" s="769"/>
      <c r="QBC45" s="768"/>
      <c r="QBD45" s="769"/>
      <c r="QBE45" s="768"/>
      <c r="QBF45" s="769"/>
      <c r="QBG45" s="768"/>
      <c r="QBH45" s="769"/>
      <c r="QBI45" s="768"/>
      <c r="QBJ45" s="769"/>
      <c r="QBK45" s="768"/>
      <c r="QBL45" s="769"/>
      <c r="QBM45" s="768"/>
      <c r="QBN45" s="769"/>
      <c r="QBO45" s="768"/>
      <c r="QBP45" s="769"/>
      <c r="QBQ45" s="768"/>
      <c r="QBR45" s="769"/>
      <c r="QBS45" s="768"/>
      <c r="QBT45" s="769"/>
      <c r="QBU45" s="768"/>
      <c r="QBV45" s="769"/>
      <c r="QBW45" s="768"/>
      <c r="QBX45" s="769"/>
      <c r="QBY45" s="768"/>
      <c r="QBZ45" s="769"/>
      <c r="QCA45" s="768"/>
      <c r="QCB45" s="769"/>
      <c r="QCC45" s="768"/>
      <c r="QCD45" s="769"/>
      <c r="QCE45" s="768"/>
      <c r="QCF45" s="769"/>
      <c r="QCG45" s="768"/>
      <c r="QCH45" s="769"/>
      <c r="QCI45" s="768"/>
      <c r="QCJ45" s="769"/>
      <c r="QCK45" s="768"/>
      <c r="QCL45" s="769"/>
      <c r="QCM45" s="768"/>
      <c r="QCN45" s="769"/>
      <c r="QCO45" s="768"/>
      <c r="QCP45" s="769"/>
      <c r="QCQ45" s="768"/>
      <c r="QCR45" s="769"/>
      <c r="QCS45" s="768"/>
      <c r="QCT45" s="769"/>
      <c r="QCU45" s="768"/>
      <c r="QCV45" s="769"/>
      <c r="QCW45" s="768"/>
      <c r="QCX45" s="769"/>
      <c r="QCY45" s="768"/>
      <c r="QCZ45" s="769"/>
      <c r="QDA45" s="768"/>
      <c r="QDB45" s="769"/>
      <c r="QDC45" s="768"/>
      <c r="QDD45" s="769"/>
      <c r="QDE45" s="768"/>
      <c r="QDF45" s="769"/>
      <c r="QDG45" s="768"/>
      <c r="QDH45" s="769"/>
      <c r="QDI45" s="768"/>
      <c r="QDJ45" s="769"/>
      <c r="QDK45" s="768"/>
      <c r="QDL45" s="769"/>
      <c r="QDM45" s="768"/>
      <c r="QDN45" s="769"/>
      <c r="QDO45" s="768"/>
      <c r="QDP45" s="769"/>
      <c r="QDQ45" s="768"/>
      <c r="QDR45" s="769"/>
      <c r="QDS45" s="768"/>
      <c r="QDT45" s="769"/>
      <c r="QDU45" s="768"/>
      <c r="QDV45" s="769"/>
      <c r="QDW45" s="768"/>
      <c r="QDX45" s="769"/>
      <c r="QDY45" s="768"/>
      <c r="QDZ45" s="769"/>
      <c r="QEA45" s="768"/>
      <c r="QEB45" s="769"/>
      <c r="QEC45" s="768"/>
      <c r="QED45" s="769"/>
      <c r="QEE45" s="768"/>
      <c r="QEF45" s="769"/>
      <c r="QEG45" s="768"/>
      <c r="QEH45" s="769"/>
      <c r="QEI45" s="768"/>
      <c r="QEJ45" s="769"/>
      <c r="QEK45" s="768"/>
      <c r="QEL45" s="769"/>
      <c r="QEM45" s="768"/>
      <c r="QEN45" s="769"/>
      <c r="QEO45" s="768"/>
      <c r="QEP45" s="769"/>
      <c r="QEQ45" s="768"/>
      <c r="QER45" s="769"/>
      <c r="QES45" s="768"/>
      <c r="QET45" s="769"/>
      <c r="QEU45" s="768"/>
      <c r="QEV45" s="769"/>
      <c r="QEW45" s="768"/>
      <c r="QEX45" s="769"/>
      <c r="QEY45" s="768"/>
      <c r="QEZ45" s="769"/>
      <c r="QFA45" s="768"/>
      <c r="QFB45" s="769"/>
      <c r="QFC45" s="768"/>
      <c r="QFD45" s="769"/>
      <c r="QFE45" s="768"/>
      <c r="QFF45" s="769"/>
      <c r="QFG45" s="768"/>
      <c r="QFH45" s="769"/>
      <c r="QFI45" s="768"/>
      <c r="QFJ45" s="769"/>
      <c r="QFK45" s="768"/>
      <c r="QFL45" s="769"/>
      <c r="QFM45" s="768"/>
      <c r="QFN45" s="769"/>
      <c r="QFO45" s="768"/>
      <c r="QFP45" s="769"/>
      <c r="QFQ45" s="768"/>
      <c r="QFR45" s="769"/>
      <c r="QFS45" s="768"/>
      <c r="QFT45" s="769"/>
      <c r="QFU45" s="768"/>
      <c r="QFV45" s="769"/>
      <c r="QFW45" s="768"/>
      <c r="QFX45" s="769"/>
      <c r="QFY45" s="768"/>
      <c r="QFZ45" s="769"/>
      <c r="QGA45" s="768"/>
      <c r="QGB45" s="769"/>
      <c r="QGC45" s="768"/>
      <c r="QGD45" s="769"/>
      <c r="QGE45" s="768"/>
      <c r="QGF45" s="769"/>
      <c r="QGG45" s="768"/>
      <c r="QGH45" s="769"/>
      <c r="QGI45" s="768"/>
      <c r="QGJ45" s="769"/>
      <c r="QGK45" s="768"/>
      <c r="QGL45" s="769"/>
      <c r="QGM45" s="768"/>
      <c r="QGN45" s="769"/>
      <c r="QGO45" s="768"/>
      <c r="QGP45" s="769"/>
      <c r="QGQ45" s="768"/>
      <c r="QGR45" s="769"/>
      <c r="QGS45" s="768"/>
      <c r="QGT45" s="769"/>
      <c r="QGU45" s="768"/>
      <c r="QGV45" s="769"/>
      <c r="QGW45" s="768"/>
      <c r="QGX45" s="769"/>
      <c r="QGY45" s="768"/>
      <c r="QGZ45" s="769"/>
      <c r="QHA45" s="768"/>
      <c r="QHB45" s="769"/>
      <c r="QHC45" s="768"/>
      <c r="QHD45" s="769"/>
      <c r="QHE45" s="768"/>
      <c r="QHF45" s="769"/>
      <c r="QHG45" s="768"/>
      <c r="QHH45" s="769"/>
      <c r="QHI45" s="768"/>
      <c r="QHJ45" s="769"/>
      <c r="QHK45" s="768"/>
      <c r="QHL45" s="769"/>
      <c r="QHM45" s="768"/>
      <c r="QHN45" s="769"/>
      <c r="QHO45" s="768"/>
      <c r="QHP45" s="769"/>
      <c r="QHQ45" s="768"/>
      <c r="QHR45" s="769"/>
      <c r="QHS45" s="768"/>
      <c r="QHT45" s="769"/>
      <c r="QHU45" s="768"/>
      <c r="QHV45" s="769"/>
      <c r="QHW45" s="768"/>
      <c r="QHX45" s="769"/>
      <c r="QHY45" s="768"/>
      <c r="QHZ45" s="769"/>
      <c r="QIA45" s="768"/>
      <c r="QIB45" s="769"/>
      <c r="QIC45" s="768"/>
      <c r="QID45" s="769"/>
      <c r="QIE45" s="768"/>
      <c r="QIF45" s="769"/>
      <c r="QIG45" s="768"/>
      <c r="QIH45" s="769"/>
      <c r="QII45" s="768"/>
      <c r="QIJ45" s="769"/>
      <c r="QIK45" s="768"/>
      <c r="QIL45" s="769"/>
      <c r="QIM45" s="768"/>
      <c r="QIN45" s="769"/>
      <c r="QIO45" s="768"/>
      <c r="QIP45" s="769"/>
      <c r="QIQ45" s="768"/>
      <c r="QIR45" s="769"/>
      <c r="QIS45" s="768"/>
      <c r="QIT45" s="769"/>
      <c r="QIU45" s="768"/>
      <c r="QIV45" s="769"/>
      <c r="QIW45" s="768"/>
      <c r="QIX45" s="769"/>
      <c r="QIY45" s="768"/>
      <c r="QIZ45" s="769"/>
      <c r="QJA45" s="768"/>
      <c r="QJB45" s="769"/>
      <c r="QJC45" s="768"/>
      <c r="QJD45" s="769"/>
      <c r="QJE45" s="768"/>
      <c r="QJF45" s="769"/>
      <c r="QJG45" s="768"/>
      <c r="QJH45" s="769"/>
      <c r="QJI45" s="768"/>
      <c r="QJJ45" s="769"/>
      <c r="QJK45" s="768"/>
      <c r="QJL45" s="769"/>
      <c r="QJM45" s="768"/>
      <c r="QJN45" s="769"/>
      <c r="QJO45" s="768"/>
      <c r="QJP45" s="769"/>
      <c r="QJQ45" s="768"/>
      <c r="QJR45" s="769"/>
      <c r="QJS45" s="768"/>
      <c r="QJT45" s="769"/>
      <c r="QJU45" s="768"/>
      <c r="QJV45" s="769"/>
      <c r="QJW45" s="768"/>
      <c r="QJX45" s="769"/>
      <c r="QJY45" s="768"/>
      <c r="QJZ45" s="769"/>
      <c r="QKA45" s="768"/>
      <c r="QKB45" s="769"/>
      <c r="QKC45" s="768"/>
      <c r="QKD45" s="769"/>
      <c r="QKE45" s="768"/>
      <c r="QKF45" s="769"/>
      <c r="QKG45" s="768"/>
      <c r="QKH45" s="769"/>
      <c r="QKI45" s="768"/>
      <c r="QKJ45" s="769"/>
      <c r="QKK45" s="768"/>
      <c r="QKL45" s="769"/>
      <c r="QKM45" s="768"/>
      <c r="QKN45" s="769"/>
      <c r="QKO45" s="768"/>
      <c r="QKP45" s="769"/>
      <c r="QKQ45" s="768"/>
      <c r="QKR45" s="769"/>
      <c r="QKS45" s="768"/>
      <c r="QKT45" s="769"/>
      <c r="QKU45" s="768"/>
      <c r="QKV45" s="769"/>
      <c r="QKW45" s="768"/>
      <c r="QKX45" s="769"/>
      <c r="QKY45" s="768"/>
      <c r="QKZ45" s="769"/>
      <c r="QLA45" s="768"/>
      <c r="QLB45" s="769"/>
      <c r="QLC45" s="768"/>
      <c r="QLD45" s="769"/>
      <c r="QLE45" s="768"/>
      <c r="QLF45" s="769"/>
      <c r="QLG45" s="768"/>
      <c r="QLH45" s="769"/>
      <c r="QLI45" s="768"/>
      <c r="QLJ45" s="769"/>
      <c r="QLK45" s="768"/>
      <c r="QLL45" s="769"/>
      <c r="QLM45" s="768"/>
      <c r="QLN45" s="769"/>
      <c r="QLO45" s="768"/>
      <c r="QLP45" s="769"/>
      <c r="QLQ45" s="768"/>
      <c r="QLR45" s="769"/>
      <c r="QLS45" s="768"/>
      <c r="QLT45" s="769"/>
      <c r="QLU45" s="768"/>
      <c r="QLV45" s="769"/>
      <c r="QLW45" s="768"/>
      <c r="QLX45" s="769"/>
      <c r="QLY45" s="768"/>
      <c r="QLZ45" s="769"/>
      <c r="QMA45" s="768"/>
      <c r="QMB45" s="769"/>
      <c r="QMC45" s="768"/>
      <c r="QMD45" s="769"/>
      <c r="QME45" s="768"/>
      <c r="QMF45" s="769"/>
      <c r="QMG45" s="768"/>
      <c r="QMH45" s="769"/>
      <c r="QMI45" s="768"/>
      <c r="QMJ45" s="769"/>
      <c r="QMK45" s="768"/>
      <c r="QML45" s="769"/>
      <c r="QMM45" s="768"/>
      <c r="QMN45" s="769"/>
      <c r="QMO45" s="768"/>
      <c r="QMP45" s="769"/>
      <c r="QMQ45" s="768"/>
      <c r="QMR45" s="769"/>
      <c r="QMS45" s="768"/>
      <c r="QMT45" s="769"/>
      <c r="QMU45" s="768"/>
      <c r="QMV45" s="769"/>
      <c r="QMW45" s="768"/>
      <c r="QMX45" s="769"/>
      <c r="QMY45" s="768"/>
      <c r="QMZ45" s="769"/>
      <c r="QNA45" s="768"/>
      <c r="QNB45" s="769"/>
      <c r="QNC45" s="768"/>
      <c r="QND45" s="769"/>
      <c r="QNE45" s="768"/>
      <c r="QNF45" s="769"/>
      <c r="QNG45" s="768"/>
      <c r="QNH45" s="769"/>
      <c r="QNI45" s="768"/>
      <c r="QNJ45" s="769"/>
      <c r="QNK45" s="768"/>
      <c r="QNL45" s="769"/>
      <c r="QNM45" s="768"/>
      <c r="QNN45" s="769"/>
      <c r="QNO45" s="768"/>
      <c r="QNP45" s="769"/>
      <c r="QNQ45" s="768"/>
      <c r="QNR45" s="769"/>
      <c r="QNS45" s="768"/>
      <c r="QNT45" s="769"/>
      <c r="QNU45" s="768"/>
      <c r="QNV45" s="769"/>
      <c r="QNW45" s="768"/>
      <c r="QNX45" s="769"/>
      <c r="QNY45" s="768"/>
      <c r="QNZ45" s="769"/>
      <c r="QOA45" s="768"/>
      <c r="QOB45" s="769"/>
      <c r="QOC45" s="768"/>
      <c r="QOD45" s="769"/>
      <c r="QOE45" s="768"/>
      <c r="QOF45" s="769"/>
      <c r="QOG45" s="768"/>
      <c r="QOH45" s="769"/>
      <c r="QOI45" s="768"/>
      <c r="QOJ45" s="769"/>
      <c r="QOK45" s="768"/>
      <c r="QOL45" s="769"/>
      <c r="QOM45" s="768"/>
      <c r="QON45" s="769"/>
      <c r="QOO45" s="768"/>
      <c r="QOP45" s="769"/>
      <c r="QOQ45" s="768"/>
      <c r="QOR45" s="769"/>
      <c r="QOS45" s="768"/>
      <c r="QOT45" s="769"/>
      <c r="QOU45" s="768"/>
      <c r="QOV45" s="769"/>
      <c r="QOW45" s="768"/>
      <c r="QOX45" s="769"/>
      <c r="QOY45" s="768"/>
      <c r="QOZ45" s="769"/>
      <c r="QPA45" s="768"/>
      <c r="QPB45" s="769"/>
      <c r="QPC45" s="768"/>
      <c r="QPD45" s="769"/>
      <c r="QPE45" s="768"/>
      <c r="QPF45" s="769"/>
      <c r="QPG45" s="768"/>
      <c r="QPH45" s="769"/>
      <c r="QPI45" s="768"/>
      <c r="QPJ45" s="769"/>
      <c r="QPK45" s="768"/>
      <c r="QPL45" s="769"/>
      <c r="QPM45" s="768"/>
      <c r="QPN45" s="769"/>
      <c r="QPO45" s="768"/>
      <c r="QPP45" s="769"/>
      <c r="QPQ45" s="768"/>
      <c r="QPR45" s="769"/>
      <c r="QPS45" s="768"/>
      <c r="QPT45" s="769"/>
      <c r="QPU45" s="768"/>
      <c r="QPV45" s="769"/>
      <c r="QPW45" s="768"/>
      <c r="QPX45" s="769"/>
      <c r="QPY45" s="768"/>
      <c r="QPZ45" s="769"/>
      <c r="QQA45" s="768"/>
      <c r="QQB45" s="769"/>
      <c r="QQC45" s="768"/>
      <c r="QQD45" s="769"/>
      <c r="QQE45" s="768"/>
      <c r="QQF45" s="769"/>
      <c r="QQG45" s="768"/>
      <c r="QQH45" s="769"/>
      <c r="QQI45" s="768"/>
      <c r="QQJ45" s="769"/>
      <c r="QQK45" s="768"/>
      <c r="QQL45" s="769"/>
      <c r="QQM45" s="768"/>
      <c r="QQN45" s="769"/>
      <c r="QQO45" s="768"/>
      <c r="QQP45" s="769"/>
      <c r="QQQ45" s="768"/>
      <c r="QQR45" s="769"/>
      <c r="QQS45" s="768"/>
      <c r="QQT45" s="769"/>
      <c r="QQU45" s="768"/>
      <c r="QQV45" s="769"/>
      <c r="QQW45" s="768"/>
      <c r="QQX45" s="769"/>
      <c r="QQY45" s="768"/>
      <c r="QQZ45" s="769"/>
      <c r="QRA45" s="768"/>
      <c r="QRB45" s="769"/>
      <c r="QRC45" s="768"/>
      <c r="QRD45" s="769"/>
      <c r="QRE45" s="768"/>
      <c r="QRF45" s="769"/>
      <c r="QRG45" s="768"/>
      <c r="QRH45" s="769"/>
      <c r="QRI45" s="768"/>
      <c r="QRJ45" s="769"/>
      <c r="QRK45" s="768"/>
      <c r="QRL45" s="769"/>
      <c r="QRM45" s="768"/>
      <c r="QRN45" s="769"/>
      <c r="QRO45" s="768"/>
      <c r="QRP45" s="769"/>
      <c r="QRQ45" s="768"/>
      <c r="QRR45" s="769"/>
      <c r="QRS45" s="768"/>
      <c r="QRT45" s="769"/>
      <c r="QRU45" s="768"/>
      <c r="QRV45" s="769"/>
      <c r="QRW45" s="768"/>
      <c r="QRX45" s="769"/>
      <c r="QRY45" s="768"/>
      <c r="QRZ45" s="769"/>
      <c r="QSA45" s="768"/>
      <c r="QSB45" s="769"/>
      <c r="QSC45" s="768"/>
      <c r="QSD45" s="769"/>
      <c r="QSE45" s="768"/>
      <c r="QSF45" s="769"/>
      <c r="QSG45" s="768"/>
      <c r="QSH45" s="769"/>
      <c r="QSI45" s="768"/>
      <c r="QSJ45" s="769"/>
      <c r="QSK45" s="768"/>
      <c r="QSL45" s="769"/>
      <c r="QSM45" s="768"/>
      <c r="QSN45" s="769"/>
      <c r="QSO45" s="768"/>
      <c r="QSP45" s="769"/>
      <c r="QSQ45" s="768"/>
      <c r="QSR45" s="769"/>
      <c r="QSS45" s="768"/>
      <c r="QST45" s="769"/>
      <c r="QSU45" s="768"/>
      <c r="QSV45" s="769"/>
      <c r="QSW45" s="768"/>
      <c r="QSX45" s="769"/>
      <c r="QSY45" s="768"/>
      <c r="QSZ45" s="769"/>
      <c r="QTA45" s="768"/>
      <c r="QTB45" s="769"/>
      <c r="QTC45" s="768"/>
      <c r="QTD45" s="769"/>
      <c r="QTE45" s="768"/>
      <c r="QTF45" s="769"/>
      <c r="QTG45" s="768"/>
      <c r="QTH45" s="769"/>
      <c r="QTI45" s="768"/>
      <c r="QTJ45" s="769"/>
      <c r="QTK45" s="768"/>
      <c r="QTL45" s="769"/>
      <c r="QTM45" s="768"/>
      <c r="QTN45" s="769"/>
      <c r="QTO45" s="768"/>
      <c r="QTP45" s="769"/>
      <c r="QTQ45" s="768"/>
      <c r="QTR45" s="769"/>
      <c r="QTS45" s="768"/>
      <c r="QTT45" s="769"/>
      <c r="QTU45" s="768"/>
      <c r="QTV45" s="769"/>
      <c r="QTW45" s="768"/>
      <c r="QTX45" s="769"/>
      <c r="QTY45" s="768"/>
      <c r="QTZ45" s="769"/>
      <c r="QUA45" s="768"/>
      <c r="QUB45" s="769"/>
      <c r="QUC45" s="768"/>
      <c r="QUD45" s="769"/>
      <c r="QUE45" s="768"/>
      <c r="QUF45" s="769"/>
      <c r="QUG45" s="768"/>
      <c r="QUH45" s="769"/>
      <c r="QUI45" s="768"/>
      <c r="QUJ45" s="769"/>
      <c r="QUK45" s="768"/>
      <c r="QUL45" s="769"/>
      <c r="QUM45" s="768"/>
      <c r="QUN45" s="769"/>
      <c r="QUO45" s="768"/>
      <c r="QUP45" s="769"/>
      <c r="QUQ45" s="768"/>
      <c r="QUR45" s="769"/>
      <c r="QUS45" s="768"/>
      <c r="QUT45" s="769"/>
      <c r="QUU45" s="768"/>
      <c r="QUV45" s="769"/>
      <c r="QUW45" s="768"/>
      <c r="QUX45" s="769"/>
      <c r="QUY45" s="768"/>
      <c r="QUZ45" s="769"/>
      <c r="QVA45" s="768"/>
      <c r="QVB45" s="769"/>
      <c r="QVC45" s="768"/>
      <c r="QVD45" s="769"/>
      <c r="QVE45" s="768"/>
      <c r="QVF45" s="769"/>
      <c r="QVG45" s="768"/>
      <c r="QVH45" s="769"/>
      <c r="QVI45" s="768"/>
      <c r="QVJ45" s="769"/>
      <c r="QVK45" s="768"/>
      <c r="QVL45" s="769"/>
      <c r="QVM45" s="768"/>
      <c r="QVN45" s="769"/>
      <c r="QVO45" s="768"/>
      <c r="QVP45" s="769"/>
      <c r="QVQ45" s="768"/>
      <c r="QVR45" s="769"/>
      <c r="QVS45" s="768"/>
      <c r="QVT45" s="769"/>
      <c r="QVU45" s="768"/>
      <c r="QVV45" s="769"/>
      <c r="QVW45" s="768"/>
      <c r="QVX45" s="769"/>
      <c r="QVY45" s="768"/>
      <c r="QVZ45" s="769"/>
      <c r="QWA45" s="768"/>
      <c r="QWB45" s="769"/>
      <c r="QWC45" s="768"/>
      <c r="QWD45" s="769"/>
      <c r="QWE45" s="768"/>
      <c r="QWF45" s="769"/>
      <c r="QWG45" s="768"/>
      <c r="QWH45" s="769"/>
      <c r="QWI45" s="768"/>
      <c r="QWJ45" s="769"/>
      <c r="QWK45" s="768"/>
      <c r="QWL45" s="769"/>
      <c r="QWM45" s="768"/>
      <c r="QWN45" s="769"/>
      <c r="QWO45" s="768"/>
      <c r="QWP45" s="769"/>
      <c r="QWQ45" s="768"/>
      <c r="QWR45" s="769"/>
      <c r="QWS45" s="768"/>
      <c r="QWT45" s="769"/>
      <c r="QWU45" s="768"/>
      <c r="QWV45" s="769"/>
      <c r="QWW45" s="768"/>
      <c r="QWX45" s="769"/>
      <c r="QWY45" s="768"/>
      <c r="QWZ45" s="769"/>
      <c r="QXA45" s="768"/>
      <c r="QXB45" s="769"/>
      <c r="QXC45" s="768"/>
      <c r="QXD45" s="769"/>
      <c r="QXE45" s="768"/>
      <c r="QXF45" s="769"/>
      <c r="QXG45" s="768"/>
      <c r="QXH45" s="769"/>
      <c r="QXI45" s="768"/>
      <c r="QXJ45" s="769"/>
      <c r="QXK45" s="768"/>
      <c r="QXL45" s="769"/>
      <c r="QXM45" s="768"/>
      <c r="QXN45" s="769"/>
      <c r="QXO45" s="768"/>
      <c r="QXP45" s="769"/>
      <c r="QXQ45" s="768"/>
      <c r="QXR45" s="769"/>
      <c r="QXS45" s="768"/>
      <c r="QXT45" s="769"/>
      <c r="QXU45" s="768"/>
      <c r="QXV45" s="769"/>
      <c r="QXW45" s="768"/>
      <c r="QXX45" s="769"/>
      <c r="QXY45" s="768"/>
      <c r="QXZ45" s="769"/>
      <c r="QYA45" s="768"/>
      <c r="QYB45" s="769"/>
      <c r="QYC45" s="768"/>
      <c r="QYD45" s="769"/>
      <c r="QYE45" s="768"/>
      <c r="QYF45" s="769"/>
      <c r="QYG45" s="768"/>
      <c r="QYH45" s="769"/>
      <c r="QYI45" s="768"/>
      <c r="QYJ45" s="769"/>
      <c r="QYK45" s="768"/>
      <c r="QYL45" s="769"/>
      <c r="QYM45" s="768"/>
      <c r="QYN45" s="769"/>
      <c r="QYO45" s="768"/>
      <c r="QYP45" s="769"/>
      <c r="QYQ45" s="768"/>
      <c r="QYR45" s="769"/>
      <c r="QYS45" s="768"/>
      <c r="QYT45" s="769"/>
      <c r="QYU45" s="768"/>
      <c r="QYV45" s="769"/>
      <c r="QYW45" s="768"/>
      <c r="QYX45" s="769"/>
      <c r="QYY45" s="768"/>
      <c r="QYZ45" s="769"/>
      <c r="QZA45" s="768"/>
      <c r="QZB45" s="769"/>
      <c r="QZC45" s="768"/>
      <c r="QZD45" s="769"/>
      <c r="QZE45" s="768"/>
      <c r="QZF45" s="769"/>
      <c r="QZG45" s="768"/>
      <c r="QZH45" s="769"/>
      <c r="QZI45" s="768"/>
      <c r="QZJ45" s="769"/>
      <c r="QZK45" s="768"/>
      <c r="QZL45" s="769"/>
      <c r="QZM45" s="768"/>
      <c r="QZN45" s="769"/>
      <c r="QZO45" s="768"/>
      <c r="QZP45" s="769"/>
      <c r="QZQ45" s="768"/>
      <c r="QZR45" s="769"/>
      <c r="QZS45" s="768"/>
      <c r="QZT45" s="769"/>
      <c r="QZU45" s="768"/>
      <c r="QZV45" s="769"/>
      <c r="QZW45" s="768"/>
      <c r="QZX45" s="769"/>
      <c r="QZY45" s="768"/>
      <c r="QZZ45" s="769"/>
      <c r="RAA45" s="768"/>
      <c r="RAB45" s="769"/>
      <c r="RAC45" s="768"/>
      <c r="RAD45" s="769"/>
      <c r="RAE45" s="768"/>
      <c r="RAF45" s="769"/>
      <c r="RAG45" s="768"/>
      <c r="RAH45" s="769"/>
      <c r="RAI45" s="768"/>
      <c r="RAJ45" s="769"/>
      <c r="RAK45" s="768"/>
      <c r="RAL45" s="769"/>
      <c r="RAM45" s="768"/>
      <c r="RAN45" s="769"/>
      <c r="RAO45" s="768"/>
      <c r="RAP45" s="769"/>
      <c r="RAQ45" s="768"/>
      <c r="RAR45" s="769"/>
      <c r="RAS45" s="768"/>
      <c r="RAT45" s="769"/>
      <c r="RAU45" s="768"/>
      <c r="RAV45" s="769"/>
      <c r="RAW45" s="768"/>
      <c r="RAX45" s="769"/>
      <c r="RAY45" s="768"/>
      <c r="RAZ45" s="769"/>
      <c r="RBA45" s="768"/>
      <c r="RBB45" s="769"/>
      <c r="RBC45" s="768"/>
      <c r="RBD45" s="769"/>
      <c r="RBE45" s="768"/>
      <c r="RBF45" s="769"/>
      <c r="RBG45" s="768"/>
      <c r="RBH45" s="769"/>
      <c r="RBI45" s="768"/>
      <c r="RBJ45" s="769"/>
      <c r="RBK45" s="768"/>
      <c r="RBL45" s="769"/>
      <c r="RBM45" s="768"/>
      <c r="RBN45" s="769"/>
      <c r="RBO45" s="768"/>
      <c r="RBP45" s="769"/>
      <c r="RBQ45" s="768"/>
      <c r="RBR45" s="769"/>
      <c r="RBS45" s="768"/>
      <c r="RBT45" s="769"/>
      <c r="RBU45" s="768"/>
      <c r="RBV45" s="769"/>
      <c r="RBW45" s="768"/>
      <c r="RBX45" s="769"/>
      <c r="RBY45" s="768"/>
      <c r="RBZ45" s="769"/>
      <c r="RCA45" s="768"/>
      <c r="RCB45" s="769"/>
      <c r="RCC45" s="768"/>
      <c r="RCD45" s="769"/>
      <c r="RCE45" s="768"/>
      <c r="RCF45" s="769"/>
      <c r="RCG45" s="768"/>
      <c r="RCH45" s="769"/>
      <c r="RCI45" s="768"/>
      <c r="RCJ45" s="769"/>
      <c r="RCK45" s="768"/>
      <c r="RCL45" s="769"/>
      <c r="RCM45" s="768"/>
      <c r="RCN45" s="769"/>
      <c r="RCO45" s="768"/>
      <c r="RCP45" s="769"/>
      <c r="RCQ45" s="768"/>
      <c r="RCR45" s="769"/>
      <c r="RCS45" s="768"/>
      <c r="RCT45" s="769"/>
      <c r="RCU45" s="768"/>
      <c r="RCV45" s="769"/>
      <c r="RCW45" s="768"/>
      <c r="RCX45" s="769"/>
      <c r="RCY45" s="768"/>
      <c r="RCZ45" s="769"/>
      <c r="RDA45" s="768"/>
      <c r="RDB45" s="769"/>
      <c r="RDC45" s="768"/>
      <c r="RDD45" s="769"/>
      <c r="RDE45" s="768"/>
      <c r="RDF45" s="769"/>
      <c r="RDG45" s="768"/>
      <c r="RDH45" s="769"/>
      <c r="RDI45" s="768"/>
      <c r="RDJ45" s="769"/>
      <c r="RDK45" s="768"/>
      <c r="RDL45" s="769"/>
      <c r="RDM45" s="768"/>
      <c r="RDN45" s="769"/>
      <c r="RDO45" s="768"/>
      <c r="RDP45" s="769"/>
      <c r="RDQ45" s="768"/>
      <c r="RDR45" s="769"/>
      <c r="RDS45" s="768"/>
      <c r="RDT45" s="769"/>
      <c r="RDU45" s="768"/>
      <c r="RDV45" s="769"/>
      <c r="RDW45" s="768"/>
      <c r="RDX45" s="769"/>
      <c r="RDY45" s="768"/>
      <c r="RDZ45" s="769"/>
      <c r="REA45" s="768"/>
      <c r="REB45" s="769"/>
      <c r="REC45" s="768"/>
      <c r="RED45" s="769"/>
      <c r="REE45" s="768"/>
      <c r="REF45" s="769"/>
      <c r="REG45" s="768"/>
      <c r="REH45" s="769"/>
      <c r="REI45" s="768"/>
      <c r="REJ45" s="769"/>
      <c r="REK45" s="768"/>
      <c r="REL45" s="769"/>
      <c r="REM45" s="768"/>
      <c r="REN45" s="769"/>
      <c r="REO45" s="768"/>
      <c r="REP45" s="769"/>
      <c r="REQ45" s="768"/>
      <c r="RER45" s="769"/>
      <c r="RES45" s="768"/>
      <c r="RET45" s="769"/>
      <c r="REU45" s="768"/>
      <c r="REV45" s="769"/>
      <c r="REW45" s="768"/>
      <c r="REX45" s="769"/>
      <c r="REY45" s="768"/>
      <c r="REZ45" s="769"/>
      <c r="RFA45" s="768"/>
      <c r="RFB45" s="769"/>
      <c r="RFC45" s="768"/>
      <c r="RFD45" s="769"/>
      <c r="RFE45" s="768"/>
      <c r="RFF45" s="769"/>
      <c r="RFG45" s="768"/>
      <c r="RFH45" s="769"/>
      <c r="RFI45" s="768"/>
      <c r="RFJ45" s="769"/>
      <c r="RFK45" s="768"/>
      <c r="RFL45" s="769"/>
      <c r="RFM45" s="768"/>
      <c r="RFN45" s="769"/>
      <c r="RFO45" s="768"/>
      <c r="RFP45" s="769"/>
      <c r="RFQ45" s="768"/>
      <c r="RFR45" s="769"/>
      <c r="RFS45" s="768"/>
      <c r="RFT45" s="769"/>
      <c r="RFU45" s="768"/>
      <c r="RFV45" s="769"/>
      <c r="RFW45" s="768"/>
      <c r="RFX45" s="769"/>
      <c r="RFY45" s="768"/>
      <c r="RFZ45" s="769"/>
      <c r="RGA45" s="768"/>
      <c r="RGB45" s="769"/>
      <c r="RGC45" s="768"/>
      <c r="RGD45" s="769"/>
      <c r="RGE45" s="768"/>
      <c r="RGF45" s="769"/>
      <c r="RGG45" s="768"/>
      <c r="RGH45" s="769"/>
      <c r="RGI45" s="768"/>
      <c r="RGJ45" s="769"/>
      <c r="RGK45" s="768"/>
      <c r="RGL45" s="769"/>
      <c r="RGM45" s="768"/>
      <c r="RGN45" s="769"/>
      <c r="RGO45" s="768"/>
      <c r="RGP45" s="769"/>
      <c r="RGQ45" s="768"/>
      <c r="RGR45" s="769"/>
      <c r="RGS45" s="768"/>
      <c r="RGT45" s="769"/>
      <c r="RGU45" s="768"/>
      <c r="RGV45" s="769"/>
      <c r="RGW45" s="768"/>
      <c r="RGX45" s="769"/>
      <c r="RGY45" s="768"/>
      <c r="RGZ45" s="769"/>
      <c r="RHA45" s="768"/>
      <c r="RHB45" s="769"/>
      <c r="RHC45" s="768"/>
      <c r="RHD45" s="769"/>
      <c r="RHE45" s="768"/>
      <c r="RHF45" s="769"/>
      <c r="RHG45" s="768"/>
      <c r="RHH45" s="769"/>
      <c r="RHI45" s="768"/>
      <c r="RHJ45" s="769"/>
      <c r="RHK45" s="768"/>
      <c r="RHL45" s="769"/>
      <c r="RHM45" s="768"/>
      <c r="RHN45" s="769"/>
      <c r="RHO45" s="768"/>
      <c r="RHP45" s="769"/>
      <c r="RHQ45" s="768"/>
      <c r="RHR45" s="769"/>
      <c r="RHS45" s="768"/>
      <c r="RHT45" s="769"/>
      <c r="RHU45" s="768"/>
      <c r="RHV45" s="769"/>
      <c r="RHW45" s="768"/>
      <c r="RHX45" s="769"/>
      <c r="RHY45" s="768"/>
      <c r="RHZ45" s="769"/>
      <c r="RIA45" s="768"/>
      <c r="RIB45" s="769"/>
      <c r="RIC45" s="768"/>
      <c r="RID45" s="769"/>
      <c r="RIE45" s="768"/>
      <c r="RIF45" s="769"/>
      <c r="RIG45" s="768"/>
      <c r="RIH45" s="769"/>
      <c r="RII45" s="768"/>
      <c r="RIJ45" s="769"/>
      <c r="RIK45" s="768"/>
      <c r="RIL45" s="769"/>
      <c r="RIM45" s="768"/>
      <c r="RIN45" s="769"/>
      <c r="RIO45" s="768"/>
      <c r="RIP45" s="769"/>
      <c r="RIQ45" s="768"/>
      <c r="RIR45" s="769"/>
      <c r="RIS45" s="768"/>
      <c r="RIT45" s="769"/>
      <c r="RIU45" s="768"/>
      <c r="RIV45" s="769"/>
      <c r="RIW45" s="768"/>
      <c r="RIX45" s="769"/>
      <c r="RIY45" s="768"/>
      <c r="RIZ45" s="769"/>
      <c r="RJA45" s="768"/>
      <c r="RJB45" s="769"/>
      <c r="RJC45" s="768"/>
      <c r="RJD45" s="769"/>
      <c r="RJE45" s="768"/>
      <c r="RJF45" s="769"/>
      <c r="RJG45" s="768"/>
      <c r="RJH45" s="769"/>
      <c r="RJI45" s="768"/>
      <c r="RJJ45" s="769"/>
      <c r="RJK45" s="768"/>
      <c r="RJL45" s="769"/>
      <c r="RJM45" s="768"/>
      <c r="RJN45" s="769"/>
      <c r="RJO45" s="768"/>
      <c r="RJP45" s="769"/>
      <c r="RJQ45" s="768"/>
      <c r="RJR45" s="769"/>
      <c r="RJS45" s="768"/>
      <c r="RJT45" s="769"/>
      <c r="RJU45" s="768"/>
      <c r="RJV45" s="769"/>
      <c r="RJW45" s="768"/>
      <c r="RJX45" s="769"/>
      <c r="RJY45" s="768"/>
      <c r="RJZ45" s="769"/>
      <c r="RKA45" s="768"/>
      <c r="RKB45" s="769"/>
      <c r="RKC45" s="768"/>
      <c r="RKD45" s="769"/>
      <c r="RKE45" s="768"/>
      <c r="RKF45" s="769"/>
      <c r="RKG45" s="768"/>
      <c r="RKH45" s="769"/>
      <c r="RKI45" s="768"/>
      <c r="RKJ45" s="769"/>
      <c r="RKK45" s="768"/>
      <c r="RKL45" s="769"/>
      <c r="RKM45" s="768"/>
      <c r="RKN45" s="769"/>
      <c r="RKO45" s="768"/>
      <c r="RKP45" s="769"/>
      <c r="RKQ45" s="768"/>
      <c r="RKR45" s="769"/>
      <c r="RKS45" s="768"/>
      <c r="RKT45" s="769"/>
      <c r="RKU45" s="768"/>
      <c r="RKV45" s="769"/>
      <c r="RKW45" s="768"/>
      <c r="RKX45" s="769"/>
      <c r="RKY45" s="768"/>
      <c r="RKZ45" s="769"/>
      <c r="RLA45" s="768"/>
      <c r="RLB45" s="769"/>
      <c r="RLC45" s="768"/>
      <c r="RLD45" s="769"/>
      <c r="RLE45" s="768"/>
      <c r="RLF45" s="769"/>
      <c r="RLG45" s="768"/>
      <c r="RLH45" s="769"/>
      <c r="RLI45" s="768"/>
      <c r="RLJ45" s="769"/>
      <c r="RLK45" s="768"/>
      <c r="RLL45" s="769"/>
      <c r="RLM45" s="768"/>
      <c r="RLN45" s="769"/>
      <c r="RLO45" s="768"/>
      <c r="RLP45" s="769"/>
      <c r="RLQ45" s="768"/>
      <c r="RLR45" s="769"/>
      <c r="RLS45" s="768"/>
      <c r="RLT45" s="769"/>
      <c r="RLU45" s="768"/>
      <c r="RLV45" s="769"/>
      <c r="RLW45" s="768"/>
      <c r="RLX45" s="769"/>
      <c r="RLY45" s="768"/>
      <c r="RLZ45" s="769"/>
      <c r="RMA45" s="768"/>
      <c r="RMB45" s="769"/>
      <c r="RMC45" s="768"/>
      <c r="RMD45" s="769"/>
      <c r="RME45" s="768"/>
      <c r="RMF45" s="769"/>
      <c r="RMG45" s="768"/>
      <c r="RMH45" s="769"/>
      <c r="RMI45" s="768"/>
      <c r="RMJ45" s="769"/>
      <c r="RMK45" s="768"/>
      <c r="RML45" s="769"/>
      <c r="RMM45" s="768"/>
      <c r="RMN45" s="769"/>
      <c r="RMO45" s="768"/>
      <c r="RMP45" s="769"/>
      <c r="RMQ45" s="768"/>
      <c r="RMR45" s="769"/>
      <c r="RMS45" s="768"/>
      <c r="RMT45" s="769"/>
      <c r="RMU45" s="768"/>
      <c r="RMV45" s="769"/>
      <c r="RMW45" s="768"/>
      <c r="RMX45" s="769"/>
      <c r="RMY45" s="768"/>
      <c r="RMZ45" s="769"/>
      <c r="RNA45" s="768"/>
      <c r="RNB45" s="769"/>
      <c r="RNC45" s="768"/>
      <c r="RND45" s="769"/>
      <c r="RNE45" s="768"/>
      <c r="RNF45" s="769"/>
      <c r="RNG45" s="768"/>
      <c r="RNH45" s="769"/>
      <c r="RNI45" s="768"/>
      <c r="RNJ45" s="769"/>
      <c r="RNK45" s="768"/>
      <c r="RNL45" s="769"/>
      <c r="RNM45" s="768"/>
      <c r="RNN45" s="769"/>
      <c r="RNO45" s="768"/>
      <c r="RNP45" s="769"/>
      <c r="RNQ45" s="768"/>
      <c r="RNR45" s="769"/>
      <c r="RNS45" s="768"/>
      <c r="RNT45" s="769"/>
      <c r="RNU45" s="768"/>
      <c r="RNV45" s="769"/>
      <c r="RNW45" s="768"/>
      <c r="RNX45" s="769"/>
      <c r="RNY45" s="768"/>
      <c r="RNZ45" s="769"/>
      <c r="ROA45" s="768"/>
      <c r="ROB45" s="769"/>
      <c r="ROC45" s="768"/>
      <c r="ROD45" s="769"/>
      <c r="ROE45" s="768"/>
      <c r="ROF45" s="769"/>
      <c r="ROG45" s="768"/>
      <c r="ROH45" s="769"/>
      <c r="ROI45" s="768"/>
      <c r="ROJ45" s="769"/>
      <c r="ROK45" s="768"/>
      <c r="ROL45" s="769"/>
      <c r="ROM45" s="768"/>
      <c r="RON45" s="769"/>
      <c r="ROO45" s="768"/>
      <c r="ROP45" s="769"/>
      <c r="ROQ45" s="768"/>
      <c r="ROR45" s="769"/>
      <c r="ROS45" s="768"/>
      <c r="ROT45" s="769"/>
      <c r="ROU45" s="768"/>
      <c r="ROV45" s="769"/>
      <c r="ROW45" s="768"/>
      <c r="ROX45" s="769"/>
      <c r="ROY45" s="768"/>
      <c r="ROZ45" s="769"/>
      <c r="RPA45" s="768"/>
      <c r="RPB45" s="769"/>
      <c r="RPC45" s="768"/>
      <c r="RPD45" s="769"/>
      <c r="RPE45" s="768"/>
      <c r="RPF45" s="769"/>
      <c r="RPG45" s="768"/>
      <c r="RPH45" s="769"/>
      <c r="RPI45" s="768"/>
      <c r="RPJ45" s="769"/>
      <c r="RPK45" s="768"/>
      <c r="RPL45" s="769"/>
      <c r="RPM45" s="768"/>
      <c r="RPN45" s="769"/>
      <c r="RPO45" s="768"/>
      <c r="RPP45" s="769"/>
      <c r="RPQ45" s="768"/>
      <c r="RPR45" s="769"/>
      <c r="RPS45" s="768"/>
      <c r="RPT45" s="769"/>
      <c r="RPU45" s="768"/>
      <c r="RPV45" s="769"/>
      <c r="RPW45" s="768"/>
      <c r="RPX45" s="769"/>
      <c r="RPY45" s="768"/>
      <c r="RPZ45" s="769"/>
      <c r="RQA45" s="768"/>
      <c r="RQB45" s="769"/>
      <c r="RQC45" s="768"/>
      <c r="RQD45" s="769"/>
      <c r="RQE45" s="768"/>
      <c r="RQF45" s="769"/>
      <c r="RQG45" s="768"/>
      <c r="RQH45" s="769"/>
      <c r="RQI45" s="768"/>
      <c r="RQJ45" s="769"/>
      <c r="RQK45" s="768"/>
      <c r="RQL45" s="769"/>
      <c r="RQM45" s="768"/>
      <c r="RQN45" s="769"/>
      <c r="RQO45" s="768"/>
      <c r="RQP45" s="769"/>
      <c r="RQQ45" s="768"/>
      <c r="RQR45" s="769"/>
      <c r="RQS45" s="768"/>
      <c r="RQT45" s="769"/>
      <c r="RQU45" s="768"/>
      <c r="RQV45" s="769"/>
      <c r="RQW45" s="768"/>
      <c r="RQX45" s="769"/>
      <c r="RQY45" s="768"/>
      <c r="RQZ45" s="769"/>
      <c r="RRA45" s="768"/>
      <c r="RRB45" s="769"/>
      <c r="RRC45" s="768"/>
      <c r="RRD45" s="769"/>
      <c r="RRE45" s="768"/>
      <c r="RRF45" s="769"/>
      <c r="RRG45" s="768"/>
      <c r="RRH45" s="769"/>
      <c r="RRI45" s="768"/>
      <c r="RRJ45" s="769"/>
      <c r="RRK45" s="768"/>
      <c r="RRL45" s="769"/>
      <c r="RRM45" s="768"/>
      <c r="RRN45" s="769"/>
      <c r="RRO45" s="768"/>
      <c r="RRP45" s="769"/>
      <c r="RRQ45" s="768"/>
      <c r="RRR45" s="769"/>
      <c r="RRS45" s="768"/>
      <c r="RRT45" s="769"/>
      <c r="RRU45" s="768"/>
      <c r="RRV45" s="769"/>
      <c r="RRW45" s="768"/>
      <c r="RRX45" s="769"/>
      <c r="RRY45" s="768"/>
      <c r="RRZ45" s="769"/>
      <c r="RSA45" s="768"/>
      <c r="RSB45" s="769"/>
      <c r="RSC45" s="768"/>
      <c r="RSD45" s="769"/>
      <c r="RSE45" s="768"/>
      <c r="RSF45" s="769"/>
      <c r="RSG45" s="768"/>
      <c r="RSH45" s="769"/>
      <c r="RSI45" s="768"/>
      <c r="RSJ45" s="769"/>
      <c r="RSK45" s="768"/>
      <c r="RSL45" s="769"/>
      <c r="RSM45" s="768"/>
      <c r="RSN45" s="769"/>
      <c r="RSO45" s="768"/>
      <c r="RSP45" s="769"/>
      <c r="RSQ45" s="768"/>
      <c r="RSR45" s="769"/>
      <c r="RSS45" s="768"/>
      <c r="RST45" s="769"/>
      <c r="RSU45" s="768"/>
      <c r="RSV45" s="769"/>
      <c r="RSW45" s="768"/>
      <c r="RSX45" s="769"/>
      <c r="RSY45" s="768"/>
      <c r="RSZ45" s="769"/>
      <c r="RTA45" s="768"/>
      <c r="RTB45" s="769"/>
      <c r="RTC45" s="768"/>
      <c r="RTD45" s="769"/>
      <c r="RTE45" s="768"/>
      <c r="RTF45" s="769"/>
      <c r="RTG45" s="768"/>
      <c r="RTH45" s="769"/>
      <c r="RTI45" s="768"/>
      <c r="RTJ45" s="769"/>
      <c r="RTK45" s="768"/>
      <c r="RTL45" s="769"/>
      <c r="RTM45" s="768"/>
      <c r="RTN45" s="769"/>
      <c r="RTO45" s="768"/>
      <c r="RTP45" s="769"/>
      <c r="RTQ45" s="768"/>
      <c r="RTR45" s="769"/>
      <c r="RTS45" s="768"/>
      <c r="RTT45" s="769"/>
      <c r="RTU45" s="768"/>
      <c r="RTV45" s="769"/>
      <c r="RTW45" s="768"/>
      <c r="RTX45" s="769"/>
      <c r="RTY45" s="768"/>
      <c r="RTZ45" s="769"/>
      <c r="RUA45" s="768"/>
      <c r="RUB45" s="769"/>
      <c r="RUC45" s="768"/>
      <c r="RUD45" s="769"/>
      <c r="RUE45" s="768"/>
      <c r="RUF45" s="769"/>
      <c r="RUG45" s="768"/>
      <c r="RUH45" s="769"/>
      <c r="RUI45" s="768"/>
      <c r="RUJ45" s="769"/>
      <c r="RUK45" s="768"/>
      <c r="RUL45" s="769"/>
      <c r="RUM45" s="768"/>
      <c r="RUN45" s="769"/>
      <c r="RUO45" s="768"/>
      <c r="RUP45" s="769"/>
      <c r="RUQ45" s="768"/>
      <c r="RUR45" s="769"/>
      <c r="RUS45" s="768"/>
      <c r="RUT45" s="769"/>
      <c r="RUU45" s="768"/>
      <c r="RUV45" s="769"/>
      <c r="RUW45" s="768"/>
      <c r="RUX45" s="769"/>
      <c r="RUY45" s="768"/>
      <c r="RUZ45" s="769"/>
      <c r="RVA45" s="768"/>
      <c r="RVB45" s="769"/>
      <c r="RVC45" s="768"/>
      <c r="RVD45" s="769"/>
      <c r="RVE45" s="768"/>
      <c r="RVF45" s="769"/>
      <c r="RVG45" s="768"/>
      <c r="RVH45" s="769"/>
      <c r="RVI45" s="768"/>
      <c r="RVJ45" s="769"/>
      <c r="RVK45" s="768"/>
      <c r="RVL45" s="769"/>
      <c r="RVM45" s="768"/>
      <c r="RVN45" s="769"/>
      <c r="RVO45" s="768"/>
      <c r="RVP45" s="769"/>
      <c r="RVQ45" s="768"/>
      <c r="RVR45" s="769"/>
      <c r="RVS45" s="768"/>
      <c r="RVT45" s="769"/>
      <c r="RVU45" s="768"/>
      <c r="RVV45" s="769"/>
      <c r="RVW45" s="768"/>
      <c r="RVX45" s="769"/>
      <c r="RVY45" s="768"/>
      <c r="RVZ45" s="769"/>
      <c r="RWA45" s="768"/>
      <c r="RWB45" s="769"/>
      <c r="RWC45" s="768"/>
      <c r="RWD45" s="769"/>
      <c r="RWE45" s="768"/>
      <c r="RWF45" s="769"/>
      <c r="RWG45" s="768"/>
      <c r="RWH45" s="769"/>
      <c r="RWI45" s="768"/>
      <c r="RWJ45" s="769"/>
      <c r="RWK45" s="768"/>
      <c r="RWL45" s="769"/>
      <c r="RWM45" s="768"/>
      <c r="RWN45" s="769"/>
      <c r="RWO45" s="768"/>
      <c r="RWP45" s="769"/>
      <c r="RWQ45" s="768"/>
      <c r="RWR45" s="769"/>
      <c r="RWS45" s="768"/>
      <c r="RWT45" s="769"/>
      <c r="RWU45" s="768"/>
      <c r="RWV45" s="769"/>
      <c r="RWW45" s="768"/>
      <c r="RWX45" s="769"/>
      <c r="RWY45" s="768"/>
      <c r="RWZ45" s="769"/>
      <c r="RXA45" s="768"/>
      <c r="RXB45" s="769"/>
      <c r="RXC45" s="768"/>
      <c r="RXD45" s="769"/>
      <c r="RXE45" s="768"/>
      <c r="RXF45" s="769"/>
      <c r="RXG45" s="768"/>
      <c r="RXH45" s="769"/>
      <c r="RXI45" s="768"/>
      <c r="RXJ45" s="769"/>
      <c r="RXK45" s="768"/>
      <c r="RXL45" s="769"/>
      <c r="RXM45" s="768"/>
      <c r="RXN45" s="769"/>
      <c r="RXO45" s="768"/>
      <c r="RXP45" s="769"/>
      <c r="RXQ45" s="768"/>
      <c r="RXR45" s="769"/>
      <c r="RXS45" s="768"/>
      <c r="RXT45" s="769"/>
      <c r="RXU45" s="768"/>
      <c r="RXV45" s="769"/>
      <c r="RXW45" s="768"/>
      <c r="RXX45" s="769"/>
      <c r="RXY45" s="768"/>
      <c r="RXZ45" s="769"/>
      <c r="RYA45" s="768"/>
      <c r="RYB45" s="769"/>
      <c r="RYC45" s="768"/>
      <c r="RYD45" s="769"/>
      <c r="RYE45" s="768"/>
      <c r="RYF45" s="769"/>
      <c r="RYG45" s="768"/>
      <c r="RYH45" s="769"/>
      <c r="RYI45" s="768"/>
      <c r="RYJ45" s="769"/>
      <c r="RYK45" s="768"/>
      <c r="RYL45" s="769"/>
      <c r="RYM45" s="768"/>
      <c r="RYN45" s="769"/>
      <c r="RYO45" s="768"/>
      <c r="RYP45" s="769"/>
      <c r="RYQ45" s="768"/>
      <c r="RYR45" s="769"/>
      <c r="RYS45" s="768"/>
      <c r="RYT45" s="769"/>
      <c r="RYU45" s="768"/>
      <c r="RYV45" s="769"/>
      <c r="RYW45" s="768"/>
      <c r="RYX45" s="769"/>
      <c r="RYY45" s="768"/>
      <c r="RYZ45" s="769"/>
      <c r="RZA45" s="768"/>
      <c r="RZB45" s="769"/>
      <c r="RZC45" s="768"/>
      <c r="RZD45" s="769"/>
      <c r="RZE45" s="768"/>
      <c r="RZF45" s="769"/>
      <c r="RZG45" s="768"/>
      <c r="RZH45" s="769"/>
      <c r="RZI45" s="768"/>
      <c r="RZJ45" s="769"/>
      <c r="RZK45" s="768"/>
      <c r="RZL45" s="769"/>
      <c r="RZM45" s="768"/>
      <c r="RZN45" s="769"/>
      <c r="RZO45" s="768"/>
      <c r="RZP45" s="769"/>
      <c r="RZQ45" s="768"/>
      <c r="RZR45" s="769"/>
      <c r="RZS45" s="768"/>
      <c r="RZT45" s="769"/>
      <c r="RZU45" s="768"/>
      <c r="RZV45" s="769"/>
      <c r="RZW45" s="768"/>
      <c r="RZX45" s="769"/>
      <c r="RZY45" s="768"/>
      <c r="RZZ45" s="769"/>
      <c r="SAA45" s="768"/>
      <c r="SAB45" s="769"/>
      <c r="SAC45" s="768"/>
      <c r="SAD45" s="769"/>
      <c r="SAE45" s="768"/>
      <c r="SAF45" s="769"/>
      <c r="SAG45" s="768"/>
      <c r="SAH45" s="769"/>
      <c r="SAI45" s="768"/>
      <c r="SAJ45" s="769"/>
      <c r="SAK45" s="768"/>
      <c r="SAL45" s="769"/>
      <c r="SAM45" s="768"/>
      <c r="SAN45" s="769"/>
      <c r="SAO45" s="768"/>
      <c r="SAP45" s="769"/>
      <c r="SAQ45" s="768"/>
      <c r="SAR45" s="769"/>
      <c r="SAS45" s="768"/>
      <c r="SAT45" s="769"/>
      <c r="SAU45" s="768"/>
      <c r="SAV45" s="769"/>
      <c r="SAW45" s="768"/>
      <c r="SAX45" s="769"/>
      <c r="SAY45" s="768"/>
      <c r="SAZ45" s="769"/>
      <c r="SBA45" s="768"/>
      <c r="SBB45" s="769"/>
      <c r="SBC45" s="768"/>
      <c r="SBD45" s="769"/>
      <c r="SBE45" s="768"/>
      <c r="SBF45" s="769"/>
      <c r="SBG45" s="768"/>
      <c r="SBH45" s="769"/>
      <c r="SBI45" s="768"/>
      <c r="SBJ45" s="769"/>
      <c r="SBK45" s="768"/>
      <c r="SBL45" s="769"/>
      <c r="SBM45" s="768"/>
      <c r="SBN45" s="769"/>
      <c r="SBO45" s="768"/>
      <c r="SBP45" s="769"/>
      <c r="SBQ45" s="768"/>
      <c r="SBR45" s="769"/>
      <c r="SBS45" s="768"/>
      <c r="SBT45" s="769"/>
      <c r="SBU45" s="768"/>
      <c r="SBV45" s="769"/>
      <c r="SBW45" s="768"/>
      <c r="SBX45" s="769"/>
      <c r="SBY45" s="768"/>
      <c r="SBZ45" s="769"/>
      <c r="SCA45" s="768"/>
      <c r="SCB45" s="769"/>
      <c r="SCC45" s="768"/>
      <c r="SCD45" s="769"/>
      <c r="SCE45" s="768"/>
      <c r="SCF45" s="769"/>
      <c r="SCG45" s="768"/>
      <c r="SCH45" s="769"/>
      <c r="SCI45" s="768"/>
      <c r="SCJ45" s="769"/>
      <c r="SCK45" s="768"/>
      <c r="SCL45" s="769"/>
      <c r="SCM45" s="768"/>
      <c r="SCN45" s="769"/>
      <c r="SCO45" s="768"/>
      <c r="SCP45" s="769"/>
      <c r="SCQ45" s="768"/>
      <c r="SCR45" s="769"/>
      <c r="SCS45" s="768"/>
      <c r="SCT45" s="769"/>
      <c r="SCU45" s="768"/>
      <c r="SCV45" s="769"/>
      <c r="SCW45" s="768"/>
      <c r="SCX45" s="769"/>
      <c r="SCY45" s="768"/>
      <c r="SCZ45" s="769"/>
      <c r="SDA45" s="768"/>
      <c r="SDB45" s="769"/>
      <c r="SDC45" s="768"/>
      <c r="SDD45" s="769"/>
      <c r="SDE45" s="768"/>
      <c r="SDF45" s="769"/>
      <c r="SDG45" s="768"/>
      <c r="SDH45" s="769"/>
      <c r="SDI45" s="768"/>
      <c r="SDJ45" s="769"/>
      <c r="SDK45" s="768"/>
      <c r="SDL45" s="769"/>
      <c r="SDM45" s="768"/>
      <c r="SDN45" s="769"/>
      <c r="SDO45" s="768"/>
      <c r="SDP45" s="769"/>
      <c r="SDQ45" s="768"/>
      <c r="SDR45" s="769"/>
      <c r="SDS45" s="768"/>
      <c r="SDT45" s="769"/>
      <c r="SDU45" s="768"/>
      <c r="SDV45" s="769"/>
      <c r="SDW45" s="768"/>
      <c r="SDX45" s="769"/>
      <c r="SDY45" s="768"/>
      <c r="SDZ45" s="769"/>
      <c r="SEA45" s="768"/>
      <c r="SEB45" s="769"/>
      <c r="SEC45" s="768"/>
      <c r="SED45" s="769"/>
      <c r="SEE45" s="768"/>
      <c r="SEF45" s="769"/>
      <c r="SEG45" s="768"/>
      <c r="SEH45" s="769"/>
      <c r="SEI45" s="768"/>
      <c r="SEJ45" s="769"/>
      <c r="SEK45" s="768"/>
      <c r="SEL45" s="769"/>
      <c r="SEM45" s="768"/>
      <c r="SEN45" s="769"/>
      <c r="SEO45" s="768"/>
      <c r="SEP45" s="769"/>
      <c r="SEQ45" s="768"/>
      <c r="SER45" s="769"/>
      <c r="SES45" s="768"/>
      <c r="SET45" s="769"/>
      <c r="SEU45" s="768"/>
      <c r="SEV45" s="769"/>
      <c r="SEW45" s="768"/>
      <c r="SEX45" s="769"/>
      <c r="SEY45" s="768"/>
      <c r="SEZ45" s="769"/>
      <c r="SFA45" s="768"/>
      <c r="SFB45" s="769"/>
      <c r="SFC45" s="768"/>
      <c r="SFD45" s="769"/>
      <c r="SFE45" s="768"/>
      <c r="SFF45" s="769"/>
      <c r="SFG45" s="768"/>
      <c r="SFH45" s="769"/>
      <c r="SFI45" s="768"/>
      <c r="SFJ45" s="769"/>
      <c r="SFK45" s="768"/>
      <c r="SFL45" s="769"/>
      <c r="SFM45" s="768"/>
      <c r="SFN45" s="769"/>
      <c r="SFO45" s="768"/>
      <c r="SFP45" s="769"/>
      <c r="SFQ45" s="768"/>
      <c r="SFR45" s="769"/>
      <c r="SFS45" s="768"/>
      <c r="SFT45" s="769"/>
      <c r="SFU45" s="768"/>
      <c r="SFV45" s="769"/>
      <c r="SFW45" s="768"/>
      <c r="SFX45" s="769"/>
      <c r="SFY45" s="768"/>
      <c r="SFZ45" s="769"/>
      <c r="SGA45" s="768"/>
      <c r="SGB45" s="769"/>
      <c r="SGC45" s="768"/>
      <c r="SGD45" s="769"/>
      <c r="SGE45" s="768"/>
      <c r="SGF45" s="769"/>
      <c r="SGG45" s="768"/>
      <c r="SGH45" s="769"/>
      <c r="SGI45" s="768"/>
      <c r="SGJ45" s="769"/>
      <c r="SGK45" s="768"/>
      <c r="SGL45" s="769"/>
      <c r="SGM45" s="768"/>
      <c r="SGN45" s="769"/>
      <c r="SGO45" s="768"/>
      <c r="SGP45" s="769"/>
      <c r="SGQ45" s="768"/>
      <c r="SGR45" s="769"/>
      <c r="SGS45" s="768"/>
      <c r="SGT45" s="769"/>
      <c r="SGU45" s="768"/>
      <c r="SGV45" s="769"/>
      <c r="SGW45" s="768"/>
      <c r="SGX45" s="769"/>
      <c r="SGY45" s="768"/>
      <c r="SGZ45" s="769"/>
      <c r="SHA45" s="768"/>
      <c r="SHB45" s="769"/>
      <c r="SHC45" s="768"/>
      <c r="SHD45" s="769"/>
      <c r="SHE45" s="768"/>
      <c r="SHF45" s="769"/>
      <c r="SHG45" s="768"/>
      <c r="SHH45" s="769"/>
      <c r="SHI45" s="768"/>
      <c r="SHJ45" s="769"/>
      <c r="SHK45" s="768"/>
      <c r="SHL45" s="769"/>
      <c r="SHM45" s="768"/>
      <c r="SHN45" s="769"/>
      <c r="SHO45" s="768"/>
      <c r="SHP45" s="769"/>
      <c r="SHQ45" s="768"/>
      <c r="SHR45" s="769"/>
      <c r="SHS45" s="768"/>
      <c r="SHT45" s="769"/>
      <c r="SHU45" s="768"/>
      <c r="SHV45" s="769"/>
      <c r="SHW45" s="768"/>
      <c r="SHX45" s="769"/>
      <c r="SHY45" s="768"/>
      <c r="SHZ45" s="769"/>
      <c r="SIA45" s="768"/>
      <c r="SIB45" s="769"/>
      <c r="SIC45" s="768"/>
      <c r="SID45" s="769"/>
      <c r="SIE45" s="768"/>
      <c r="SIF45" s="769"/>
      <c r="SIG45" s="768"/>
      <c r="SIH45" s="769"/>
      <c r="SII45" s="768"/>
      <c r="SIJ45" s="769"/>
      <c r="SIK45" s="768"/>
      <c r="SIL45" s="769"/>
      <c r="SIM45" s="768"/>
      <c r="SIN45" s="769"/>
      <c r="SIO45" s="768"/>
      <c r="SIP45" s="769"/>
      <c r="SIQ45" s="768"/>
      <c r="SIR45" s="769"/>
      <c r="SIS45" s="768"/>
      <c r="SIT45" s="769"/>
      <c r="SIU45" s="768"/>
      <c r="SIV45" s="769"/>
      <c r="SIW45" s="768"/>
      <c r="SIX45" s="769"/>
      <c r="SIY45" s="768"/>
      <c r="SIZ45" s="769"/>
      <c r="SJA45" s="768"/>
      <c r="SJB45" s="769"/>
      <c r="SJC45" s="768"/>
      <c r="SJD45" s="769"/>
      <c r="SJE45" s="768"/>
      <c r="SJF45" s="769"/>
      <c r="SJG45" s="768"/>
      <c r="SJH45" s="769"/>
      <c r="SJI45" s="768"/>
      <c r="SJJ45" s="769"/>
      <c r="SJK45" s="768"/>
      <c r="SJL45" s="769"/>
      <c r="SJM45" s="768"/>
      <c r="SJN45" s="769"/>
      <c r="SJO45" s="768"/>
      <c r="SJP45" s="769"/>
      <c r="SJQ45" s="768"/>
      <c r="SJR45" s="769"/>
      <c r="SJS45" s="768"/>
      <c r="SJT45" s="769"/>
      <c r="SJU45" s="768"/>
      <c r="SJV45" s="769"/>
      <c r="SJW45" s="768"/>
      <c r="SJX45" s="769"/>
      <c r="SJY45" s="768"/>
      <c r="SJZ45" s="769"/>
      <c r="SKA45" s="768"/>
      <c r="SKB45" s="769"/>
      <c r="SKC45" s="768"/>
      <c r="SKD45" s="769"/>
      <c r="SKE45" s="768"/>
      <c r="SKF45" s="769"/>
      <c r="SKG45" s="768"/>
      <c r="SKH45" s="769"/>
      <c r="SKI45" s="768"/>
      <c r="SKJ45" s="769"/>
      <c r="SKK45" s="768"/>
      <c r="SKL45" s="769"/>
      <c r="SKM45" s="768"/>
      <c r="SKN45" s="769"/>
      <c r="SKO45" s="768"/>
      <c r="SKP45" s="769"/>
      <c r="SKQ45" s="768"/>
      <c r="SKR45" s="769"/>
      <c r="SKS45" s="768"/>
      <c r="SKT45" s="769"/>
      <c r="SKU45" s="768"/>
      <c r="SKV45" s="769"/>
      <c r="SKW45" s="768"/>
      <c r="SKX45" s="769"/>
      <c r="SKY45" s="768"/>
      <c r="SKZ45" s="769"/>
      <c r="SLA45" s="768"/>
      <c r="SLB45" s="769"/>
      <c r="SLC45" s="768"/>
      <c r="SLD45" s="769"/>
      <c r="SLE45" s="768"/>
      <c r="SLF45" s="769"/>
      <c r="SLG45" s="768"/>
      <c r="SLH45" s="769"/>
      <c r="SLI45" s="768"/>
      <c r="SLJ45" s="769"/>
      <c r="SLK45" s="768"/>
      <c r="SLL45" s="769"/>
      <c r="SLM45" s="768"/>
      <c r="SLN45" s="769"/>
      <c r="SLO45" s="768"/>
      <c r="SLP45" s="769"/>
      <c r="SLQ45" s="768"/>
      <c r="SLR45" s="769"/>
      <c r="SLS45" s="768"/>
      <c r="SLT45" s="769"/>
      <c r="SLU45" s="768"/>
      <c r="SLV45" s="769"/>
      <c r="SLW45" s="768"/>
      <c r="SLX45" s="769"/>
      <c r="SLY45" s="768"/>
      <c r="SLZ45" s="769"/>
      <c r="SMA45" s="768"/>
      <c r="SMB45" s="769"/>
      <c r="SMC45" s="768"/>
      <c r="SMD45" s="769"/>
      <c r="SME45" s="768"/>
      <c r="SMF45" s="769"/>
      <c r="SMG45" s="768"/>
      <c r="SMH45" s="769"/>
      <c r="SMI45" s="768"/>
      <c r="SMJ45" s="769"/>
      <c r="SMK45" s="768"/>
      <c r="SML45" s="769"/>
      <c r="SMM45" s="768"/>
      <c r="SMN45" s="769"/>
      <c r="SMO45" s="768"/>
      <c r="SMP45" s="769"/>
      <c r="SMQ45" s="768"/>
      <c r="SMR45" s="769"/>
      <c r="SMS45" s="768"/>
      <c r="SMT45" s="769"/>
      <c r="SMU45" s="768"/>
      <c r="SMV45" s="769"/>
      <c r="SMW45" s="768"/>
      <c r="SMX45" s="769"/>
      <c r="SMY45" s="768"/>
      <c r="SMZ45" s="769"/>
      <c r="SNA45" s="768"/>
      <c r="SNB45" s="769"/>
      <c r="SNC45" s="768"/>
      <c r="SND45" s="769"/>
      <c r="SNE45" s="768"/>
      <c r="SNF45" s="769"/>
      <c r="SNG45" s="768"/>
      <c r="SNH45" s="769"/>
      <c r="SNI45" s="768"/>
      <c r="SNJ45" s="769"/>
      <c r="SNK45" s="768"/>
      <c r="SNL45" s="769"/>
      <c r="SNM45" s="768"/>
      <c r="SNN45" s="769"/>
      <c r="SNO45" s="768"/>
      <c r="SNP45" s="769"/>
      <c r="SNQ45" s="768"/>
      <c r="SNR45" s="769"/>
      <c r="SNS45" s="768"/>
      <c r="SNT45" s="769"/>
      <c r="SNU45" s="768"/>
      <c r="SNV45" s="769"/>
      <c r="SNW45" s="768"/>
      <c r="SNX45" s="769"/>
      <c r="SNY45" s="768"/>
      <c r="SNZ45" s="769"/>
      <c r="SOA45" s="768"/>
      <c r="SOB45" s="769"/>
      <c r="SOC45" s="768"/>
      <c r="SOD45" s="769"/>
      <c r="SOE45" s="768"/>
      <c r="SOF45" s="769"/>
      <c r="SOG45" s="768"/>
      <c r="SOH45" s="769"/>
      <c r="SOI45" s="768"/>
      <c r="SOJ45" s="769"/>
      <c r="SOK45" s="768"/>
      <c r="SOL45" s="769"/>
      <c r="SOM45" s="768"/>
      <c r="SON45" s="769"/>
      <c r="SOO45" s="768"/>
      <c r="SOP45" s="769"/>
      <c r="SOQ45" s="768"/>
      <c r="SOR45" s="769"/>
      <c r="SOS45" s="768"/>
      <c r="SOT45" s="769"/>
      <c r="SOU45" s="768"/>
      <c r="SOV45" s="769"/>
      <c r="SOW45" s="768"/>
      <c r="SOX45" s="769"/>
      <c r="SOY45" s="768"/>
      <c r="SOZ45" s="769"/>
      <c r="SPA45" s="768"/>
      <c r="SPB45" s="769"/>
      <c r="SPC45" s="768"/>
      <c r="SPD45" s="769"/>
      <c r="SPE45" s="768"/>
      <c r="SPF45" s="769"/>
      <c r="SPG45" s="768"/>
      <c r="SPH45" s="769"/>
      <c r="SPI45" s="768"/>
      <c r="SPJ45" s="769"/>
      <c r="SPK45" s="768"/>
      <c r="SPL45" s="769"/>
      <c r="SPM45" s="768"/>
      <c r="SPN45" s="769"/>
      <c r="SPO45" s="768"/>
      <c r="SPP45" s="769"/>
      <c r="SPQ45" s="768"/>
      <c r="SPR45" s="769"/>
      <c r="SPS45" s="768"/>
      <c r="SPT45" s="769"/>
      <c r="SPU45" s="768"/>
      <c r="SPV45" s="769"/>
      <c r="SPW45" s="768"/>
      <c r="SPX45" s="769"/>
      <c r="SPY45" s="768"/>
      <c r="SPZ45" s="769"/>
      <c r="SQA45" s="768"/>
      <c r="SQB45" s="769"/>
      <c r="SQC45" s="768"/>
      <c r="SQD45" s="769"/>
      <c r="SQE45" s="768"/>
      <c r="SQF45" s="769"/>
      <c r="SQG45" s="768"/>
      <c r="SQH45" s="769"/>
      <c r="SQI45" s="768"/>
      <c r="SQJ45" s="769"/>
      <c r="SQK45" s="768"/>
      <c r="SQL45" s="769"/>
      <c r="SQM45" s="768"/>
      <c r="SQN45" s="769"/>
      <c r="SQO45" s="768"/>
      <c r="SQP45" s="769"/>
      <c r="SQQ45" s="768"/>
      <c r="SQR45" s="769"/>
      <c r="SQS45" s="768"/>
      <c r="SQT45" s="769"/>
      <c r="SQU45" s="768"/>
      <c r="SQV45" s="769"/>
      <c r="SQW45" s="768"/>
      <c r="SQX45" s="769"/>
      <c r="SQY45" s="768"/>
      <c r="SQZ45" s="769"/>
      <c r="SRA45" s="768"/>
      <c r="SRB45" s="769"/>
      <c r="SRC45" s="768"/>
      <c r="SRD45" s="769"/>
      <c r="SRE45" s="768"/>
      <c r="SRF45" s="769"/>
      <c r="SRG45" s="768"/>
      <c r="SRH45" s="769"/>
      <c r="SRI45" s="768"/>
      <c r="SRJ45" s="769"/>
      <c r="SRK45" s="768"/>
      <c r="SRL45" s="769"/>
      <c r="SRM45" s="768"/>
      <c r="SRN45" s="769"/>
      <c r="SRO45" s="768"/>
      <c r="SRP45" s="769"/>
      <c r="SRQ45" s="768"/>
      <c r="SRR45" s="769"/>
      <c r="SRS45" s="768"/>
      <c r="SRT45" s="769"/>
      <c r="SRU45" s="768"/>
      <c r="SRV45" s="769"/>
      <c r="SRW45" s="768"/>
      <c r="SRX45" s="769"/>
      <c r="SRY45" s="768"/>
      <c r="SRZ45" s="769"/>
      <c r="SSA45" s="768"/>
      <c r="SSB45" s="769"/>
      <c r="SSC45" s="768"/>
      <c r="SSD45" s="769"/>
      <c r="SSE45" s="768"/>
      <c r="SSF45" s="769"/>
      <c r="SSG45" s="768"/>
      <c r="SSH45" s="769"/>
      <c r="SSI45" s="768"/>
      <c r="SSJ45" s="769"/>
      <c r="SSK45" s="768"/>
      <c r="SSL45" s="769"/>
      <c r="SSM45" s="768"/>
      <c r="SSN45" s="769"/>
      <c r="SSO45" s="768"/>
      <c r="SSP45" s="769"/>
      <c r="SSQ45" s="768"/>
      <c r="SSR45" s="769"/>
      <c r="SSS45" s="768"/>
      <c r="SST45" s="769"/>
      <c r="SSU45" s="768"/>
      <c r="SSV45" s="769"/>
      <c r="SSW45" s="768"/>
      <c r="SSX45" s="769"/>
      <c r="SSY45" s="768"/>
      <c r="SSZ45" s="769"/>
      <c r="STA45" s="768"/>
      <c r="STB45" s="769"/>
      <c r="STC45" s="768"/>
      <c r="STD45" s="769"/>
      <c r="STE45" s="768"/>
      <c r="STF45" s="769"/>
      <c r="STG45" s="768"/>
      <c r="STH45" s="769"/>
      <c r="STI45" s="768"/>
      <c r="STJ45" s="769"/>
      <c r="STK45" s="768"/>
      <c r="STL45" s="769"/>
      <c r="STM45" s="768"/>
      <c r="STN45" s="769"/>
      <c r="STO45" s="768"/>
      <c r="STP45" s="769"/>
      <c r="STQ45" s="768"/>
      <c r="STR45" s="769"/>
      <c r="STS45" s="768"/>
      <c r="STT45" s="769"/>
      <c r="STU45" s="768"/>
      <c r="STV45" s="769"/>
      <c r="STW45" s="768"/>
      <c r="STX45" s="769"/>
      <c r="STY45" s="768"/>
      <c r="STZ45" s="769"/>
      <c r="SUA45" s="768"/>
      <c r="SUB45" s="769"/>
      <c r="SUC45" s="768"/>
      <c r="SUD45" s="769"/>
      <c r="SUE45" s="768"/>
      <c r="SUF45" s="769"/>
      <c r="SUG45" s="768"/>
      <c r="SUH45" s="769"/>
      <c r="SUI45" s="768"/>
      <c r="SUJ45" s="769"/>
      <c r="SUK45" s="768"/>
      <c r="SUL45" s="769"/>
      <c r="SUM45" s="768"/>
      <c r="SUN45" s="769"/>
      <c r="SUO45" s="768"/>
      <c r="SUP45" s="769"/>
      <c r="SUQ45" s="768"/>
      <c r="SUR45" s="769"/>
      <c r="SUS45" s="768"/>
      <c r="SUT45" s="769"/>
      <c r="SUU45" s="768"/>
      <c r="SUV45" s="769"/>
      <c r="SUW45" s="768"/>
      <c r="SUX45" s="769"/>
      <c r="SUY45" s="768"/>
      <c r="SUZ45" s="769"/>
      <c r="SVA45" s="768"/>
      <c r="SVB45" s="769"/>
      <c r="SVC45" s="768"/>
      <c r="SVD45" s="769"/>
      <c r="SVE45" s="768"/>
      <c r="SVF45" s="769"/>
      <c r="SVG45" s="768"/>
      <c r="SVH45" s="769"/>
      <c r="SVI45" s="768"/>
      <c r="SVJ45" s="769"/>
      <c r="SVK45" s="768"/>
      <c r="SVL45" s="769"/>
      <c r="SVM45" s="768"/>
      <c r="SVN45" s="769"/>
      <c r="SVO45" s="768"/>
      <c r="SVP45" s="769"/>
      <c r="SVQ45" s="768"/>
      <c r="SVR45" s="769"/>
      <c r="SVS45" s="768"/>
      <c r="SVT45" s="769"/>
      <c r="SVU45" s="768"/>
      <c r="SVV45" s="769"/>
      <c r="SVW45" s="768"/>
      <c r="SVX45" s="769"/>
      <c r="SVY45" s="768"/>
      <c r="SVZ45" s="769"/>
      <c r="SWA45" s="768"/>
      <c r="SWB45" s="769"/>
      <c r="SWC45" s="768"/>
      <c r="SWD45" s="769"/>
      <c r="SWE45" s="768"/>
      <c r="SWF45" s="769"/>
      <c r="SWG45" s="768"/>
      <c r="SWH45" s="769"/>
      <c r="SWI45" s="768"/>
      <c r="SWJ45" s="769"/>
      <c r="SWK45" s="768"/>
      <c r="SWL45" s="769"/>
      <c r="SWM45" s="768"/>
      <c r="SWN45" s="769"/>
      <c r="SWO45" s="768"/>
      <c r="SWP45" s="769"/>
      <c r="SWQ45" s="768"/>
      <c r="SWR45" s="769"/>
      <c r="SWS45" s="768"/>
      <c r="SWT45" s="769"/>
      <c r="SWU45" s="768"/>
      <c r="SWV45" s="769"/>
      <c r="SWW45" s="768"/>
      <c r="SWX45" s="769"/>
      <c r="SWY45" s="768"/>
      <c r="SWZ45" s="769"/>
      <c r="SXA45" s="768"/>
      <c r="SXB45" s="769"/>
      <c r="SXC45" s="768"/>
      <c r="SXD45" s="769"/>
      <c r="SXE45" s="768"/>
      <c r="SXF45" s="769"/>
      <c r="SXG45" s="768"/>
      <c r="SXH45" s="769"/>
      <c r="SXI45" s="768"/>
      <c r="SXJ45" s="769"/>
      <c r="SXK45" s="768"/>
      <c r="SXL45" s="769"/>
      <c r="SXM45" s="768"/>
      <c r="SXN45" s="769"/>
      <c r="SXO45" s="768"/>
      <c r="SXP45" s="769"/>
      <c r="SXQ45" s="768"/>
      <c r="SXR45" s="769"/>
      <c r="SXS45" s="768"/>
      <c r="SXT45" s="769"/>
      <c r="SXU45" s="768"/>
      <c r="SXV45" s="769"/>
      <c r="SXW45" s="768"/>
      <c r="SXX45" s="769"/>
      <c r="SXY45" s="768"/>
      <c r="SXZ45" s="769"/>
      <c r="SYA45" s="768"/>
      <c r="SYB45" s="769"/>
      <c r="SYC45" s="768"/>
      <c r="SYD45" s="769"/>
      <c r="SYE45" s="768"/>
      <c r="SYF45" s="769"/>
      <c r="SYG45" s="768"/>
      <c r="SYH45" s="769"/>
      <c r="SYI45" s="768"/>
      <c r="SYJ45" s="769"/>
      <c r="SYK45" s="768"/>
      <c r="SYL45" s="769"/>
      <c r="SYM45" s="768"/>
      <c r="SYN45" s="769"/>
      <c r="SYO45" s="768"/>
      <c r="SYP45" s="769"/>
      <c r="SYQ45" s="768"/>
      <c r="SYR45" s="769"/>
      <c r="SYS45" s="768"/>
      <c r="SYT45" s="769"/>
      <c r="SYU45" s="768"/>
      <c r="SYV45" s="769"/>
      <c r="SYW45" s="768"/>
      <c r="SYX45" s="769"/>
      <c r="SYY45" s="768"/>
      <c r="SYZ45" s="769"/>
      <c r="SZA45" s="768"/>
      <c r="SZB45" s="769"/>
      <c r="SZC45" s="768"/>
      <c r="SZD45" s="769"/>
      <c r="SZE45" s="768"/>
      <c r="SZF45" s="769"/>
      <c r="SZG45" s="768"/>
      <c r="SZH45" s="769"/>
      <c r="SZI45" s="768"/>
      <c r="SZJ45" s="769"/>
      <c r="SZK45" s="768"/>
      <c r="SZL45" s="769"/>
      <c r="SZM45" s="768"/>
      <c r="SZN45" s="769"/>
      <c r="SZO45" s="768"/>
      <c r="SZP45" s="769"/>
      <c r="SZQ45" s="768"/>
      <c r="SZR45" s="769"/>
      <c r="SZS45" s="768"/>
      <c r="SZT45" s="769"/>
      <c r="SZU45" s="768"/>
      <c r="SZV45" s="769"/>
      <c r="SZW45" s="768"/>
      <c r="SZX45" s="769"/>
      <c r="SZY45" s="768"/>
      <c r="SZZ45" s="769"/>
      <c r="TAA45" s="768"/>
      <c r="TAB45" s="769"/>
      <c r="TAC45" s="768"/>
      <c r="TAD45" s="769"/>
      <c r="TAE45" s="768"/>
      <c r="TAF45" s="769"/>
      <c r="TAG45" s="768"/>
      <c r="TAH45" s="769"/>
      <c r="TAI45" s="768"/>
      <c r="TAJ45" s="769"/>
      <c r="TAK45" s="768"/>
      <c r="TAL45" s="769"/>
      <c r="TAM45" s="768"/>
      <c r="TAN45" s="769"/>
      <c r="TAO45" s="768"/>
      <c r="TAP45" s="769"/>
      <c r="TAQ45" s="768"/>
      <c r="TAR45" s="769"/>
      <c r="TAS45" s="768"/>
      <c r="TAT45" s="769"/>
      <c r="TAU45" s="768"/>
      <c r="TAV45" s="769"/>
      <c r="TAW45" s="768"/>
      <c r="TAX45" s="769"/>
      <c r="TAY45" s="768"/>
      <c r="TAZ45" s="769"/>
      <c r="TBA45" s="768"/>
      <c r="TBB45" s="769"/>
      <c r="TBC45" s="768"/>
      <c r="TBD45" s="769"/>
      <c r="TBE45" s="768"/>
      <c r="TBF45" s="769"/>
      <c r="TBG45" s="768"/>
      <c r="TBH45" s="769"/>
      <c r="TBI45" s="768"/>
      <c r="TBJ45" s="769"/>
      <c r="TBK45" s="768"/>
      <c r="TBL45" s="769"/>
      <c r="TBM45" s="768"/>
      <c r="TBN45" s="769"/>
      <c r="TBO45" s="768"/>
      <c r="TBP45" s="769"/>
      <c r="TBQ45" s="768"/>
      <c r="TBR45" s="769"/>
      <c r="TBS45" s="768"/>
      <c r="TBT45" s="769"/>
      <c r="TBU45" s="768"/>
      <c r="TBV45" s="769"/>
      <c r="TBW45" s="768"/>
      <c r="TBX45" s="769"/>
      <c r="TBY45" s="768"/>
      <c r="TBZ45" s="769"/>
      <c r="TCA45" s="768"/>
      <c r="TCB45" s="769"/>
      <c r="TCC45" s="768"/>
      <c r="TCD45" s="769"/>
      <c r="TCE45" s="768"/>
      <c r="TCF45" s="769"/>
      <c r="TCG45" s="768"/>
      <c r="TCH45" s="769"/>
      <c r="TCI45" s="768"/>
      <c r="TCJ45" s="769"/>
      <c r="TCK45" s="768"/>
      <c r="TCL45" s="769"/>
      <c r="TCM45" s="768"/>
      <c r="TCN45" s="769"/>
      <c r="TCO45" s="768"/>
      <c r="TCP45" s="769"/>
      <c r="TCQ45" s="768"/>
      <c r="TCR45" s="769"/>
      <c r="TCS45" s="768"/>
      <c r="TCT45" s="769"/>
      <c r="TCU45" s="768"/>
      <c r="TCV45" s="769"/>
      <c r="TCW45" s="768"/>
      <c r="TCX45" s="769"/>
      <c r="TCY45" s="768"/>
      <c r="TCZ45" s="769"/>
      <c r="TDA45" s="768"/>
      <c r="TDB45" s="769"/>
      <c r="TDC45" s="768"/>
      <c r="TDD45" s="769"/>
      <c r="TDE45" s="768"/>
      <c r="TDF45" s="769"/>
      <c r="TDG45" s="768"/>
      <c r="TDH45" s="769"/>
      <c r="TDI45" s="768"/>
      <c r="TDJ45" s="769"/>
      <c r="TDK45" s="768"/>
      <c r="TDL45" s="769"/>
      <c r="TDM45" s="768"/>
      <c r="TDN45" s="769"/>
      <c r="TDO45" s="768"/>
      <c r="TDP45" s="769"/>
      <c r="TDQ45" s="768"/>
      <c r="TDR45" s="769"/>
      <c r="TDS45" s="768"/>
      <c r="TDT45" s="769"/>
      <c r="TDU45" s="768"/>
      <c r="TDV45" s="769"/>
      <c r="TDW45" s="768"/>
      <c r="TDX45" s="769"/>
      <c r="TDY45" s="768"/>
      <c r="TDZ45" s="769"/>
      <c r="TEA45" s="768"/>
      <c r="TEB45" s="769"/>
      <c r="TEC45" s="768"/>
      <c r="TED45" s="769"/>
      <c r="TEE45" s="768"/>
      <c r="TEF45" s="769"/>
      <c r="TEG45" s="768"/>
      <c r="TEH45" s="769"/>
      <c r="TEI45" s="768"/>
      <c r="TEJ45" s="769"/>
      <c r="TEK45" s="768"/>
      <c r="TEL45" s="769"/>
      <c r="TEM45" s="768"/>
      <c r="TEN45" s="769"/>
      <c r="TEO45" s="768"/>
      <c r="TEP45" s="769"/>
      <c r="TEQ45" s="768"/>
      <c r="TER45" s="769"/>
      <c r="TES45" s="768"/>
      <c r="TET45" s="769"/>
      <c r="TEU45" s="768"/>
      <c r="TEV45" s="769"/>
      <c r="TEW45" s="768"/>
      <c r="TEX45" s="769"/>
      <c r="TEY45" s="768"/>
      <c r="TEZ45" s="769"/>
      <c r="TFA45" s="768"/>
      <c r="TFB45" s="769"/>
      <c r="TFC45" s="768"/>
      <c r="TFD45" s="769"/>
      <c r="TFE45" s="768"/>
      <c r="TFF45" s="769"/>
      <c r="TFG45" s="768"/>
      <c r="TFH45" s="769"/>
      <c r="TFI45" s="768"/>
      <c r="TFJ45" s="769"/>
      <c r="TFK45" s="768"/>
      <c r="TFL45" s="769"/>
      <c r="TFM45" s="768"/>
      <c r="TFN45" s="769"/>
      <c r="TFO45" s="768"/>
      <c r="TFP45" s="769"/>
      <c r="TFQ45" s="768"/>
      <c r="TFR45" s="769"/>
      <c r="TFS45" s="768"/>
      <c r="TFT45" s="769"/>
      <c r="TFU45" s="768"/>
      <c r="TFV45" s="769"/>
      <c r="TFW45" s="768"/>
      <c r="TFX45" s="769"/>
      <c r="TFY45" s="768"/>
      <c r="TFZ45" s="769"/>
      <c r="TGA45" s="768"/>
      <c r="TGB45" s="769"/>
      <c r="TGC45" s="768"/>
      <c r="TGD45" s="769"/>
      <c r="TGE45" s="768"/>
      <c r="TGF45" s="769"/>
      <c r="TGG45" s="768"/>
      <c r="TGH45" s="769"/>
      <c r="TGI45" s="768"/>
      <c r="TGJ45" s="769"/>
      <c r="TGK45" s="768"/>
      <c r="TGL45" s="769"/>
      <c r="TGM45" s="768"/>
      <c r="TGN45" s="769"/>
      <c r="TGO45" s="768"/>
      <c r="TGP45" s="769"/>
      <c r="TGQ45" s="768"/>
      <c r="TGR45" s="769"/>
      <c r="TGS45" s="768"/>
      <c r="TGT45" s="769"/>
      <c r="TGU45" s="768"/>
      <c r="TGV45" s="769"/>
      <c r="TGW45" s="768"/>
      <c r="TGX45" s="769"/>
      <c r="TGY45" s="768"/>
      <c r="TGZ45" s="769"/>
      <c r="THA45" s="768"/>
      <c r="THB45" s="769"/>
      <c r="THC45" s="768"/>
      <c r="THD45" s="769"/>
      <c r="THE45" s="768"/>
      <c r="THF45" s="769"/>
      <c r="THG45" s="768"/>
      <c r="THH45" s="769"/>
      <c r="THI45" s="768"/>
      <c r="THJ45" s="769"/>
      <c r="THK45" s="768"/>
      <c r="THL45" s="769"/>
      <c r="THM45" s="768"/>
      <c r="THN45" s="769"/>
      <c r="THO45" s="768"/>
      <c r="THP45" s="769"/>
      <c r="THQ45" s="768"/>
      <c r="THR45" s="769"/>
      <c r="THS45" s="768"/>
      <c r="THT45" s="769"/>
      <c r="THU45" s="768"/>
      <c r="THV45" s="769"/>
      <c r="THW45" s="768"/>
      <c r="THX45" s="769"/>
      <c r="THY45" s="768"/>
      <c r="THZ45" s="769"/>
      <c r="TIA45" s="768"/>
      <c r="TIB45" s="769"/>
      <c r="TIC45" s="768"/>
      <c r="TID45" s="769"/>
      <c r="TIE45" s="768"/>
      <c r="TIF45" s="769"/>
      <c r="TIG45" s="768"/>
      <c r="TIH45" s="769"/>
      <c r="TII45" s="768"/>
      <c r="TIJ45" s="769"/>
      <c r="TIK45" s="768"/>
      <c r="TIL45" s="769"/>
      <c r="TIM45" s="768"/>
      <c r="TIN45" s="769"/>
      <c r="TIO45" s="768"/>
      <c r="TIP45" s="769"/>
      <c r="TIQ45" s="768"/>
      <c r="TIR45" s="769"/>
      <c r="TIS45" s="768"/>
      <c r="TIT45" s="769"/>
      <c r="TIU45" s="768"/>
      <c r="TIV45" s="769"/>
      <c r="TIW45" s="768"/>
      <c r="TIX45" s="769"/>
      <c r="TIY45" s="768"/>
      <c r="TIZ45" s="769"/>
      <c r="TJA45" s="768"/>
      <c r="TJB45" s="769"/>
      <c r="TJC45" s="768"/>
      <c r="TJD45" s="769"/>
      <c r="TJE45" s="768"/>
      <c r="TJF45" s="769"/>
      <c r="TJG45" s="768"/>
      <c r="TJH45" s="769"/>
      <c r="TJI45" s="768"/>
      <c r="TJJ45" s="769"/>
      <c r="TJK45" s="768"/>
      <c r="TJL45" s="769"/>
      <c r="TJM45" s="768"/>
      <c r="TJN45" s="769"/>
      <c r="TJO45" s="768"/>
      <c r="TJP45" s="769"/>
      <c r="TJQ45" s="768"/>
      <c r="TJR45" s="769"/>
      <c r="TJS45" s="768"/>
      <c r="TJT45" s="769"/>
      <c r="TJU45" s="768"/>
      <c r="TJV45" s="769"/>
      <c r="TJW45" s="768"/>
      <c r="TJX45" s="769"/>
      <c r="TJY45" s="768"/>
      <c r="TJZ45" s="769"/>
      <c r="TKA45" s="768"/>
      <c r="TKB45" s="769"/>
      <c r="TKC45" s="768"/>
      <c r="TKD45" s="769"/>
      <c r="TKE45" s="768"/>
      <c r="TKF45" s="769"/>
      <c r="TKG45" s="768"/>
      <c r="TKH45" s="769"/>
      <c r="TKI45" s="768"/>
      <c r="TKJ45" s="769"/>
      <c r="TKK45" s="768"/>
      <c r="TKL45" s="769"/>
      <c r="TKM45" s="768"/>
      <c r="TKN45" s="769"/>
      <c r="TKO45" s="768"/>
      <c r="TKP45" s="769"/>
      <c r="TKQ45" s="768"/>
      <c r="TKR45" s="769"/>
      <c r="TKS45" s="768"/>
      <c r="TKT45" s="769"/>
      <c r="TKU45" s="768"/>
      <c r="TKV45" s="769"/>
      <c r="TKW45" s="768"/>
      <c r="TKX45" s="769"/>
      <c r="TKY45" s="768"/>
      <c r="TKZ45" s="769"/>
      <c r="TLA45" s="768"/>
      <c r="TLB45" s="769"/>
      <c r="TLC45" s="768"/>
      <c r="TLD45" s="769"/>
      <c r="TLE45" s="768"/>
      <c r="TLF45" s="769"/>
      <c r="TLG45" s="768"/>
      <c r="TLH45" s="769"/>
      <c r="TLI45" s="768"/>
      <c r="TLJ45" s="769"/>
      <c r="TLK45" s="768"/>
      <c r="TLL45" s="769"/>
      <c r="TLM45" s="768"/>
      <c r="TLN45" s="769"/>
      <c r="TLO45" s="768"/>
      <c r="TLP45" s="769"/>
      <c r="TLQ45" s="768"/>
      <c r="TLR45" s="769"/>
      <c r="TLS45" s="768"/>
      <c r="TLT45" s="769"/>
      <c r="TLU45" s="768"/>
      <c r="TLV45" s="769"/>
      <c r="TLW45" s="768"/>
      <c r="TLX45" s="769"/>
      <c r="TLY45" s="768"/>
      <c r="TLZ45" s="769"/>
      <c r="TMA45" s="768"/>
      <c r="TMB45" s="769"/>
      <c r="TMC45" s="768"/>
      <c r="TMD45" s="769"/>
      <c r="TME45" s="768"/>
      <c r="TMF45" s="769"/>
      <c r="TMG45" s="768"/>
      <c r="TMH45" s="769"/>
      <c r="TMI45" s="768"/>
      <c r="TMJ45" s="769"/>
      <c r="TMK45" s="768"/>
      <c r="TML45" s="769"/>
      <c r="TMM45" s="768"/>
      <c r="TMN45" s="769"/>
      <c r="TMO45" s="768"/>
      <c r="TMP45" s="769"/>
      <c r="TMQ45" s="768"/>
      <c r="TMR45" s="769"/>
      <c r="TMS45" s="768"/>
      <c r="TMT45" s="769"/>
      <c r="TMU45" s="768"/>
      <c r="TMV45" s="769"/>
      <c r="TMW45" s="768"/>
      <c r="TMX45" s="769"/>
      <c r="TMY45" s="768"/>
      <c r="TMZ45" s="769"/>
      <c r="TNA45" s="768"/>
      <c r="TNB45" s="769"/>
      <c r="TNC45" s="768"/>
      <c r="TND45" s="769"/>
      <c r="TNE45" s="768"/>
      <c r="TNF45" s="769"/>
      <c r="TNG45" s="768"/>
      <c r="TNH45" s="769"/>
      <c r="TNI45" s="768"/>
      <c r="TNJ45" s="769"/>
      <c r="TNK45" s="768"/>
      <c r="TNL45" s="769"/>
      <c r="TNM45" s="768"/>
      <c r="TNN45" s="769"/>
      <c r="TNO45" s="768"/>
      <c r="TNP45" s="769"/>
      <c r="TNQ45" s="768"/>
      <c r="TNR45" s="769"/>
      <c r="TNS45" s="768"/>
      <c r="TNT45" s="769"/>
      <c r="TNU45" s="768"/>
      <c r="TNV45" s="769"/>
      <c r="TNW45" s="768"/>
      <c r="TNX45" s="769"/>
      <c r="TNY45" s="768"/>
      <c r="TNZ45" s="769"/>
      <c r="TOA45" s="768"/>
      <c r="TOB45" s="769"/>
      <c r="TOC45" s="768"/>
      <c r="TOD45" s="769"/>
      <c r="TOE45" s="768"/>
      <c r="TOF45" s="769"/>
      <c r="TOG45" s="768"/>
      <c r="TOH45" s="769"/>
      <c r="TOI45" s="768"/>
      <c r="TOJ45" s="769"/>
      <c r="TOK45" s="768"/>
      <c r="TOL45" s="769"/>
      <c r="TOM45" s="768"/>
      <c r="TON45" s="769"/>
      <c r="TOO45" s="768"/>
      <c r="TOP45" s="769"/>
      <c r="TOQ45" s="768"/>
      <c r="TOR45" s="769"/>
      <c r="TOS45" s="768"/>
      <c r="TOT45" s="769"/>
      <c r="TOU45" s="768"/>
      <c r="TOV45" s="769"/>
      <c r="TOW45" s="768"/>
      <c r="TOX45" s="769"/>
      <c r="TOY45" s="768"/>
      <c r="TOZ45" s="769"/>
      <c r="TPA45" s="768"/>
      <c r="TPB45" s="769"/>
      <c r="TPC45" s="768"/>
      <c r="TPD45" s="769"/>
      <c r="TPE45" s="768"/>
      <c r="TPF45" s="769"/>
      <c r="TPG45" s="768"/>
      <c r="TPH45" s="769"/>
      <c r="TPI45" s="768"/>
      <c r="TPJ45" s="769"/>
      <c r="TPK45" s="768"/>
      <c r="TPL45" s="769"/>
      <c r="TPM45" s="768"/>
      <c r="TPN45" s="769"/>
      <c r="TPO45" s="768"/>
      <c r="TPP45" s="769"/>
      <c r="TPQ45" s="768"/>
      <c r="TPR45" s="769"/>
      <c r="TPS45" s="768"/>
      <c r="TPT45" s="769"/>
      <c r="TPU45" s="768"/>
      <c r="TPV45" s="769"/>
      <c r="TPW45" s="768"/>
      <c r="TPX45" s="769"/>
      <c r="TPY45" s="768"/>
      <c r="TPZ45" s="769"/>
      <c r="TQA45" s="768"/>
      <c r="TQB45" s="769"/>
      <c r="TQC45" s="768"/>
      <c r="TQD45" s="769"/>
      <c r="TQE45" s="768"/>
      <c r="TQF45" s="769"/>
      <c r="TQG45" s="768"/>
      <c r="TQH45" s="769"/>
      <c r="TQI45" s="768"/>
      <c r="TQJ45" s="769"/>
      <c r="TQK45" s="768"/>
      <c r="TQL45" s="769"/>
      <c r="TQM45" s="768"/>
      <c r="TQN45" s="769"/>
      <c r="TQO45" s="768"/>
      <c r="TQP45" s="769"/>
      <c r="TQQ45" s="768"/>
      <c r="TQR45" s="769"/>
      <c r="TQS45" s="768"/>
      <c r="TQT45" s="769"/>
      <c r="TQU45" s="768"/>
      <c r="TQV45" s="769"/>
      <c r="TQW45" s="768"/>
      <c r="TQX45" s="769"/>
      <c r="TQY45" s="768"/>
      <c r="TQZ45" s="769"/>
      <c r="TRA45" s="768"/>
      <c r="TRB45" s="769"/>
      <c r="TRC45" s="768"/>
      <c r="TRD45" s="769"/>
      <c r="TRE45" s="768"/>
      <c r="TRF45" s="769"/>
      <c r="TRG45" s="768"/>
      <c r="TRH45" s="769"/>
      <c r="TRI45" s="768"/>
      <c r="TRJ45" s="769"/>
      <c r="TRK45" s="768"/>
      <c r="TRL45" s="769"/>
      <c r="TRM45" s="768"/>
      <c r="TRN45" s="769"/>
      <c r="TRO45" s="768"/>
      <c r="TRP45" s="769"/>
      <c r="TRQ45" s="768"/>
      <c r="TRR45" s="769"/>
      <c r="TRS45" s="768"/>
      <c r="TRT45" s="769"/>
      <c r="TRU45" s="768"/>
      <c r="TRV45" s="769"/>
      <c r="TRW45" s="768"/>
      <c r="TRX45" s="769"/>
      <c r="TRY45" s="768"/>
      <c r="TRZ45" s="769"/>
      <c r="TSA45" s="768"/>
      <c r="TSB45" s="769"/>
      <c r="TSC45" s="768"/>
      <c r="TSD45" s="769"/>
      <c r="TSE45" s="768"/>
      <c r="TSF45" s="769"/>
      <c r="TSG45" s="768"/>
      <c r="TSH45" s="769"/>
      <c r="TSI45" s="768"/>
      <c r="TSJ45" s="769"/>
      <c r="TSK45" s="768"/>
      <c r="TSL45" s="769"/>
      <c r="TSM45" s="768"/>
      <c r="TSN45" s="769"/>
      <c r="TSO45" s="768"/>
      <c r="TSP45" s="769"/>
      <c r="TSQ45" s="768"/>
      <c r="TSR45" s="769"/>
      <c r="TSS45" s="768"/>
      <c r="TST45" s="769"/>
      <c r="TSU45" s="768"/>
      <c r="TSV45" s="769"/>
      <c r="TSW45" s="768"/>
      <c r="TSX45" s="769"/>
      <c r="TSY45" s="768"/>
      <c r="TSZ45" s="769"/>
      <c r="TTA45" s="768"/>
      <c r="TTB45" s="769"/>
      <c r="TTC45" s="768"/>
      <c r="TTD45" s="769"/>
      <c r="TTE45" s="768"/>
      <c r="TTF45" s="769"/>
      <c r="TTG45" s="768"/>
      <c r="TTH45" s="769"/>
      <c r="TTI45" s="768"/>
      <c r="TTJ45" s="769"/>
      <c r="TTK45" s="768"/>
      <c r="TTL45" s="769"/>
      <c r="TTM45" s="768"/>
      <c r="TTN45" s="769"/>
      <c r="TTO45" s="768"/>
      <c r="TTP45" s="769"/>
      <c r="TTQ45" s="768"/>
      <c r="TTR45" s="769"/>
      <c r="TTS45" s="768"/>
      <c r="TTT45" s="769"/>
      <c r="TTU45" s="768"/>
      <c r="TTV45" s="769"/>
      <c r="TTW45" s="768"/>
      <c r="TTX45" s="769"/>
      <c r="TTY45" s="768"/>
      <c r="TTZ45" s="769"/>
      <c r="TUA45" s="768"/>
      <c r="TUB45" s="769"/>
      <c r="TUC45" s="768"/>
      <c r="TUD45" s="769"/>
      <c r="TUE45" s="768"/>
      <c r="TUF45" s="769"/>
      <c r="TUG45" s="768"/>
      <c r="TUH45" s="769"/>
      <c r="TUI45" s="768"/>
      <c r="TUJ45" s="769"/>
      <c r="TUK45" s="768"/>
      <c r="TUL45" s="769"/>
      <c r="TUM45" s="768"/>
      <c r="TUN45" s="769"/>
      <c r="TUO45" s="768"/>
      <c r="TUP45" s="769"/>
      <c r="TUQ45" s="768"/>
      <c r="TUR45" s="769"/>
      <c r="TUS45" s="768"/>
      <c r="TUT45" s="769"/>
      <c r="TUU45" s="768"/>
      <c r="TUV45" s="769"/>
      <c r="TUW45" s="768"/>
      <c r="TUX45" s="769"/>
      <c r="TUY45" s="768"/>
      <c r="TUZ45" s="769"/>
      <c r="TVA45" s="768"/>
      <c r="TVB45" s="769"/>
      <c r="TVC45" s="768"/>
      <c r="TVD45" s="769"/>
      <c r="TVE45" s="768"/>
      <c r="TVF45" s="769"/>
      <c r="TVG45" s="768"/>
      <c r="TVH45" s="769"/>
      <c r="TVI45" s="768"/>
      <c r="TVJ45" s="769"/>
      <c r="TVK45" s="768"/>
      <c r="TVL45" s="769"/>
      <c r="TVM45" s="768"/>
      <c r="TVN45" s="769"/>
      <c r="TVO45" s="768"/>
      <c r="TVP45" s="769"/>
      <c r="TVQ45" s="768"/>
      <c r="TVR45" s="769"/>
      <c r="TVS45" s="768"/>
      <c r="TVT45" s="769"/>
      <c r="TVU45" s="768"/>
      <c r="TVV45" s="769"/>
      <c r="TVW45" s="768"/>
      <c r="TVX45" s="769"/>
      <c r="TVY45" s="768"/>
      <c r="TVZ45" s="769"/>
      <c r="TWA45" s="768"/>
      <c r="TWB45" s="769"/>
      <c r="TWC45" s="768"/>
      <c r="TWD45" s="769"/>
      <c r="TWE45" s="768"/>
      <c r="TWF45" s="769"/>
      <c r="TWG45" s="768"/>
      <c r="TWH45" s="769"/>
      <c r="TWI45" s="768"/>
      <c r="TWJ45" s="769"/>
      <c r="TWK45" s="768"/>
      <c r="TWL45" s="769"/>
      <c r="TWM45" s="768"/>
      <c r="TWN45" s="769"/>
      <c r="TWO45" s="768"/>
      <c r="TWP45" s="769"/>
      <c r="TWQ45" s="768"/>
      <c r="TWR45" s="769"/>
      <c r="TWS45" s="768"/>
      <c r="TWT45" s="769"/>
      <c r="TWU45" s="768"/>
      <c r="TWV45" s="769"/>
      <c r="TWW45" s="768"/>
      <c r="TWX45" s="769"/>
      <c r="TWY45" s="768"/>
      <c r="TWZ45" s="769"/>
      <c r="TXA45" s="768"/>
      <c r="TXB45" s="769"/>
      <c r="TXC45" s="768"/>
      <c r="TXD45" s="769"/>
      <c r="TXE45" s="768"/>
      <c r="TXF45" s="769"/>
      <c r="TXG45" s="768"/>
      <c r="TXH45" s="769"/>
      <c r="TXI45" s="768"/>
      <c r="TXJ45" s="769"/>
      <c r="TXK45" s="768"/>
      <c r="TXL45" s="769"/>
      <c r="TXM45" s="768"/>
      <c r="TXN45" s="769"/>
      <c r="TXO45" s="768"/>
      <c r="TXP45" s="769"/>
      <c r="TXQ45" s="768"/>
      <c r="TXR45" s="769"/>
      <c r="TXS45" s="768"/>
      <c r="TXT45" s="769"/>
      <c r="TXU45" s="768"/>
      <c r="TXV45" s="769"/>
      <c r="TXW45" s="768"/>
      <c r="TXX45" s="769"/>
      <c r="TXY45" s="768"/>
      <c r="TXZ45" s="769"/>
      <c r="TYA45" s="768"/>
      <c r="TYB45" s="769"/>
      <c r="TYC45" s="768"/>
      <c r="TYD45" s="769"/>
      <c r="TYE45" s="768"/>
      <c r="TYF45" s="769"/>
      <c r="TYG45" s="768"/>
      <c r="TYH45" s="769"/>
      <c r="TYI45" s="768"/>
      <c r="TYJ45" s="769"/>
      <c r="TYK45" s="768"/>
      <c r="TYL45" s="769"/>
      <c r="TYM45" s="768"/>
      <c r="TYN45" s="769"/>
      <c r="TYO45" s="768"/>
      <c r="TYP45" s="769"/>
      <c r="TYQ45" s="768"/>
      <c r="TYR45" s="769"/>
      <c r="TYS45" s="768"/>
      <c r="TYT45" s="769"/>
      <c r="TYU45" s="768"/>
      <c r="TYV45" s="769"/>
      <c r="TYW45" s="768"/>
      <c r="TYX45" s="769"/>
      <c r="TYY45" s="768"/>
      <c r="TYZ45" s="769"/>
      <c r="TZA45" s="768"/>
      <c r="TZB45" s="769"/>
      <c r="TZC45" s="768"/>
      <c r="TZD45" s="769"/>
      <c r="TZE45" s="768"/>
      <c r="TZF45" s="769"/>
      <c r="TZG45" s="768"/>
      <c r="TZH45" s="769"/>
      <c r="TZI45" s="768"/>
      <c r="TZJ45" s="769"/>
      <c r="TZK45" s="768"/>
      <c r="TZL45" s="769"/>
      <c r="TZM45" s="768"/>
      <c r="TZN45" s="769"/>
      <c r="TZO45" s="768"/>
      <c r="TZP45" s="769"/>
      <c r="TZQ45" s="768"/>
      <c r="TZR45" s="769"/>
      <c r="TZS45" s="768"/>
      <c r="TZT45" s="769"/>
      <c r="TZU45" s="768"/>
      <c r="TZV45" s="769"/>
      <c r="TZW45" s="768"/>
      <c r="TZX45" s="769"/>
      <c r="TZY45" s="768"/>
      <c r="TZZ45" s="769"/>
      <c r="UAA45" s="768"/>
      <c r="UAB45" s="769"/>
      <c r="UAC45" s="768"/>
      <c r="UAD45" s="769"/>
      <c r="UAE45" s="768"/>
      <c r="UAF45" s="769"/>
      <c r="UAG45" s="768"/>
      <c r="UAH45" s="769"/>
      <c r="UAI45" s="768"/>
      <c r="UAJ45" s="769"/>
      <c r="UAK45" s="768"/>
      <c r="UAL45" s="769"/>
      <c r="UAM45" s="768"/>
      <c r="UAN45" s="769"/>
      <c r="UAO45" s="768"/>
      <c r="UAP45" s="769"/>
      <c r="UAQ45" s="768"/>
      <c r="UAR45" s="769"/>
      <c r="UAS45" s="768"/>
      <c r="UAT45" s="769"/>
      <c r="UAU45" s="768"/>
      <c r="UAV45" s="769"/>
      <c r="UAW45" s="768"/>
      <c r="UAX45" s="769"/>
      <c r="UAY45" s="768"/>
      <c r="UAZ45" s="769"/>
      <c r="UBA45" s="768"/>
      <c r="UBB45" s="769"/>
      <c r="UBC45" s="768"/>
      <c r="UBD45" s="769"/>
      <c r="UBE45" s="768"/>
      <c r="UBF45" s="769"/>
      <c r="UBG45" s="768"/>
      <c r="UBH45" s="769"/>
      <c r="UBI45" s="768"/>
      <c r="UBJ45" s="769"/>
      <c r="UBK45" s="768"/>
      <c r="UBL45" s="769"/>
      <c r="UBM45" s="768"/>
      <c r="UBN45" s="769"/>
      <c r="UBO45" s="768"/>
      <c r="UBP45" s="769"/>
      <c r="UBQ45" s="768"/>
      <c r="UBR45" s="769"/>
      <c r="UBS45" s="768"/>
      <c r="UBT45" s="769"/>
      <c r="UBU45" s="768"/>
      <c r="UBV45" s="769"/>
      <c r="UBW45" s="768"/>
      <c r="UBX45" s="769"/>
      <c r="UBY45" s="768"/>
      <c r="UBZ45" s="769"/>
      <c r="UCA45" s="768"/>
      <c r="UCB45" s="769"/>
      <c r="UCC45" s="768"/>
      <c r="UCD45" s="769"/>
      <c r="UCE45" s="768"/>
      <c r="UCF45" s="769"/>
      <c r="UCG45" s="768"/>
      <c r="UCH45" s="769"/>
      <c r="UCI45" s="768"/>
      <c r="UCJ45" s="769"/>
      <c r="UCK45" s="768"/>
      <c r="UCL45" s="769"/>
      <c r="UCM45" s="768"/>
      <c r="UCN45" s="769"/>
      <c r="UCO45" s="768"/>
      <c r="UCP45" s="769"/>
      <c r="UCQ45" s="768"/>
      <c r="UCR45" s="769"/>
      <c r="UCS45" s="768"/>
      <c r="UCT45" s="769"/>
      <c r="UCU45" s="768"/>
      <c r="UCV45" s="769"/>
      <c r="UCW45" s="768"/>
      <c r="UCX45" s="769"/>
      <c r="UCY45" s="768"/>
      <c r="UCZ45" s="769"/>
      <c r="UDA45" s="768"/>
      <c r="UDB45" s="769"/>
      <c r="UDC45" s="768"/>
      <c r="UDD45" s="769"/>
      <c r="UDE45" s="768"/>
      <c r="UDF45" s="769"/>
      <c r="UDG45" s="768"/>
      <c r="UDH45" s="769"/>
      <c r="UDI45" s="768"/>
      <c r="UDJ45" s="769"/>
      <c r="UDK45" s="768"/>
      <c r="UDL45" s="769"/>
      <c r="UDM45" s="768"/>
      <c r="UDN45" s="769"/>
      <c r="UDO45" s="768"/>
      <c r="UDP45" s="769"/>
      <c r="UDQ45" s="768"/>
      <c r="UDR45" s="769"/>
      <c r="UDS45" s="768"/>
      <c r="UDT45" s="769"/>
      <c r="UDU45" s="768"/>
      <c r="UDV45" s="769"/>
      <c r="UDW45" s="768"/>
      <c r="UDX45" s="769"/>
      <c r="UDY45" s="768"/>
      <c r="UDZ45" s="769"/>
      <c r="UEA45" s="768"/>
      <c r="UEB45" s="769"/>
      <c r="UEC45" s="768"/>
      <c r="UED45" s="769"/>
      <c r="UEE45" s="768"/>
      <c r="UEF45" s="769"/>
      <c r="UEG45" s="768"/>
      <c r="UEH45" s="769"/>
      <c r="UEI45" s="768"/>
      <c r="UEJ45" s="769"/>
      <c r="UEK45" s="768"/>
      <c r="UEL45" s="769"/>
      <c r="UEM45" s="768"/>
      <c r="UEN45" s="769"/>
      <c r="UEO45" s="768"/>
      <c r="UEP45" s="769"/>
      <c r="UEQ45" s="768"/>
      <c r="UER45" s="769"/>
      <c r="UES45" s="768"/>
      <c r="UET45" s="769"/>
      <c r="UEU45" s="768"/>
      <c r="UEV45" s="769"/>
      <c r="UEW45" s="768"/>
      <c r="UEX45" s="769"/>
      <c r="UEY45" s="768"/>
      <c r="UEZ45" s="769"/>
      <c r="UFA45" s="768"/>
      <c r="UFB45" s="769"/>
      <c r="UFC45" s="768"/>
      <c r="UFD45" s="769"/>
      <c r="UFE45" s="768"/>
      <c r="UFF45" s="769"/>
      <c r="UFG45" s="768"/>
      <c r="UFH45" s="769"/>
      <c r="UFI45" s="768"/>
      <c r="UFJ45" s="769"/>
      <c r="UFK45" s="768"/>
      <c r="UFL45" s="769"/>
      <c r="UFM45" s="768"/>
      <c r="UFN45" s="769"/>
      <c r="UFO45" s="768"/>
      <c r="UFP45" s="769"/>
      <c r="UFQ45" s="768"/>
      <c r="UFR45" s="769"/>
      <c r="UFS45" s="768"/>
      <c r="UFT45" s="769"/>
      <c r="UFU45" s="768"/>
      <c r="UFV45" s="769"/>
      <c r="UFW45" s="768"/>
      <c r="UFX45" s="769"/>
      <c r="UFY45" s="768"/>
      <c r="UFZ45" s="769"/>
      <c r="UGA45" s="768"/>
      <c r="UGB45" s="769"/>
      <c r="UGC45" s="768"/>
      <c r="UGD45" s="769"/>
      <c r="UGE45" s="768"/>
      <c r="UGF45" s="769"/>
      <c r="UGG45" s="768"/>
      <c r="UGH45" s="769"/>
      <c r="UGI45" s="768"/>
      <c r="UGJ45" s="769"/>
      <c r="UGK45" s="768"/>
      <c r="UGL45" s="769"/>
      <c r="UGM45" s="768"/>
      <c r="UGN45" s="769"/>
      <c r="UGO45" s="768"/>
      <c r="UGP45" s="769"/>
      <c r="UGQ45" s="768"/>
      <c r="UGR45" s="769"/>
      <c r="UGS45" s="768"/>
      <c r="UGT45" s="769"/>
      <c r="UGU45" s="768"/>
      <c r="UGV45" s="769"/>
      <c r="UGW45" s="768"/>
      <c r="UGX45" s="769"/>
      <c r="UGY45" s="768"/>
      <c r="UGZ45" s="769"/>
      <c r="UHA45" s="768"/>
      <c r="UHB45" s="769"/>
      <c r="UHC45" s="768"/>
      <c r="UHD45" s="769"/>
      <c r="UHE45" s="768"/>
      <c r="UHF45" s="769"/>
      <c r="UHG45" s="768"/>
      <c r="UHH45" s="769"/>
      <c r="UHI45" s="768"/>
      <c r="UHJ45" s="769"/>
      <c r="UHK45" s="768"/>
      <c r="UHL45" s="769"/>
      <c r="UHM45" s="768"/>
      <c r="UHN45" s="769"/>
      <c r="UHO45" s="768"/>
      <c r="UHP45" s="769"/>
      <c r="UHQ45" s="768"/>
      <c r="UHR45" s="769"/>
      <c r="UHS45" s="768"/>
      <c r="UHT45" s="769"/>
      <c r="UHU45" s="768"/>
      <c r="UHV45" s="769"/>
      <c r="UHW45" s="768"/>
      <c r="UHX45" s="769"/>
      <c r="UHY45" s="768"/>
      <c r="UHZ45" s="769"/>
      <c r="UIA45" s="768"/>
      <c r="UIB45" s="769"/>
      <c r="UIC45" s="768"/>
      <c r="UID45" s="769"/>
      <c r="UIE45" s="768"/>
      <c r="UIF45" s="769"/>
      <c r="UIG45" s="768"/>
      <c r="UIH45" s="769"/>
      <c r="UII45" s="768"/>
      <c r="UIJ45" s="769"/>
      <c r="UIK45" s="768"/>
      <c r="UIL45" s="769"/>
      <c r="UIM45" s="768"/>
      <c r="UIN45" s="769"/>
      <c r="UIO45" s="768"/>
      <c r="UIP45" s="769"/>
      <c r="UIQ45" s="768"/>
      <c r="UIR45" s="769"/>
      <c r="UIS45" s="768"/>
      <c r="UIT45" s="769"/>
      <c r="UIU45" s="768"/>
      <c r="UIV45" s="769"/>
      <c r="UIW45" s="768"/>
      <c r="UIX45" s="769"/>
      <c r="UIY45" s="768"/>
      <c r="UIZ45" s="769"/>
      <c r="UJA45" s="768"/>
      <c r="UJB45" s="769"/>
      <c r="UJC45" s="768"/>
      <c r="UJD45" s="769"/>
      <c r="UJE45" s="768"/>
      <c r="UJF45" s="769"/>
      <c r="UJG45" s="768"/>
      <c r="UJH45" s="769"/>
      <c r="UJI45" s="768"/>
      <c r="UJJ45" s="769"/>
      <c r="UJK45" s="768"/>
      <c r="UJL45" s="769"/>
      <c r="UJM45" s="768"/>
      <c r="UJN45" s="769"/>
      <c r="UJO45" s="768"/>
      <c r="UJP45" s="769"/>
      <c r="UJQ45" s="768"/>
      <c r="UJR45" s="769"/>
      <c r="UJS45" s="768"/>
      <c r="UJT45" s="769"/>
      <c r="UJU45" s="768"/>
      <c r="UJV45" s="769"/>
      <c r="UJW45" s="768"/>
      <c r="UJX45" s="769"/>
      <c r="UJY45" s="768"/>
      <c r="UJZ45" s="769"/>
      <c r="UKA45" s="768"/>
      <c r="UKB45" s="769"/>
      <c r="UKC45" s="768"/>
      <c r="UKD45" s="769"/>
      <c r="UKE45" s="768"/>
      <c r="UKF45" s="769"/>
      <c r="UKG45" s="768"/>
      <c r="UKH45" s="769"/>
      <c r="UKI45" s="768"/>
      <c r="UKJ45" s="769"/>
      <c r="UKK45" s="768"/>
      <c r="UKL45" s="769"/>
      <c r="UKM45" s="768"/>
      <c r="UKN45" s="769"/>
      <c r="UKO45" s="768"/>
      <c r="UKP45" s="769"/>
      <c r="UKQ45" s="768"/>
      <c r="UKR45" s="769"/>
      <c r="UKS45" s="768"/>
      <c r="UKT45" s="769"/>
      <c r="UKU45" s="768"/>
      <c r="UKV45" s="769"/>
      <c r="UKW45" s="768"/>
      <c r="UKX45" s="769"/>
      <c r="UKY45" s="768"/>
      <c r="UKZ45" s="769"/>
      <c r="ULA45" s="768"/>
      <c r="ULB45" s="769"/>
      <c r="ULC45" s="768"/>
      <c r="ULD45" s="769"/>
      <c r="ULE45" s="768"/>
      <c r="ULF45" s="769"/>
      <c r="ULG45" s="768"/>
      <c r="ULH45" s="769"/>
      <c r="ULI45" s="768"/>
      <c r="ULJ45" s="769"/>
      <c r="ULK45" s="768"/>
      <c r="ULL45" s="769"/>
      <c r="ULM45" s="768"/>
      <c r="ULN45" s="769"/>
      <c r="ULO45" s="768"/>
      <c r="ULP45" s="769"/>
      <c r="ULQ45" s="768"/>
      <c r="ULR45" s="769"/>
      <c r="ULS45" s="768"/>
      <c r="ULT45" s="769"/>
      <c r="ULU45" s="768"/>
      <c r="ULV45" s="769"/>
      <c r="ULW45" s="768"/>
      <c r="ULX45" s="769"/>
      <c r="ULY45" s="768"/>
      <c r="ULZ45" s="769"/>
      <c r="UMA45" s="768"/>
      <c r="UMB45" s="769"/>
      <c r="UMC45" s="768"/>
      <c r="UMD45" s="769"/>
      <c r="UME45" s="768"/>
      <c r="UMF45" s="769"/>
      <c r="UMG45" s="768"/>
      <c r="UMH45" s="769"/>
      <c r="UMI45" s="768"/>
      <c r="UMJ45" s="769"/>
      <c r="UMK45" s="768"/>
      <c r="UML45" s="769"/>
      <c r="UMM45" s="768"/>
      <c r="UMN45" s="769"/>
      <c r="UMO45" s="768"/>
      <c r="UMP45" s="769"/>
      <c r="UMQ45" s="768"/>
      <c r="UMR45" s="769"/>
      <c r="UMS45" s="768"/>
      <c r="UMT45" s="769"/>
      <c r="UMU45" s="768"/>
      <c r="UMV45" s="769"/>
      <c r="UMW45" s="768"/>
      <c r="UMX45" s="769"/>
      <c r="UMY45" s="768"/>
      <c r="UMZ45" s="769"/>
      <c r="UNA45" s="768"/>
      <c r="UNB45" s="769"/>
      <c r="UNC45" s="768"/>
      <c r="UND45" s="769"/>
      <c r="UNE45" s="768"/>
      <c r="UNF45" s="769"/>
      <c r="UNG45" s="768"/>
      <c r="UNH45" s="769"/>
      <c r="UNI45" s="768"/>
      <c r="UNJ45" s="769"/>
      <c r="UNK45" s="768"/>
      <c r="UNL45" s="769"/>
      <c r="UNM45" s="768"/>
      <c r="UNN45" s="769"/>
      <c r="UNO45" s="768"/>
      <c r="UNP45" s="769"/>
      <c r="UNQ45" s="768"/>
      <c r="UNR45" s="769"/>
      <c r="UNS45" s="768"/>
      <c r="UNT45" s="769"/>
      <c r="UNU45" s="768"/>
      <c r="UNV45" s="769"/>
      <c r="UNW45" s="768"/>
      <c r="UNX45" s="769"/>
      <c r="UNY45" s="768"/>
      <c r="UNZ45" s="769"/>
      <c r="UOA45" s="768"/>
      <c r="UOB45" s="769"/>
      <c r="UOC45" s="768"/>
      <c r="UOD45" s="769"/>
      <c r="UOE45" s="768"/>
      <c r="UOF45" s="769"/>
      <c r="UOG45" s="768"/>
      <c r="UOH45" s="769"/>
      <c r="UOI45" s="768"/>
      <c r="UOJ45" s="769"/>
      <c r="UOK45" s="768"/>
      <c r="UOL45" s="769"/>
      <c r="UOM45" s="768"/>
      <c r="UON45" s="769"/>
      <c r="UOO45" s="768"/>
      <c r="UOP45" s="769"/>
      <c r="UOQ45" s="768"/>
      <c r="UOR45" s="769"/>
      <c r="UOS45" s="768"/>
      <c r="UOT45" s="769"/>
      <c r="UOU45" s="768"/>
      <c r="UOV45" s="769"/>
      <c r="UOW45" s="768"/>
      <c r="UOX45" s="769"/>
      <c r="UOY45" s="768"/>
      <c r="UOZ45" s="769"/>
      <c r="UPA45" s="768"/>
      <c r="UPB45" s="769"/>
      <c r="UPC45" s="768"/>
      <c r="UPD45" s="769"/>
      <c r="UPE45" s="768"/>
      <c r="UPF45" s="769"/>
      <c r="UPG45" s="768"/>
      <c r="UPH45" s="769"/>
      <c r="UPI45" s="768"/>
      <c r="UPJ45" s="769"/>
      <c r="UPK45" s="768"/>
      <c r="UPL45" s="769"/>
      <c r="UPM45" s="768"/>
      <c r="UPN45" s="769"/>
      <c r="UPO45" s="768"/>
      <c r="UPP45" s="769"/>
      <c r="UPQ45" s="768"/>
      <c r="UPR45" s="769"/>
      <c r="UPS45" s="768"/>
      <c r="UPT45" s="769"/>
      <c r="UPU45" s="768"/>
      <c r="UPV45" s="769"/>
      <c r="UPW45" s="768"/>
      <c r="UPX45" s="769"/>
      <c r="UPY45" s="768"/>
      <c r="UPZ45" s="769"/>
      <c r="UQA45" s="768"/>
      <c r="UQB45" s="769"/>
      <c r="UQC45" s="768"/>
      <c r="UQD45" s="769"/>
      <c r="UQE45" s="768"/>
      <c r="UQF45" s="769"/>
      <c r="UQG45" s="768"/>
      <c r="UQH45" s="769"/>
      <c r="UQI45" s="768"/>
      <c r="UQJ45" s="769"/>
      <c r="UQK45" s="768"/>
      <c r="UQL45" s="769"/>
      <c r="UQM45" s="768"/>
      <c r="UQN45" s="769"/>
      <c r="UQO45" s="768"/>
      <c r="UQP45" s="769"/>
      <c r="UQQ45" s="768"/>
      <c r="UQR45" s="769"/>
      <c r="UQS45" s="768"/>
      <c r="UQT45" s="769"/>
      <c r="UQU45" s="768"/>
      <c r="UQV45" s="769"/>
      <c r="UQW45" s="768"/>
      <c r="UQX45" s="769"/>
      <c r="UQY45" s="768"/>
      <c r="UQZ45" s="769"/>
      <c r="URA45" s="768"/>
      <c r="URB45" s="769"/>
      <c r="URC45" s="768"/>
      <c r="URD45" s="769"/>
      <c r="URE45" s="768"/>
      <c r="URF45" s="769"/>
      <c r="URG45" s="768"/>
      <c r="URH45" s="769"/>
      <c r="URI45" s="768"/>
      <c r="URJ45" s="769"/>
      <c r="URK45" s="768"/>
      <c r="URL45" s="769"/>
      <c r="URM45" s="768"/>
      <c r="URN45" s="769"/>
      <c r="URO45" s="768"/>
      <c r="URP45" s="769"/>
      <c r="URQ45" s="768"/>
      <c r="URR45" s="769"/>
      <c r="URS45" s="768"/>
      <c r="URT45" s="769"/>
      <c r="URU45" s="768"/>
      <c r="URV45" s="769"/>
      <c r="URW45" s="768"/>
      <c r="URX45" s="769"/>
      <c r="URY45" s="768"/>
      <c r="URZ45" s="769"/>
      <c r="USA45" s="768"/>
      <c r="USB45" s="769"/>
      <c r="USC45" s="768"/>
      <c r="USD45" s="769"/>
      <c r="USE45" s="768"/>
      <c r="USF45" s="769"/>
      <c r="USG45" s="768"/>
      <c r="USH45" s="769"/>
      <c r="USI45" s="768"/>
      <c r="USJ45" s="769"/>
      <c r="USK45" s="768"/>
      <c r="USL45" s="769"/>
      <c r="USM45" s="768"/>
      <c r="USN45" s="769"/>
      <c r="USO45" s="768"/>
      <c r="USP45" s="769"/>
      <c r="USQ45" s="768"/>
      <c r="USR45" s="769"/>
      <c r="USS45" s="768"/>
      <c r="UST45" s="769"/>
      <c r="USU45" s="768"/>
      <c r="USV45" s="769"/>
      <c r="USW45" s="768"/>
      <c r="USX45" s="769"/>
      <c r="USY45" s="768"/>
      <c r="USZ45" s="769"/>
      <c r="UTA45" s="768"/>
      <c r="UTB45" s="769"/>
      <c r="UTC45" s="768"/>
      <c r="UTD45" s="769"/>
      <c r="UTE45" s="768"/>
      <c r="UTF45" s="769"/>
      <c r="UTG45" s="768"/>
      <c r="UTH45" s="769"/>
      <c r="UTI45" s="768"/>
      <c r="UTJ45" s="769"/>
      <c r="UTK45" s="768"/>
      <c r="UTL45" s="769"/>
      <c r="UTM45" s="768"/>
      <c r="UTN45" s="769"/>
      <c r="UTO45" s="768"/>
      <c r="UTP45" s="769"/>
      <c r="UTQ45" s="768"/>
      <c r="UTR45" s="769"/>
      <c r="UTS45" s="768"/>
      <c r="UTT45" s="769"/>
      <c r="UTU45" s="768"/>
      <c r="UTV45" s="769"/>
      <c r="UTW45" s="768"/>
      <c r="UTX45" s="769"/>
      <c r="UTY45" s="768"/>
      <c r="UTZ45" s="769"/>
      <c r="UUA45" s="768"/>
      <c r="UUB45" s="769"/>
      <c r="UUC45" s="768"/>
      <c r="UUD45" s="769"/>
      <c r="UUE45" s="768"/>
      <c r="UUF45" s="769"/>
      <c r="UUG45" s="768"/>
      <c r="UUH45" s="769"/>
      <c r="UUI45" s="768"/>
      <c r="UUJ45" s="769"/>
      <c r="UUK45" s="768"/>
      <c r="UUL45" s="769"/>
      <c r="UUM45" s="768"/>
      <c r="UUN45" s="769"/>
      <c r="UUO45" s="768"/>
      <c r="UUP45" s="769"/>
      <c r="UUQ45" s="768"/>
      <c r="UUR45" s="769"/>
      <c r="UUS45" s="768"/>
      <c r="UUT45" s="769"/>
      <c r="UUU45" s="768"/>
      <c r="UUV45" s="769"/>
      <c r="UUW45" s="768"/>
      <c r="UUX45" s="769"/>
      <c r="UUY45" s="768"/>
      <c r="UUZ45" s="769"/>
      <c r="UVA45" s="768"/>
      <c r="UVB45" s="769"/>
      <c r="UVC45" s="768"/>
      <c r="UVD45" s="769"/>
      <c r="UVE45" s="768"/>
      <c r="UVF45" s="769"/>
      <c r="UVG45" s="768"/>
      <c r="UVH45" s="769"/>
      <c r="UVI45" s="768"/>
      <c r="UVJ45" s="769"/>
      <c r="UVK45" s="768"/>
      <c r="UVL45" s="769"/>
      <c r="UVM45" s="768"/>
      <c r="UVN45" s="769"/>
      <c r="UVO45" s="768"/>
      <c r="UVP45" s="769"/>
      <c r="UVQ45" s="768"/>
      <c r="UVR45" s="769"/>
      <c r="UVS45" s="768"/>
      <c r="UVT45" s="769"/>
      <c r="UVU45" s="768"/>
      <c r="UVV45" s="769"/>
      <c r="UVW45" s="768"/>
      <c r="UVX45" s="769"/>
      <c r="UVY45" s="768"/>
      <c r="UVZ45" s="769"/>
      <c r="UWA45" s="768"/>
      <c r="UWB45" s="769"/>
      <c r="UWC45" s="768"/>
      <c r="UWD45" s="769"/>
      <c r="UWE45" s="768"/>
      <c r="UWF45" s="769"/>
      <c r="UWG45" s="768"/>
      <c r="UWH45" s="769"/>
      <c r="UWI45" s="768"/>
      <c r="UWJ45" s="769"/>
      <c r="UWK45" s="768"/>
      <c r="UWL45" s="769"/>
      <c r="UWM45" s="768"/>
      <c r="UWN45" s="769"/>
      <c r="UWO45" s="768"/>
      <c r="UWP45" s="769"/>
      <c r="UWQ45" s="768"/>
      <c r="UWR45" s="769"/>
      <c r="UWS45" s="768"/>
      <c r="UWT45" s="769"/>
      <c r="UWU45" s="768"/>
      <c r="UWV45" s="769"/>
      <c r="UWW45" s="768"/>
      <c r="UWX45" s="769"/>
      <c r="UWY45" s="768"/>
      <c r="UWZ45" s="769"/>
      <c r="UXA45" s="768"/>
      <c r="UXB45" s="769"/>
      <c r="UXC45" s="768"/>
      <c r="UXD45" s="769"/>
      <c r="UXE45" s="768"/>
      <c r="UXF45" s="769"/>
      <c r="UXG45" s="768"/>
      <c r="UXH45" s="769"/>
      <c r="UXI45" s="768"/>
      <c r="UXJ45" s="769"/>
      <c r="UXK45" s="768"/>
      <c r="UXL45" s="769"/>
      <c r="UXM45" s="768"/>
      <c r="UXN45" s="769"/>
      <c r="UXO45" s="768"/>
      <c r="UXP45" s="769"/>
      <c r="UXQ45" s="768"/>
      <c r="UXR45" s="769"/>
      <c r="UXS45" s="768"/>
      <c r="UXT45" s="769"/>
      <c r="UXU45" s="768"/>
      <c r="UXV45" s="769"/>
      <c r="UXW45" s="768"/>
      <c r="UXX45" s="769"/>
      <c r="UXY45" s="768"/>
      <c r="UXZ45" s="769"/>
      <c r="UYA45" s="768"/>
      <c r="UYB45" s="769"/>
      <c r="UYC45" s="768"/>
      <c r="UYD45" s="769"/>
      <c r="UYE45" s="768"/>
      <c r="UYF45" s="769"/>
      <c r="UYG45" s="768"/>
      <c r="UYH45" s="769"/>
      <c r="UYI45" s="768"/>
      <c r="UYJ45" s="769"/>
      <c r="UYK45" s="768"/>
      <c r="UYL45" s="769"/>
      <c r="UYM45" s="768"/>
      <c r="UYN45" s="769"/>
      <c r="UYO45" s="768"/>
      <c r="UYP45" s="769"/>
      <c r="UYQ45" s="768"/>
      <c r="UYR45" s="769"/>
      <c r="UYS45" s="768"/>
      <c r="UYT45" s="769"/>
      <c r="UYU45" s="768"/>
      <c r="UYV45" s="769"/>
      <c r="UYW45" s="768"/>
      <c r="UYX45" s="769"/>
      <c r="UYY45" s="768"/>
      <c r="UYZ45" s="769"/>
      <c r="UZA45" s="768"/>
      <c r="UZB45" s="769"/>
      <c r="UZC45" s="768"/>
      <c r="UZD45" s="769"/>
      <c r="UZE45" s="768"/>
      <c r="UZF45" s="769"/>
      <c r="UZG45" s="768"/>
      <c r="UZH45" s="769"/>
      <c r="UZI45" s="768"/>
      <c r="UZJ45" s="769"/>
      <c r="UZK45" s="768"/>
      <c r="UZL45" s="769"/>
      <c r="UZM45" s="768"/>
      <c r="UZN45" s="769"/>
      <c r="UZO45" s="768"/>
      <c r="UZP45" s="769"/>
      <c r="UZQ45" s="768"/>
      <c r="UZR45" s="769"/>
      <c r="UZS45" s="768"/>
      <c r="UZT45" s="769"/>
      <c r="UZU45" s="768"/>
      <c r="UZV45" s="769"/>
      <c r="UZW45" s="768"/>
      <c r="UZX45" s="769"/>
      <c r="UZY45" s="768"/>
      <c r="UZZ45" s="769"/>
      <c r="VAA45" s="768"/>
      <c r="VAB45" s="769"/>
      <c r="VAC45" s="768"/>
      <c r="VAD45" s="769"/>
      <c r="VAE45" s="768"/>
      <c r="VAF45" s="769"/>
      <c r="VAG45" s="768"/>
      <c r="VAH45" s="769"/>
      <c r="VAI45" s="768"/>
      <c r="VAJ45" s="769"/>
      <c r="VAK45" s="768"/>
      <c r="VAL45" s="769"/>
      <c r="VAM45" s="768"/>
      <c r="VAN45" s="769"/>
      <c r="VAO45" s="768"/>
      <c r="VAP45" s="769"/>
      <c r="VAQ45" s="768"/>
      <c r="VAR45" s="769"/>
      <c r="VAS45" s="768"/>
      <c r="VAT45" s="769"/>
      <c r="VAU45" s="768"/>
      <c r="VAV45" s="769"/>
      <c r="VAW45" s="768"/>
      <c r="VAX45" s="769"/>
      <c r="VAY45" s="768"/>
      <c r="VAZ45" s="769"/>
      <c r="VBA45" s="768"/>
      <c r="VBB45" s="769"/>
      <c r="VBC45" s="768"/>
      <c r="VBD45" s="769"/>
      <c r="VBE45" s="768"/>
      <c r="VBF45" s="769"/>
      <c r="VBG45" s="768"/>
      <c r="VBH45" s="769"/>
      <c r="VBI45" s="768"/>
      <c r="VBJ45" s="769"/>
      <c r="VBK45" s="768"/>
      <c r="VBL45" s="769"/>
      <c r="VBM45" s="768"/>
      <c r="VBN45" s="769"/>
      <c r="VBO45" s="768"/>
      <c r="VBP45" s="769"/>
      <c r="VBQ45" s="768"/>
      <c r="VBR45" s="769"/>
      <c r="VBS45" s="768"/>
      <c r="VBT45" s="769"/>
      <c r="VBU45" s="768"/>
      <c r="VBV45" s="769"/>
      <c r="VBW45" s="768"/>
      <c r="VBX45" s="769"/>
      <c r="VBY45" s="768"/>
      <c r="VBZ45" s="769"/>
      <c r="VCA45" s="768"/>
      <c r="VCB45" s="769"/>
      <c r="VCC45" s="768"/>
      <c r="VCD45" s="769"/>
      <c r="VCE45" s="768"/>
      <c r="VCF45" s="769"/>
      <c r="VCG45" s="768"/>
      <c r="VCH45" s="769"/>
      <c r="VCI45" s="768"/>
      <c r="VCJ45" s="769"/>
      <c r="VCK45" s="768"/>
      <c r="VCL45" s="769"/>
      <c r="VCM45" s="768"/>
      <c r="VCN45" s="769"/>
      <c r="VCO45" s="768"/>
      <c r="VCP45" s="769"/>
      <c r="VCQ45" s="768"/>
      <c r="VCR45" s="769"/>
      <c r="VCS45" s="768"/>
      <c r="VCT45" s="769"/>
      <c r="VCU45" s="768"/>
      <c r="VCV45" s="769"/>
      <c r="VCW45" s="768"/>
      <c r="VCX45" s="769"/>
      <c r="VCY45" s="768"/>
      <c r="VCZ45" s="769"/>
      <c r="VDA45" s="768"/>
      <c r="VDB45" s="769"/>
      <c r="VDC45" s="768"/>
      <c r="VDD45" s="769"/>
      <c r="VDE45" s="768"/>
      <c r="VDF45" s="769"/>
      <c r="VDG45" s="768"/>
      <c r="VDH45" s="769"/>
      <c r="VDI45" s="768"/>
      <c r="VDJ45" s="769"/>
      <c r="VDK45" s="768"/>
      <c r="VDL45" s="769"/>
      <c r="VDM45" s="768"/>
      <c r="VDN45" s="769"/>
      <c r="VDO45" s="768"/>
      <c r="VDP45" s="769"/>
      <c r="VDQ45" s="768"/>
      <c r="VDR45" s="769"/>
      <c r="VDS45" s="768"/>
      <c r="VDT45" s="769"/>
      <c r="VDU45" s="768"/>
      <c r="VDV45" s="769"/>
      <c r="VDW45" s="768"/>
      <c r="VDX45" s="769"/>
      <c r="VDY45" s="768"/>
      <c r="VDZ45" s="769"/>
      <c r="VEA45" s="768"/>
      <c r="VEB45" s="769"/>
      <c r="VEC45" s="768"/>
      <c r="VED45" s="769"/>
      <c r="VEE45" s="768"/>
      <c r="VEF45" s="769"/>
      <c r="VEG45" s="768"/>
      <c r="VEH45" s="769"/>
      <c r="VEI45" s="768"/>
      <c r="VEJ45" s="769"/>
      <c r="VEK45" s="768"/>
      <c r="VEL45" s="769"/>
      <c r="VEM45" s="768"/>
      <c r="VEN45" s="769"/>
      <c r="VEO45" s="768"/>
      <c r="VEP45" s="769"/>
      <c r="VEQ45" s="768"/>
      <c r="VER45" s="769"/>
      <c r="VES45" s="768"/>
      <c r="VET45" s="769"/>
      <c r="VEU45" s="768"/>
      <c r="VEV45" s="769"/>
      <c r="VEW45" s="768"/>
      <c r="VEX45" s="769"/>
      <c r="VEY45" s="768"/>
      <c r="VEZ45" s="769"/>
      <c r="VFA45" s="768"/>
      <c r="VFB45" s="769"/>
      <c r="VFC45" s="768"/>
      <c r="VFD45" s="769"/>
      <c r="VFE45" s="768"/>
      <c r="VFF45" s="769"/>
      <c r="VFG45" s="768"/>
      <c r="VFH45" s="769"/>
      <c r="VFI45" s="768"/>
      <c r="VFJ45" s="769"/>
      <c r="VFK45" s="768"/>
      <c r="VFL45" s="769"/>
      <c r="VFM45" s="768"/>
      <c r="VFN45" s="769"/>
      <c r="VFO45" s="768"/>
      <c r="VFP45" s="769"/>
      <c r="VFQ45" s="768"/>
      <c r="VFR45" s="769"/>
      <c r="VFS45" s="768"/>
      <c r="VFT45" s="769"/>
      <c r="VFU45" s="768"/>
      <c r="VFV45" s="769"/>
      <c r="VFW45" s="768"/>
      <c r="VFX45" s="769"/>
      <c r="VFY45" s="768"/>
      <c r="VFZ45" s="769"/>
      <c r="VGA45" s="768"/>
      <c r="VGB45" s="769"/>
      <c r="VGC45" s="768"/>
      <c r="VGD45" s="769"/>
      <c r="VGE45" s="768"/>
      <c r="VGF45" s="769"/>
      <c r="VGG45" s="768"/>
      <c r="VGH45" s="769"/>
      <c r="VGI45" s="768"/>
      <c r="VGJ45" s="769"/>
      <c r="VGK45" s="768"/>
      <c r="VGL45" s="769"/>
      <c r="VGM45" s="768"/>
      <c r="VGN45" s="769"/>
      <c r="VGO45" s="768"/>
      <c r="VGP45" s="769"/>
      <c r="VGQ45" s="768"/>
      <c r="VGR45" s="769"/>
      <c r="VGS45" s="768"/>
      <c r="VGT45" s="769"/>
      <c r="VGU45" s="768"/>
      <c r="VGV45" s="769"/>
      <c r="VGW45" s="768"/>
      <c r="VGX45" s="769"/>
      <c r="VGY45" s="768"/>
      <c r="VGZ45" s="769"/>
      <c r="VHA45" s="768"/>
      <c r="VHB45" s="769"/>
      <c r="VHC45" s="768"/>
      <c r="VHD45" s="769"/>
      <c r="VHE45" s="768"/>
      <c r="VHF45" s="769"/>
      <c r="VHG45" s="768"/>
      <c r="VHH45" s="769"/>
      <c r="VHI45" s="768"/>
      <c r="VHJ45" s="769"/>
      <c r="VHK45" s="768"/>
      <c r="VHL45" s="769"/>
      <c r="VHM45" s="768"/>
      <c r="VHN45" s="769"/>
      <c r="VHO45" s="768"/>
      <c r="VHP45" s="769"/>
      <c r="VHQ45" s="768"/>
      <c r="VHR45" s="769"/>
      <c r="VHS45" s="768"/>
      <c r="VHT45" s="769"/>
      <c r="VHU45" s="768"/>
      <c r="VHV45" s="769"/>
      <c r="VHW45" s="768"/>
      <c r="VHX45" s="769"/>
      <c r="VHY45" s="768"/>
      <c r="VHZ45" s="769"/>
      <c r="VIA45" s="768"/>
      <c r="VIB45" s="769"/>
      <c r="VIC45" s="768"/>
      <c r="VID45" s="769"/>
      <c r="VIE45" s="768"/>
      <c r="VIF45" s="769"/>
      <c r="VIG45" s="768"/>
      <c r="VIH45" s="769"/>
      <c r="VII45" s="768"/>
      <c r="VIJ45" s="769"/>
      <c r="VIK45" s="768"/>
      <c r="VIL45" s="769"/>
      <c r="VIM45" s="768"/>
      <c r="VIN45" s="769"/>
      <c r="VIO45" s="768"/>
      <c r="VIP45" s="769"/>
      <c r="VIQ45" s="768"/>
      <c r="VIR45" s="769"/>
      <c r="VIS45" s="768"/>
      <c r="VIT45" s="769"/>
      <c r="VIU45" s="768"/>
      <c r="VIV45" s="769"/>
      <c r="VIW45" s="768"/>
      <c r="VIX45" s="769"/>
      <c r="VIY45" s="768"/>
      <c r="VIZ45" s="769"/>
      <c r="VJA45" s="768"/>
      <c r="VJB45" s="769"/>
      <c r="VJC45" s="768"/>
      <c r="VJD45" s="769"/>
      <c r="VJE45" s="768"/>
      <c r="VJF45" s="769"/>
      <c r="VJG45" s="768"/>
      <c r="VJH45" s="769"/>
      <c r="VJI45" s="768"/>
      <c r="VJJ45" s="769"/>
      <c r="VJK45" s="768"/>
      <c r="VJL45" s="769"/>
      <c r="VJM45" s="768"/>
      <c r="VJN45" s="769"/>
      <c r="VJO45" s="768"/>
      <c r="VJP45" s="769"/>
      <c r="VJQ45" s="768"/>
      <c r="VJR45" s="769"/>
      <c r="VJS45" s="768"/>
      <c r="VJT45" s="769"/>
      <c r="VJU45" s="768"/>
      <c r="VJV45" s="769"/>
      <c r="VJW45" s="768"/>
      <c r="VJX45" s="769"/>
      <c r="VJY45" s="768"/>
      <c r="VJZ45" s="769"/>
      <c r="VKA45" s="768"/>
      <c r="VKB45" s="769"/>
      <c r="VKC45" s="768"/>
      <c r="VKD45" s="769"/>
      <c r="VKE45" s="768"/>
      <c r="VKF45" s="769"/>
      <c r="VKG45" s="768"/>
      <c r="VKH45" s="769"/>
      <c r="VKI45" s="768"/>
      <c r="VKJ45" s="769"/>
      <c r="VKK45" s="768"/>
      <c r="VKL45" s="769"/>
      <c r="VKM45" s="768"/>
      <c r="VKN45" s="769"/>
      <c r="VKO45" s="768"/>
      <c r="VKP45" s="769"/>
      <c r="VKQ45" s="768"/>
      <c r="VKR45" s="769"/>
      <c r="VKS45" s="768"/>
      <c r="VKT45" s="769"/>
      <c r="VKU45" s="768"/>
      <c r="VKV45" s="769"/>
      <c r="VKW45" s="768"/>
      <c r="VKX45" s="769"/>
      <c r="VKY45" s="768"/>
      <c r="VKZ45" s="769"/>
      <c r="VLA45" s="768"/>
      <c r="VLB45" s="769"/>
      <c r="VLC45" s="768"/>
      <c r="VLD45" s="769"/>
      <c r="VLE45" s="768"/>
      <c r="VLF45" s="769"/>
      <c r="VLG45" s="768"/>
      <c r="VLH45" s="769"/>
      <c r="VLI45" s="768"/>
      <c r="VLJ45" s="769"/>
      <c r="VLK45" s="768"/>
      <c r="VLL45" s="769"/>
      <c r="VLM45" s="768"/>
      <c r="VLN45" s="769"/>
      <c r="VLO45" s="768"/>
      <c r="VLP45" s="769"/>
      <c r="VLQ45" s="768"/>
      <c r="VLR45" s="769"/>
      <c r="VLS45" s="768"/>
      <c r="VLT45" s="769"/>
      <c r="VLU45" s="768"/>
      <c r="VLV45" s="769"/>
      <c r="VLW45" s="768"/>
      <c r="VLX45" s="769"/>
      <c r="VLY45" s="768"/>
      <c r="VLZ45" s="769"/>
      <c r="VMA45" s="768"/>
      <c r="VMB45" s="769"/>
      <c r="VMC45" s="768"/>
      <c r="VMD45" s="769"/>
      <c r="VME45" s="768"/>
      <c r="VMF45" s="769"/>
      <c r="VMG45" s="768"/>
      <c r="VMH45" s="769"/>
      <c r="VMI45" s="768"/>
      <c r="VMJ45" s="769"/>
      <c r="VMK45" s="768"/>
      <c r="VML45" s="769"/>
      <c r="VMM45" s="768"/>
      <c r="VMN45" s="769"/>
      <c r="VMO45" s="768"/>
      <c r="VMP45" s="769"/>
      <c r="VMQ45" s="768"/>
      <c r="VMR45" s="769"/>
      <c r="VMS45" s="768"/>
      <c r="VMT45" s="769"/>
      <c r="VMU45" s="768"/>
      <c r="VMV45" s="769"/>
      <c r="VMW45" s="768"/>
      <c r="VMX45" s="769"/>
      <c r="VMY45" s="768"/>
      <c r="VMZ45" s="769"/>
      <c r="VNA45" s="768"/>
      <c r="VNB45" s="769"/>
      <c r="VNC45" s="768"/>
      <c r="VND45" s="769"/>
      <c r="VNE45" s="768"/>
      <c r="VNF45" s="769"/>
      <c r="VNG45" s="768"/>
      <c r="VNH45" s="769"/>
      <c r="VNI45" s="768"/>
      <c r="VNJ45" s="769"/>
      <c r="VNK45" s="768"/>
      <c r="VNL45" s="769"/>
      <c r="VNM45" s="768"/>
      <c r="VNN45" s="769"/>
      <c r="VNO45" s="768"/>
      <c r="VNP45" s="769"/>
      <c r="VNQ45" s="768"/>
      <c r="VNR45" s="769"/>
      <c r="VNS45" s="768"/>
      <c r="VNT45" s="769"/>
      <c r="VNU45" s="768"/>
      <c r="VNV45" s="769"/>
      <c r="VNW45" s="768"/>
      <c r="VNX45" s="769"/>
      <c r="VNY45" s="768"/>
      <c r="VNZ45" s="769"/>
      <c r="VOA45" s="768"/>
      <c r="VOB45" s="769"/>
      <c r="VOC45" s="768"/>
      <c r="VOD45" s="769"/>
      <c r="VOE45" s="768"/>
      <c r="VOF45" s="769"/>
      <c r="VOG45" s="768"/>
      <c r="VOH45" s="769"/>
      <c r="VOI45" s="768"/>
      <c r="VOJ45" s="769"/>
      <c r="VOK45" s="768"/>
      <c r="VOL45" s="769"/>
      <c r="VOM45" s="768"/>
      <c r="VON45" s="769"/>
      <c r="VOO45" s="768"/>
      <c r="VOP45" s="769"/>
      <c r="VOQ45" s="768"/>
      <c r="VOR45" s="769"/>
      <c r="VOS45" s="768"/>
      <c r="VOT45" s="769"/>
      <c r="VOU45" s="768"/>
      <c r="VOV45" s="769"/>
      <c r="VOW45" s="768"/>
      <c r="VOX45" s="769"/>
      <c r="VOY45" s="768"/>
      <c r="VOZ45" s="769"/>
      <c r="VPA45" s="768"/>
      <c r="VPB45" s="769"/>
      <c r="VPC45" s="768"/>
      <c r="VPD45" s="769"/>
      <c r="VPE45" s="768"/>
      <c r="VPF45" s="769"/>
      <c r="VPG45" s="768"/>
      <c r="VPH45" s="769"/>
      <c r="VPI45" s="768"/>
      <c r="VPJ45" s="769"/>
      <c r="VPK45" s="768"/>
      <c r="VPL45" s="769"/>
      <c r="VPM45" s="768"/>
      <c r="VPN45" s="769"/>
      <c r="VPO45" s="768"/>
      <c r="VPP45" s="769"/>
      <c r="VPQ45" s="768"/>
      <c r="VPR45" s="769"/>
      <c r="VPS45" s="768"/>
      <c r="VPT45" s="769"/>
      <c r="VPU45" s="768"/>
      <c r="VPV45" s="769"/>
      <c r="VPW45" s="768"/>
      <c r="VPX45" s="769"/>
      <c r="VPY45" s="768"/>
      <c r="VPZ45" s="769"/>
      <c r="VQA45" s="768"/>
      <c r="VQB45" s="769"/>
      <c r="VQC45" s="768"/>
      <c r="VQD45" s="769"/>
      <c r="VQE45" s="768"/>
      <c r="VQF45" s="769"/>
      <c r="VQG45" s="768"/>
      <c r="VQH45" s="769"/>
      <c r="VQI45" s="768"/>
      <c r="VQJ45" s="769"/>
      <c r="VQK45" s="768"/>
      <c r="VQL45" s="769"/>
      <c r="VQM45" s="768"/>
      <c r="VQN45" s="769"/>
      <c r="VQO45" s="768"/>
      <c r="VQP45" s="769"/>
      <c r="VQQ45" s="768"/>
      <c r="VQR45" s="769"/>
      <c r="VQS45" s="768"/>
      <c r="VQT45" s="769"/>
      <c r="VQU45" s="768"/>
      <c r="VQV45" s="769"/>
      <c r="VQW45" s="768"/>
      <c r="VQX45" s="769"/>
      <c r="VQY45" s="768"/>
      <c r="VQZ45" s="769"/>
      <c r="VRA45" s="768"/>
      <c r="VRB45" s="769"/>
      <c r="VRC45" s="768"/>
      <c r="VRD45" s="769"/>
      <c r="VRE45" s="768"/>
      <c r="VRF45" s="769"/>
      <c r="VRG45" s="768"/>
      <c r="VRH45" s="769"/>
      <c r="VRI45" s="768"/>
      <c r="VRJ45" s="769"/>
      <c r="VRK45" s="768"/>
      <c r="VRL45" s="769"/>
      <c r="VRM45" s="768"/>
      <c r="VRN45" s="769"/>
      <c r="VRO45" s="768"/>
      <c r="VRP45" s="769"/>
      <c r="VRQ45" s="768"/>
      <c r="VRR45" s="769"/>
      <c r="VRS45" s="768"/>
      <c r="VRT45" s="769"/>
      <c r="VRU45" s="768"/>
      <c r="VRV45" s="769"/>
      <c r="VRW45" s="768"/>
      <c r="VRX45" s="769"/>
      <c r="VRY45" s="768"/>
      <c r="VRZ45" s="769"/>
      <c r="VSA45" s="768"/>
      <c r="VSB45" s="769"/>
      <c r="VSC45" s="768"/>
      <c r="VSD45" s="769"/>
      <c r="VSE45" s="768"/>
      <c r="VSF45" s="769"/>
      <c r="VSG45" s="768"/>
      <c r="VSH45" s="769"/>
      <c r="VSI45" s="768"/>
      <c r="VSJ45" s="769"/>
      <c r="VSK45" s="768"/>
      <c r="VSL45" s="769"/>
      <c r="VSM45" s="768"/>
      <c r="VSN45" s="769"/>
      <c r="VSO45" s="768"/>
      <c r="VSP45" s="769"/>
      <c r="VSQ45" s="768"/>
      <c r="VSR45" s="769"/>
      <c r="VSS45" s="768"/>
      <c r="VST45" s="769"/>
      <c r="VSU45" s="768"/>
      <c r="VSV45" s="769"/>
      <c r="VSW45" s="768"/>
      <c r="VSX45" s="769"/>
      <c r="VSY45" s="768"/>
      <c r="VSZ45" s="769"/>
      <c r="VTA45" s="768"/>
      <c r="VTB45" s="769"/>
      <c r="VTC45" s="768"/>
      <c r="VTD45" s="769"/>
      <c r="VTE45" s="768"/>
      <c r="VTF45" s="769"/>
      <c r="VTG45" s="768"/>
      <c r="VTH45" s="769"/>
      <c r="VTI45" s="768"/>
      <c r="VTJ45" s="769"/>
      <c r="VTK45" s="768"/>
      <c r="VTL45" s="769"/>
      <c r="VTM45" s="768"/>
      <c r="VTN45" s="769"/>
      <c r="VTO45" s="768"/>
      <c r="VTP45" s="769"/>
      <c r="VTQ45" s="768"/>
      <c r="VTR45" s="769"/>
      <c r="VTS45" s="768"/>
      <c r="VTT45" s="769"/>
      <c r="VTU45" s="768"/>
      <c r="VTV45" s="769"/>
      <c r="VTW45" s="768"/>
      <c r="VTX45" s="769"/>
      <c r="VTY45" s="768"/>
      <c r="VTZ45" s="769"/>
      <c r="VUA45" s="768"/>
      <c r="VUB45" s="769"/>
      <c r="VUC45" s="768"/>
      <c r="VUD45" s="769"/>
      <c r="VUE45" s="768"/>
      <c r="VUF45" s="769"/>
      <c r="VUG45" s="768"/>
      <c r="VUH45" s="769"/>
      <c r="VUI45" s="768"/>
      <c r="VUJ45" s="769"/>
      <c r="VUK45" s="768"/>
      <c r="VUL45" s="769"/>
      <c r="VUM45" s="768"/>
      <c r="VUN45" s="769"/>
      <c r="VUO45" s="768"/>
      <c r="VUP45" s="769"/>
      <c r="VUQ45" s="768"/>
      <c r="VUR45" s="769"/>
      <c r="VUS45" s="768"/>
      <c r="VUT45" s="769"/>
      <c r="VUU45" s="768"/>
      <c r="VUV45" s="769"/>
      <c r="VUW45" s="768"/>
      <c r="VUX45" s="769"/>
      <c r="VUY45" s="768"/>
      <c r="VUZ45" s="769"/>
      <c r="VVA45" s="768"/>
      <c r="VVB45" s="769"/>
      <c r="VVC45" s="768"/>
      <c r="VVD45" s="769"/>
      <c r="VVE45" s="768"/>
      <c r="VVF45" s="769"/>
      <c r="VVG45" s="768"/>
      <c r="VVH45" s="769"/>
      <c r="VVI45" s="768"/>
      <c r="VVJ45" s="769"/>
      <c r="VVK45" s="768"/>
      <c r="VVL45" s="769"/>
      <c r="VVM45" s="768"/>
      <c r="VVN45" s="769"/>
      <c r="VVO45" s="768"/>
      <c r="VVP45" s="769"/>
      <c r="VVQ45" s="768"/>
      <c r="VVR45" s="769"/>
      <c r="VVS45" s="768"/>
      <c r="VVT45" s="769"/>
      <c r="VVU45" s="768"/>
      <c r="VVV45" s="769"/>
      <c r="VVW45" s="768"/>
      <c r="VVX45" s="769"/>
      <c r="VVY45" s="768"/>
      <c r="VVZ45" s="769"/>
      <c r="VWA45" s="768"/>
      <c r="VWB45" s="769"/>
      <c r="VWC45" s="768"/>
      <c r="VWD45" s="769"/>
      <c r="VWE45" s="768"/>
      <c r="VWF45" s="769"/>
      <c r="VWG45" s="768"/>
      <c r="VWH45" s="769"/>
      <c r="VWI45" s="768"/>
      <c r="VWJ45" s="769"/>
      <c r="VWK45" s="768"/>
      <c r="VWL45" s="769"/>
      <c r="VWM45" s="768"/>
      <c r="VWN45" s="769"/>
      <c r="VWO45" s="768"/>
      <c r="VWP45" s="769"/>
      <c r="VWQ45" s="768"/>
      <c r="VWR45" s="769"/>
      <c r="VWS45" s="768"/>
      <c r="VWT45" s="769"/>
      <c r="VWU45" s="768"/>
      <c r="VWV45" s="769"/>
      <c r="VWW45" s="768"/>
      <c r="VWX45" s="769"/>
      <c r="VWY45" s="768"/>
      <c r="VWZ45" s="769"/>
      <c r="VXA45" s="768"/>
      <c r="VXB45" s="769"/>
      <c r="VXC45" s="768"/>
      <c r="VXD45" s="769"/>
      <c r="VXE45" s="768"/>
      <c r="VXF45" s="769"/>
      <c r="VXG45" s="768"/>
      <c r="VXH45" s="769"/>
      <c r="VXI45" s="768"/>
      <c r="VXJ45" s="769"/>
      <c r="VXK45" s="768"/>
      <c r="VXL45" s="769"/>
      <c r="VXM45" s="768"/>
      <c r="VXN45" s="769"/>
      <c r="VXO45" s="768"/>
      <c r="VXP45" s="769"/>
      <c r="VXQ45" s="768"/>
      <c r="VXR45" s="769"/>
      <c r="VXS45" s="768"/>
      <c r="VXT45" s="769"/>
      <c r="VXU45" s="768"/>
      <c r="VXV45" s="769"/>
      <c r="VXW45" s="768"/>
      <c r="VXX45" s="769"/>
      <c r="VXY45" s="768"/>
      <c r="VXZ45" s="769"/>
      <c r="VYA45" s="768"/>
      <c r="VYB45" s="769"/>
      <c r="VYC45" s="768"/>
      <c r="VYD45" s="769"/>
      <c r="VYE45" s="768"/>
      <c r="VYF45" s="769"/>
      <c r="VYG45" s="768"/>
      <c r="VYH45" s="769"/>
      <c r="VYI45" s="768"/>
      <c r="VYJ45" s="769"/>
      <c r="VYK45" s="768"/>
      <c r="VYL45" s="769"/>
      <c r="VYM45" s="768"/>
      <c r="VYN45" s="769"/>
      <c r="VYO45" s="768"/>
      <c r="VYP45" s="769"/>
      <c r="VYQ45" s="768"/>
      <c r="VYR45" s="769"/>
      <c r="VYS45" s="768"/>
      <c r="VYT45" s="769"/>
      <c r="VYU45" s="768"/>
      <c r="VYV45" s="769"/>
      <c r="VYW45" s="768"/>
      <c r="VYX45" s="769"/>
      <c r="VYY45" s="768"/>
      <c r="VYZ45" s="769"/>
      <c r="VZA45" s="768"/>
      <c r="VZB45" s="769"/>
      <c r="VZC45" s="768"/>
      <c r="VZD45" s="769"/>
      <c r="VZE45" s="768"/>
      <c r="VZF45" s="769"/>
      <c r="VZG45" s="768"/>
      <c r="VZH45" s="769"/>
      <c r="VZI45" s="768"/>
      <c r="VZJ45" s="769"/>
      <c r="VZK45" s="768"/>
      <c r="VZL45" s="769"/>
      <c r="VZM45" s="768"/>
      <c r="VZN45" s="769"/>
      <c r="VZO45" s="768"/>
      <c r="VZP45" s="769"/>
      <c r="VZQ45" s="768"/>
      <c r="VZR45" s="769"/>
      <c r="VZS45" s="768"/>
      <c r="VZT45" s="769"/>
      <c r="VZU45" s="768"/>
      <c r="VZV45" s="769"/>
      <c r="VZW45" s="768"/>
      <c r="VZX45" s="769"/>
      <c r="VZY45" s="768"/>
      <c r="VZZ45" s="769"/>
      <c r="WAA45" s="768"/>
      <c r="WAB45" s="769"/>
      <c r="WAC45" s="768"/>
      <c r="WAD45" s="769"/>
      <c r="WAE45" s="768"/>
      <c r="WAF45" s="769"/>
      <c r="WAG45" s="768"/>
      <c r="WAH45" s="769"/>
      <c r="WAI45" s="768"/>
      <c r="WAJ45" s="769"/>
      <c r="WAK45" s="768"/>
      <c r="WAL45" s="769"/>
      <c r="WAM45" s="768"/>
      <c r="WAN45" s="769"/>
      <c r="WAO45" s="768"/>
      <c r="WAP45" s="769"/>
      <c r="WAQ45" s="768"/>
      <c r="WAR45" s="769"/>
      <c r="WAS45" s="768"/>
      <c r="WAT45" s="769"/>
      <c r="WAU45" s="768"/>
      <c r="WAV45" s="769"/>
      <c r="WAW45" s="768"/>
      <c r="WAX45" s="769"/>
      <c r="WAY45" s="768"/>
      <c r="WAZ45" s="769"/>
      <c r="WBA45" s="768"/>
      <c r="WBB45" s="769"/>
      <c r="WBC45" s="768"/>
      <c r="WBD45" s="769"/>
      <c r="WBE45" s="768"/>
      <c r="WBF45" s="769"/>
      <c r="WBG45" s="768"/>
      <c r="WBH45" s="769"/>
      <c r="WBI45" s="768"/>
      <c r="WBJ45" s="769"/>
      <c r="WBK45" s="768"/>
      <c r="WBL45" s="769"/>
      <c r="WBM45" s="768"/>
      <c r="WBN45" s="769"/>
      <c r="WBO45" s="768"/>
      <c r="WBP45" s="769"/>
      <c r="WBQ45" s="768"/>
      <c r="WBR45" s="769"/>
      <c r="WBS45" s="768"/>
      <c r="WBT45" s="769"/>
      <c r="WBU45" s="768"/>
      <c r="WBV45" s="769"/>
      <c r="WBW45" s="768"/>
      <c r="WBX45" s="769"/>
      <c r="WBY45" s="768"/>
      <c r="WBZ45" s="769"/>
      <c r="WCA45" s="768"/>
      <c r="WCB45" s="769"/>
      <c r="WCC45" s="768"/>
      <c r="WCD45" s="769"/>
      <c r="WCE45" s="768"/>
      <c r="WCF45" s="769"/>
      <c r="WCG45" s="768"/>
      <c r="WCH45" s="769"/>
      <c r="WCI45" s="768"/>
      <c r="WCJ45" s="769"/>
      <c r="WCK45" s="768"/>
      <c r="WCL45" s="769"/>
      <c r="WCM45" s="768"/>
      <c r="WCN45" s="769"/>
      <c r="WCO45" s="768"/>
      <c r="WCP45" s="769"/>
      <c r="WCQ45" s="768"/>
      <c r="WCR45" s="769"/>
      <c r="WCS45" s="768"/>
      <c r="WCT45" s="769"/>
      <c r="WCU45" s="768"/>
      <c r="WCV45" s="769"/>
      <c r="WCW45" s="768"/>
      <c r="WCX45" s="769"/>
      <c r="WCY45" s="768"/>
      <c r="WCZ45" s="769"/>
      <c r="WDA45" s="768"/>
      <c r="WDB45" s="769"/>
      <c r="WDC45" s="768"/>
      <c r="WDD45" s="769"/>
      <c r="WDE45" s="768"/>
      <c r="WDF45" s="769"/>
      <c r="WDG45" s="768"/>
      <c r="WDH45" s="769"/>
      <c r="WDI45" s="768"/>
      <c r="WDJ45" s="769"/>
      <c r="WDK45" s="768"/>
      <c r="WDL45" s="769"/>
      <c r="WDM45" s="768"/>
      <c r="WDN45" s="769"/>
      <c r="WDO45" s="768"/>
      <c r="WDP45" s="769"/>
      <c r="WDQ45" s="768"/>
      <c r="WDR45" s="769"/>
      <c r="WDS45" s="768"/>
      <c r="WDT45" s="769"/>
      <c r="WDU45" s="768"/>
      <c r="WDV45" s="769"/>
      <c r="WDW45" s="768"/>
      <c r="WDX45" s="769"/>
      <c r="WDY45" s="768"/>
      <c r="WDZ45" s="769"/>
      <c r="WEA45" s="768"/>
      <c r="WEB45" s="769"/>
      <c r="WEC45" s="768"/>
      <c r="WED45" s="769"/>
      <c r="WEE45" s="768"/>
      <c r="WEF45" s="769"/>
      <c r="WEG45" s="768"/>
      <c r="WEH45" s="769"/>
      <c r="WEI45" s="768"/>
      <c r="WEJ45" s="769"/>
      <c r="WEK45" s="768"/>
      <c r="WEL45" s="769"/>
      <c r="WEM45" s="768"/>
      <c r="WEN45" s="769"/>
      <c r="WEO45" s="768"/>
      <c r="WEP45" s="769"/>
      <c r="WEQ45" s="768"/>
      <c r="WER45" s="769"/>
      <c r="WES45" s="768"/>
      <c r="WET45" s="769"/>
      <c r="WEU45" s="768"/>
      <c r="WEV45" s="769"/>
      <c r="WEW45" s="768"/>
      <c r="WEX45" s="769"/>
      <c r="WEY45" s="768"/>
      <c r="WEZ45" s="769"/>
      <c r="WFA45" s="768"/>
      <c r="WFB45" s="769"/>
      <c r="WFC45" s="768"/>
      <c r="WFD45" s="769"/>
      <c r="WFE45" s="768"/>
      <c r="WFF45" s="769"/>
      <c r="WFG45" s="768"/>
      <c r="WFH45" s="769"/>
      <c r="WFI45" s="768"/>
      <c r="WFJ45" s="769"/>
      <c r="WFK45" s="768"/>
      <c r="WFL45" s="769"/>
      <c r="WFM45" s="768"/>
      <c r="WFN45" s="769"/>
      <c r="WFO45" s="768"/>
      <c r="WFP45" s="769"/>
      <c r="WFQ45" s="768"/>
      <c r="WFR45" s="769"/>
      <c r="WFS45" s="768"/>
      <c r="WFT45" s="769"/>
      <c r="WFU45" s="768"/>
      <c r="WFV45" s="769"/>
      <c r="WFW45" s="768"/>
      <c r="WFX45" s="769"/>
      <c r="WFY45" s="768"/>
      <c r="WFZ45" s="769"/>
      <c r="WGA45" s="768"/>
      <c r="WGB45" s="769"/>
      <c r="WGC45" s="768"/>
      <c r="WGD45" s="769"/>
      <c r="WGE45" s="768"/>
      <c r="WGF45" s="769"/>
      <c r="WGG45" s="768"/>
      <c r="WGH45" s="769"/>
      <c r="WGI45" s="768"/>
      <c r="WGJ45" s="769"/>
      <c r="WGK45" s="768"/>
      <c r="WGL45" s="769"/>
      <c r="WGM45" s="768"/>
      <c r="WGN45" s="769"/>
      <c r="WGO45" s="768"/>
      <c r="WGP45" s="769"/>
      <c r="WGQ45" s="768"/>
      <c r="WGR45" s="769"/>
      <c r="WGS45" s="768"/>
      <c r="WGT45" s="769"/>
      <c r="WGU45" s="768"/>
      <c r="WGV45" s="769"/>
      <c r="WGW45" s="768"/>
      <c r="WGX45" s="769"/>
      <c r="WGY45" s="768"/>
      <c r="WGZ45" s="769"/>
      <c r="WHA45" s="768"/>
      <c r="WHB45" s="769"/>
      <c r="WHC45" s="768"/>
      <c r="WHD45" s="769"/>
      <c r="WHE45" s="768"/>
      <c r="WHF45" s="769"/>
      <c r="WHG45" s="768"/>
      <c r="WHH45" s="769"/>
      <c r="WHI45" s="768"/>
      <c r="WHJ45" s="769"/>
      <c r="WHK45" s="768"/>
      <c r="WHL45" s="769"/>
      <c r="WHM45" s="768"/>
      <c r="WHN45" s="769"/>
      <c r="WHO45" s="768"/>
      <c r="WHP45" s="769"/>
      <c r="WHQ45" s="768"/>
      <c r="WHR45" s="769"/>
      <c r="WHS45" s="768"/>
      <c r="WHT45" s="769"/>
      <c r="WHU45" s="768"/>
      <c r="WHV45" s="769"/>
      <c r="WHW45" s="768"/>
      <c r="WHX45" s="769"/>
      <c r="WHY45" s="768"/>
      <c r="WHZ45" s="769"/>
      <c r="WIA45" s="768"/>
      <c r="WIB45" s="769"/>
      <c r="WIC45" s="768"/>
      <c r="WID45" s="769"/>
      <c r="WIE45" s="768"/>
      <c r="WIF45" s="769"/>
      <c r="WIG45" s="768"/>
      <c r="WIH45" s="769"/>
      <c r="WII45" s="768"/>
      <c r="WIJ45" s="769"/>
      <c r="WIK45" s="768"/>
      <c r="WIL45" s="769"/>
      <c r="WIM45" s="768"/>
      <c r="WIN45" s="769"/>
      <c r="WIO45" s="768"/>
      <c r="WIP45" s="769"/>
      <c r="WIQ45" s="768"/>
      <c r="WIR45" s="769"/>
      <c r="WIS45" s="768"/>
      <c r="WIT45" s="769"/>
      <c r="WIU45" s="768"/>
      <c r="WIV45" s="769"/>
      <c r="WIW45" s="768"/>
      <c r="WIX45" s="769"/>
      <c r="WIY45" s="768"/>
      <c r="WIZ45" s="769"/>
      <c r="WJA45" s="768"/>
      <c r="WJB45" s="769"/>
      <c r="WJC45" s="768"/>
      <c r="WJD45" s="769"/>
      <c r="WJE45" s="768"/>
      <c r="WJF45" s="769"/>
      <c r="WJG45" s="768"/>
      <c r="WJH45" s="769"/>
      <c r="WJI45" s="768"/>
      <c r="WJJ45" s="769"/>
      <c r="WJK45" s="768"/>
      <c r="WJL45" s="769"/>
      <c r="WJM45" s="768"/>
      <c r="WJN45" s="769"/>
      <c r="WJO45" s="768"/>
      <c r="WJP45" s="769"/>
      <c r="WJQ45" s="768"/>
      <c r="WJR45" s="769"/>
      <c r="WJS45" s="768"/>
      <c r="WJT45" s="769"/>
      <c r="WJU45" s="768"/>
      <c r="WJV45" s="769"/>
      <c r="WJW45" s="768"/>
      <c r="WJX45" s="769"/>
      <c r="WJY45" s="768"/>
      <c r="WJZ45" s="769"/>
      <c r="WKA45" s="768"/>
      <c r="WKB45" s="769"/>
      <c r="WKC45" s="768"/>
      <c r="WKD45" s="769"/>
      <c r="WKE45" s="768"/>
      <c r="WKF45" s="769"/>
      <c r="WKG45" s="768"/>
      <c r="WKH45" s="769"/>
      <c r="WKI45" s="768"/>
      <c r="WKJ45" s="769"/>
      <c r="WKK45" s="768"/>
      <c r="WKL45" s="769"/>
      <c r="WKM45" s="768"/>
      <c r="WKN45" s="769"/>
      <c r="WKO45" s="768"/>
      <c r="WKP45" s="769"/>
      <c r="WKQ45" s="768"/>
      <c r="WKR45" s="769"/>
      <c r="WKS45" s="768"/>
      <c r="WKT45" s="769"/>
      <c r="WKU45" s="768"/>
      <c r="WKV45" s="769"/>
      <c r="WKW45" s="768"/>
      <c r="WKX45" s="769"/>
      <c r="WKY45" s="768"/>
      <c r="WKZ45" s="769"/>
      <c r="WLA45" s="768"/>
      <c r="WLB45" s="769"/>
      <c r="WLC45" s="768"/>
      <c r="WLD45" s="769"/>
      <c r="WLE45" s="768"/>
      <c r="WLF45" s="769"/>
      <c r="WLG45" s="768"/>
      <c r="WLH45" s="769"/>
      <c r="WLI45" s="768"/>
      <c r="WLJ45" s="769"/>
      <c r="WLK45" s="768"/>
      <c r="WLL45" s="769"/>
      <c r="WLM45" s="768"/>
      <c r="WLN45" s="769"/>
      <c r="WLO45" s="768"/>
      <c r="WLP45" s="769"/>
      <c r="WLQ45" s="768"/>
      <c r="WLR45" s="769"/>
      <c r="WLS45" s="768"/>
      <c r="WLT45" s="769"/>
      <c r="WLU45" s="768"/>
      <c r="WLV45" s="769"/>
      <c r="WLW45" s="768"/>
      <c r="WLX45" s="769"/>
      <c r="WLY45" s="768"/>
      <c r="WLZ45" s="769"/>
      <c r="WMA45" s="768"/>
      <c r="WMB45" s="769"/>
      <c r="WMC45" s="768"/>
      <c r="WMD45" s="769"/>
      <c r="WME45" s="768"/>
      <c r="WMF45" s="769"/>
      <c r="WMG45" s="768"/>
      <c r="WMH45" s="769"/>
      <c r="WMI45" s="768"/>
      <c r="WMJ45" s="769"/>
      <c r="WMK45" s="768"/>
      <c r="WML45" s="769"/>
      <c r="WMM45" s="768"/>
      <c r="WMN45" s="769"/>
      <c r="WMO45" s="768"/>
      <c r="WMP45" s="769"/>
      <c r="WMQ45" s="768"/>
      <c r="WMR45" s="769"/>
      <c r="WMS45" s="768"/>
      <c r="WMT45" s="769"/>
      <c r="WMU45" s="768"/>
      <c r="WMV45" s="769"/>
      <c r="WMW45" s="768"/>
      <c r="WMX45" s="769"/>
      <c r="WMY45" s="768"/>
      <c r="WMZ45" s="769"/>
      <c r="WNA45" s="768"/>
      <c r="WNB45" s="769"/>
      <c r="WNC45" s="768"/>
      <c r="WND45" s="769"/>
      <c r="WNE45" s="768"/>
      <c r="WNF45" s="769"/>
      <c r="WNG45" s="768"/>
      <c r="WNH45" s="769"/>
      <c r="WNI45" s="768"/>
      <c r="WNJ45" s="769"/>
      <c r="WNK45" s="768"/>
      <c r="WNL45" s="769"/>
      <c r="WNM45" s="768"/>
      <c r="WNN45" s="769"/>
      <c r="WNO45" s="768"/>
      <c r="WNP45" s="769"/>
      <c r="WNQ45" s="768"/>
      <c r="WNR45" s="769"/>
      <c r="WNS45" s="768"/>
      <c r="WNT45" s="769"/>
      <c r="WNU45" s="768"/>
      <c r="WNV45" s="769"/>
      <c r="WNW45" s="768"/>
      <c r="WNX45" s="769"/>
      <c r="WNY45" s="768"/>
      <c r="WNZ45" s="769"/>
      <c r="WOA45" s="768"/>
      <c r="WOB45" s="769"/>
      <c r="WOC45" s="768"/>
      <c r="WOD45" s="769"/>
      <c r="WOE45" s="768"/>
      <c r="WOF45" s="769"/>
      <c r="WOG45" s="768"/>
      <c r="WOH45" s="769"/>
      <c r="WOI45" s="768"/>
      <c r="WOJ45" s="769"/>
      <c r="WOK45" s="768"/>
      <c r="WOL45" s="769"/>
      <c r="WOM45" s="768"/>
      <c r="WON45" s="769"/>
      <c r="WOO45" s="768"/>
      <c r="WOP45" s="769"/>
      <c r="WOQ45" s="768"/>
      <c r="WOR45" s="769"/>
      <c r="WOS45" s="768"/>
      <c r="WOT45" s="769"/>
      <c r="WOU45" s="768"/>
      <c r="WOV45" s="769"/>
      <c r="WOW45" s="768"/>
      <c r="WOX45" s="769"/>
      <c r="WOY45" s="768"/>
      <c r="WOZ45" s="769"/>
      <c r="WPA45" s="768"/>
      <c r="WPB45" s="769"/>
      <c r="WPC45" s="768"/>
      <c r="WPD45" s="769"/>
      <c r="WPE45" s="768"/>
      <c r="WPF45" s="769"/>
      <c r="WPG45" s="768"/>
      <c r="WPH45" s="769"/>
      <c r="WPI45" s="768"/>
      <c r="WPJ45" s="769"/>
      <c r="WPK45" s="768"/>
      <c r="WPL45" s="769"/>
      <c r="WPM45" s="768"/>
      <c r="WPN45" s="769"/>
      <c r="WPO45" s="768"/>
      <c r="WPP45" s="769"/>
      <c r="WPQ45" s="768"/>
      <c r="WPR45" s="769"/>
      <c r="WPS45" s="768"/>
      <c r="WPT45" s="769"/>
      <c r="WPU45" s="768"/>
      <c r="WPV45" s="769"/>
      <c r="WPW45" s="768"/>
      <c r="WPX45" s="769"/>
      <c r="WPY45" s="768"/>
      <c r="WPZ45" s="769"/>
      <c r="WQA45" s="768"/>
      <c r="WQB45" s="769"/>
      <c r="WQC45" s="768"/>
      <c r="WQD45" s="769"/>
      <c r="WQE45" s="768"/>
      <c r="WQF45" s="769"/>
      <c r="WQG45" s="768"/>
      <c r="WQH45" s="769"/>
      <c r="WQI45" s="768"/>
      <c r="WQJ45" s="769"/>
      <c r="WQK45" s="768"/>
      <c r="WQL45" s="769"/>
      <c r="WQM45" s="768"/>
      <c r="WQN45" s="769"/>
      <c r="WQO45" s="768"/>
      <c r="WQP45" s="769"/>
      <c r="WQQ45" s="768"/>
      <c r="WQR45" s="769"/>
      <c r="WQS45" s="768"/>
      <c r="WQT45" s="769"/>
      <c r="WQU45" s="768"/>
      <c r="WQV45" s="769"/>
      <c r="WQW45" s="768"/>
      <c r="WQX45" s="769"/>
      <c r="WQY45" s="768"/>
      <c r="WQZ45" s="769"/>
      <c r="WRA45" s="768"/>
      <c r="WRB45" s="769"/>
      <c r="WRC45" s="768"/>
      <c r="WRD45" s="769"/>
      <c r="WRE45" s="768"/>
      <c r="WRF45" s="769"/>
      <c r="WRG45" s="768"/>
      <c r="WRH45" s="769"/>
      <c r="WRI45" s="768"/>
      <c r="WRJ45" s="769"/>
      <c r="WRK45" s="768"/>
      <c r="WRL45" s="769"/>
      <c r="WRM45" s="768"/>
      <c r="WRN45" s="769"/>
      <c r="WRO45" s="768"/>
      <c r="WRP45" s="769"/>
      <c r="WRQ45" s="768"/>
      <c r="WRR45" s="769"/>
      <c r="WRS45" s="768"/>
      <c r="WRT45" s="769"/>
      <c r="WRU45" s="768"/>
      <c r="WRV45" s="769"/>
      <c r="WRW45" s="768"/>
      <c r="WRX45" s="769"/>
      <c r="WRY45" s="768"/>
      <c r="WRZ45" s="769"/>
      <c r="WSA45" s="768"/>
      <c r="WSB45" s="769"/>
      <c r="WSC45" s="768"/>
      <c r="WSD45" s="769"/>
      <c r="WSE45" s="768"/>
      <c r="WSF45" s="769"/>
      <c r="WSG45" s="768"/>
      <c r="WSH45" s="769"/>
      <c r="WSI45" s="768"/>
      <c r="WSJ45" s="769"/>
      <c r="WSK45" s="768"/>
      <c r="WSL45" s="769"/>
      <c r="WSM45" s="768"/>
      <c r="WSN45" s="769"/>
      <c r="WSO45" s="768"/>
      <c r="WSP45" s="769"/>
      <c r="WSQ45" s="768"/>
      <c r="WSR45" s="769"/>
      <c r="WSS45" s="768"/>
      <c r="WST45" s="769"/>
      <c r="WSU45" s="768"/>
      <c r="WSV45" s="769"/>
      <c r="WSW45" s="768"/>
      <c r="WSX45" s="769"/>
      <c r="WSY45" s="768"/>
      <c r="WSZ45" s="769"/>
      <c r="WTA45" s="768"/>
      <c r="WTB45" s="769"/>
      <c r="WTC45" s="768"/>
      <c r="WTD45" s="769"/>
      <c r="WTE45" s="768"/>
      <c r="WTF45" s="769"/>
      <c r="WTG45" s="768"/>
      <c r="WTH45" s="769"/>
      <c r="WTI45" s="768"/>
      <c r="WTJ45" s="769"/>
      <c r="WTK45" s="768"/>
      <c r="WTL45" s="769"/>
      <c r="WTM45" s="768"/>
      <c r="WTN45" s="769"/>
      <c r="WTO45" s="768"/>
      <c r="WTP45" s="769"/>
      <c r="WTQ45" s="768"/>
      <c r="WTR45" s="769"/>
      <c r="WTS45" s="768"/>
      <c r="WTT45" s="769"/>
      <c r="WTU45" s="768"/>
      <c r="WTV45" s="769"/>
      <c r="WTW45" s="768"/>
      <c r="WTX45" s="769"/>
      <c r="WTY45" s="768"/>
      <c r="WTZ45" s="769"/>
      <c r="WUA45" s="768"/>
      <c r="WUB45" s="769"/>
      <c r="WUC45" s="768"/>
      <c r="WUD45" s="769"/>
      <c r="WUE45" s="768"/>
      <c r="WUF45" s="769"/>
      <c r="WUG45" s="768"/>
      <c r="WUH45" s="769"/>
      <c r="WUI45" s="768"/>
      <c r="WUJ45" s="769"/>
      <c r="WUK45" s="768"/>
      <c r="WUL45" s="769"/>
      <c r="WUM45" s="768"/>
      <c r="WUN45" s="769"/>
      <c r="WUO45" s="768"/>
      <c r="WUP45" s="769"/>
      <c r="WUQ45" s="768"/>
      <c r="WUR45" s="769"/>
      <c r="WUS45" s="768"/>
      <c r="WUT45" s="769"/>
      <c r="WUU45" s="768"/>
      <c r="WUV45" s="769"/>
      <c r="WUW45" s="768"/>
      <c r="WUX45" s="769"/>
      <c r="WUY45" s="768"/>
      <c r="WUZ45" s="769"/>
      <c r="WVA45" s="768"/>
      <c r="WVB45" s="769"/>
      <c r="WVC45" s="768"/>
      <c r="WVD45" s="769"/>
      <c r="WVE45" s="768"/>
      <c r="WVF45" s="769"/>
      <c r="WVG45" s="768"/>
      <c r="WVH45" s="769"/>
      <c r="WVI45" s="768"/>
      <c r="WVJ45" s="769"/>
      <c r="WVK45" s="768"/>
      <c r="WVL45" s="769"/>
      <c r="WVM45" s="768"/>
      <c r="WVN45" s="769"/>
      <c r="WVO45" s="768"/>
      <c r="WVP45" s="769"/>
      <c r="WVQ45" s="768"/>
      <c r="WVR45" s="769"/>
      <c r="WVS45" s="768"/>
      <c r="WVT45" s="769"/>
      <c r="WVU45" s="768"/>
      <c r="WVV45" s="769"/>
      <c r="WVW45" s="768"/>
      <c r="WVX45" s="769"/>
      <c r="WVY45" s="768"/>
      <c r="WVZ45" s="769"/>
      <c r="WWA45" s="768"/>
      <c r="WWB45" s="769"/>
      <c r="WWC45" s="768"/>
      <c r="WWD45" s="769"/>
      <c r="WWE45" s="768"/>
      <c r="WWF45" s="769"/>
      <c r="WWG45" s="768"/>
      <c r="WWH45" s="769"/>
      <c r="WWI45" s="768"/>
      <c r="WWJ45" s="769"/>
      <c r="WWK45" s="768"/>
      <c r="WWL45" s="769"/>
      <c r="WWM45" s="768"/>
      <c r="WWN45" s="769"/>
      <c r="WWO45" s="768"/>
      <c r="WWP45" s="769"/>
      <c r="WWQ45" s="768"/>
      <c r="WWR45" s="769"/>
      <c r="WWS45" s="768"/>
      <c r="WWT45" s="769"/>
      <c r="WWU45" s="768"/>
      <c r="WWV45" s="769"/>
      <c r="WWW45" s="768"/>
      <c r="WWX45" s="769"/>
      <c r="WWY45" s="768"/>
      <c r="WWZ45" s="769"/>
      <c r="WXA45" s="768"/>
      <c r="WXB45" s="769"/>
      <c r="WXC45" s="768"/>
      <c r="WXD45" s="769"/>
      <c r="WXE45" s="768"/>
      <c r="WXF45" s="769"/>
      <c r="WXG45" s="768"/>
      <c r="WXH45" s="769"/>
      <c r="WXI45" s="768"/>
      <c r="WXJ45" s="769"/>
      <c r="WXK45" s="768"/>
      <c r="WXL45" s="769"/>
      <c r="WXM45" s="768"/>
      <c r="WXN45" s="769"/>
      <c r="WXO45" s="768"/>
      <c r="WXP45" s="769"/>
      <c r="WXQ45" s="768"/>
      <c r="WXR45" s="769"/>
      <c r="WXS45" s="768"/>
      <c r="WXT45" s="769"/>
      <c r="WXU45" s="768"/>
      <c r="WXV45" s="769"/>
      <c r="WXW45" s="768"/>
      <c r="WXX45" s="769"/>
      <c r="WXY45" s="768"/>
      <c r="WXZ45" s="769"/>
      <c r="WYA45" s="768"/>
      <c r="WYB45" s="769"/>
      <c r="WYC45" s="768"/>
      <c r="WYD45" s="769"/>
      <c r="WYE45" s="768"/>
      <c r="WYF45" s="769"/>
      <c r="WYG45" s="768"/>
      <c r="WYH45" s="769"/>
      <c r="WYI45" s="768"/>
      <c r="WYJ45" s="769"/>
      <c r="WYK45" s="768"/>
      <c r="WYL45" s="769"/>
      <c r="WYM45" s="768"/>
      <c r="WYN45" s="769"/>
      <c r="WYO45" s="768"/>
      <c r="WYP45" s="769"/>
      <c r="WYQ45" s="768"/>
      <c r="WYR45" s="769"/>
      <c r="WYS45" s="768"/>
      <c r="WYT45" s="769"/>
      <c r="WYU45" s="768"/>
      <c r="WYV45" s="769"/>
      <c r="WYW45" s="768"/>
      <c r="WYX45" s="769"/>
      <c r="WYY45" s="768"/>
      <c r="WYZ45" s="769"/>
      <c r="WZA45" s="768"/>
      <c r="WZB45" s="769"/>
      <c r="WZC45" s="768"/>
      <c r="WZD45" s="769"/>
      <c r="WZE45" s="768"/>
      <c r="WZF45" s="769"/>
      <c r="WZG45" s="768"/>
      <c r="WZH45" s="769"/>
      <c r="WZI45" s="768"/>
      <c r="WZJ45" s="769"/>
      <c r="WZK45" s="768"/>
      <c r="WZL45" s="769"/>
      <c r="WZM45" s="768"/>
      <c r="WZN45" s="769"/>
      <c r="WZO45" s="768"/>
      <c r="WZP45" s="769"/>
      <c r="WZQ45" s="768"/>
      <c r="WZR45" s="769"/>
      <c r="WZS45" s="768"/>
      <c r="WZT45" s="769"/>
      <c r="WZU45" s="768"/>
      <c r="WZV45" s="769"/>
      <c r="WZW45" s="768"/>
      <c r="WZX45" s="769"/>
      <c r="WZY45" s="768"/>
      <c r="WZZ45" s="769"/>
      <c r="XAA45" s="768"/>
      <c r="XAB45" s="769"/>
      <c r="XAC45" s="768"/>
      <c r="XAD45" s="769"/>
      <c r="XAE45" s="768"/>
      <c r="XAF45" s="769"/>
      <c r="XAG45" s="768"/>
      <c r="XAH45" s="769"/>
      <c r="XAI45" s="768"/>
      <c r="XAJ45" s="769"/>
      <c r="XAK45" s="768"/>
      <c r="XAL45" s="769"/>
      <c r="XAM45" s="768"/>
      <c r="XAN45" s="769"/>
      <c r="XAO45" s="768"/>
      <c r="XAP45" s="769"/>
      <c r="XAQ45" s="768"/>
      <c r="XAR45" s="769"/>
      <c r="XAS45" s="768"/>
      <c r="XAT45" s="769"/>
      <c r="XAU45" s="768"/>
      <c r="XAV45" s="769"/>
      <c r="XAW45" s="768"/>
      <c r="XAX45" s="769"/>
      <c r="XAY45" s="768"/>
      <c r="XAZ45" s="769"/>
      <c r="XBA45" s="768"/>
      <c r="XBB45" s="769"/>
      <c r="XBC45" s="768"/>
      <c r="XBD45" s="769"/>
      <c r="XBE45" s="768"/>
      <c r="XBF45" s="769"/>
      <c r="XBG45" s="768"/>
      <c r="XBH45" s="769"/>
      <c r="XBI45" s="768"/>
      <c r="XBJ45" s="769"/>
      <c r="XBK45" s="768"/>
      <c r="XBL45" s="769"/>
      <c r="XBM45" s="768"/>
      <c r="XBN45" s="769"/>
      <c r="XBO45" s="768"/>
      <c r="XBP45" s="769"/>
      <c r="XBQ45" s="768"/>
      <c r="XBR45" s="769"/>
      <c r="XBS45" s="768"/>
      <c r="XBT45" s="769"/>
      <c r="XBU45" s="768"/>
      <c r="XBV45" s="769"/>
      <c r="XBW45" s="768"/>
      <c r="XBX45" s="769"/>
      <c r="XBY45" s="768"/>
      <c r="XBZ45" s="769"/>
      <c r="XCA45" s="768"/>
      <c r="XCB45" s="769"/>
      <c r="XCC45" s="768"/>
      <c r="XCD45" s="769"/>
      <c r="XCE45" s="768"/>
      <c r="XCF45" s="769"/>
      <c r="XCG45" s="768"/>
      <c r="XCH45" s="769"/>
      <c r="XCI45" s="768"/>
      <c r="XCJ45" s="769"/>
      <c r="XCK45" s="768"/>
      <c r="XCL45" s="769"/>
      <c r="XCM45" s="768"/>
      <c r="XCN45" s="769"/>
      <c r="XCO45" s="768"/>
      <c r="XCP45" s="769"/>
      <c r="XCQ45" s="768"/>
      <c r="XCR45" s="769"/>
      <c r="XCS45" s="768"/>
      <c r="XCT45" s="769"/>
      <c r="XCU45" s="768"/>
      <c r="XCV45" s="769"/>
      <c r="XCW45" s="768"/>
      <c r="XCX45" s="769"/>
      <c r="XCY45" s="768"/>
      <c r="XCZ45" s="769"/>
      <c r="XDA45" s="768"/>
      <c r="XDB45" s="769"/>
      <c r="XDC45" s="768"/>
      <c r="XDD45" s="769"/>
      <c r="XDE45" s="768"/>
      <c r="XDF45" s="769"/>
      <c r="XDG45" s="768"/>
      <c r="XDH45" s="769"/>
      <c r="XDI45" s="768"/>
      <c r="XDJ45" s="769"/>
      <c r="XDK45" s="768"/>
      <c r="XDL45" s="769"/>
      <c r="XDM45" s="768"/>
      <c r="XDN45" s="769"/>
      <c r="XDO45" s="768"/>
      <c r="XDP45" s="769"/>
      <c r="XDQ45" s="768"/>
      <c r="XDR45" s="769"/>
      <c r="XDS45" s="768"/>
      <c r="XDT45" s="769"/>
      <c r="XDU45" s="768"/>
      <c r="XDV45" s="769"/>
      <c r="XDW45" s="768"/>
      <c r="XDX45" s="769"/>
      <c r="XDY45" s="768"/>
      <c r="XDZ45" s="769"/>
      <c r="XEA45" s="768"/>
      <c r="XEB45" s="769"/>
      <c r="XEC45" s="768"/>
      <c r="XED45" s="769"/>
      <c r="XEE45" s="768"/>
      <c r="XEF45" s="769"/>
      <c r="XEG45" s="768"/>
      <c r="XEH45" s="769"/>
      <c r="XEI45" s="768"/>
      <c r="XEJ45" s="769"/>
      <c r="XEK45" s="768"/>
      <c r="XEL45" s="769"/>
      <c r="XEM45" s="768"/>
      <c r="XEN45" s="769"/>
      <c r="XEO45" s="768"/>
      <c r="XEP45" s="769"/>
      <c r="XEQ45" s="768"/>
      <c r="XER45" s="769"/>
      <c r="XES45" s="768"/>
      <c r="XET45" s="769"/>
      <c r="XEU45" s="768"/>
      <c r="XEV45" s="769"/>
      <c r="XEW45" s="768"/>
      <c r="XEX45" s="769"/>
      <c r="XEY45" s="768"/>
      <c r="XEZ45" s="769"/>
    </row>
    <row r="46" spans="1:16380" ht="12" customHeight="1">
      <c r="A46" s="770" t="s">
        <v>966</v>
      </c>
      <c r="B46" s="768"/>
      <c r="C46" s="769"/>
      <c r="D46" s="768"/>
      <c r="E46" s="768"/>
      <c r="F46" s="769"/>
      <c r="G46" s="768"/>
      <c r="H46" s="769"/>
      <c r="I46" s="768"/>
      <c r="J46" s="769"/>
      <c r="K46" s="768"/>
      <c r="L46" s="769"/>
      <c r="M46" s="768"/>
      <c r="N46" s="769"/>
      <c r="O46" s="768"/>
      <c r="P46" s="769"/>
      <c r="Q46" s="768"/>
      <c r="R46" s="769"/>
      <c r="S46" s="768"/>
      <c r="T46" s="769"/>
      <c r="U46" s="768"/>
      <c r="V46" s="769"/>
      <c r="W46" s="768"/>
      <c r="X46" s="769"/>
      <c r="Y46" s="768"/>
      <c r="Z46" s="769"/>
      <c r="AA46" s="768"/>
      <c r="AB46" s="769"/>
      <c r="AC46" s="768"/>
      <c r="AD46" s="769"/>
      <c r="AE46" s="768"/>
      <c r="AF46" s="769"/>
      <c r="AG46" s="768"/>
      <c r="AH46" s="769"/>
      <c r="AI46" s="768"/>
      <c r="AJ46" s="769"/>
      <c r="AK46" s="768"/>
      <c r="AL46" s="769"/>
      <c r="AM46" s="768"/>
      <c r="AN46" s="769"/>
      <c r="AO46" s="768"/>
      <c r="AP46" s="769"/>
      <c r="AQ46" s="768"/>
      <c r="AR46" s="769"/>
      <c r="AS46" s="768"/>
      <c r="AT46" s="769"/>
      <c r="AU46" s="768"/>
      <c r="AV46" s="769"/>
      <c r="AW46" s="768"/>
      <c r="AX46" s="769"/>
      <c r="AY46" s="768"/>
      <c r="AZ46" s="769"/>
      <c r="BA46" s="768"/>
      <c r="BB46" s="769"/>
      <c r="BC46" s="768"/>
      <c r="BD46" s="769"/>
      <c r="BE46" s="768"/>
      <c r="BF46" s="769"/>
      <c r="BG46" s="768"/>
      <c r="BH46" s="769"/>
      <c r="BI46" s="768"/>
      <c r="BJ46" s="769"/>
      <c r="BK46" s="768"/>
      <c r="BL46" s="769"/>
      <c r="BM46" s="768"/>
      <c r="BN46" s="769"/>
      <c r="BO46" s="768"/>
      <c r="BP46" s="769"/>
      <c r="BQ46" s="768"/>
      <c r="BR46" s="769"/>
      <c r="BS46" s="768"/>
      <c r="BT46" s="769"/>
      <c r="BU46" s="768"/>
      <c r="BV46" s="769"/>
      <c r="BW46" s="768"/>
      <c r="BX46" s="769"/>
      <c r="BY46" s="768"/>
      <c r="BZ46" s="769"/>
      <c r="CA46" s="768"/>
      <c r="CB46" s="769"/>
      <c r="CC46" s="768"/>
      <c r="CD46" s="769"/>
      <c r="CE46" s="768"/>
      <c r="CF46" s="769"/>
      <c r="CG46" s="768"/>
      <c r="CH46" s="769"/>
      <c r="CI46" s="768"/>
      <c r="CJ46" s="769"/>
      <c r="CK46" s="768"/>
      <c r="CL46" s="769"/>
      <c r="CM46" s="768"/>
      <c r="CN46" s="769"/>
      <c r="CO46" s="768"/>
      <c r="CP46" s="769"/>
      <c r="CQ46" s="768"/>
      <c r="CR46" s="769"/>
      <c r="CS46" s="768"/>
      <c r="CT46" s="769"/>
      <c r="CU46" s="768"/>
      <c r="CV46" s="769"/>
      <c r="CW46" s="768"/>
      <c r="CX46" s="769"/>
      <c r="CY46" s="768"/>
      <c r="CZ46" s="769"/>
      <c r="DA46" s="768"/>
      <c r="DB46" s="769"/>
      <c r="DC46" s="768"/>
      <c r="DD46" s="769"/>
      <c r="DE46" s="768"/>
      <c r="DF46" s="769"/>
      <c r="DG46" s="768"/>
      <c r="DH46" s="769"/>
      <c r="DI46" s="768"/>
      <c r="DJ46" s="769"/>
      <c r="DK46" s="768"/>
      <c r="DL46" s="769"/>
      <c r="DM46" s="768"/>
      <c r="DN46" s="769"/>
      <c r="DO46" s="768"/>
      <c r="DP46" s="769"/>
      <c r="DQ46" s="768"/>
      <c r="DR46" s="769"/>
      <c r="DS46" s="768"/>
      <c r="DT46" s="769"/>
      <c r="DU46" s="768"/>
      <c r="DV46" s="769"/>
      <c r="DW46" s="768"/>
      <c r="DX46" s="769"/>
      <c r="DY46" s="768"/>
      <c r="DZ46" s="769"/>
      <c r="EA46" s="768"/>
      <c r="EB46" s="769"/>
      <c r="EC46" s="768"/>
      <c r="ED46" s="769"/>
      <c r="EE46" s="768"/>
      <c r="EF46" s="769"/>
      <c r="EG46" s="768"/>
      <c r="EH46" s="769"/>
      <c r="EI46" s="768"/>
      <c r="EJ46" s="769"/>
      <c r="EK46" s="768"/>
      <c r="EL46" s="769"/>
      <c r="EM46" s="768"/>
      <c r="EN46" s="769"/>
      <c r="EO46" s="768"/>
      <c r="EP46" s="769"/>
      <c r="EQ46" s="768"/>
      <c r="ER46" s="769"/>
      <c r="ES46" s="768"/>
      <c r="ET46" s="769"/>
      <c r="EU46" s="768"/>
      <c r="EV46" s="769"/>
      <c r="EW46" s="768"/>
      <c r="EX46" s="769"/>
      <c r="EY46" s="768"/>
      <c r="EZ46" s="769"/>
      <c r="FA46" s="768"/>
      <c r="FB46" s="769"/>
      <c r="FC46" s="768"/>
      <c r="FD46" s="769"/>
      <c r="FE46" s="768"/>
      <c r="FF46" s="769"/>
      <c r="FG46" s="768"/>
      <c r="FH46" s="769"/>
      <c r="FI46" s="768"/>
      <c r="FJ46" s="769"/>
      <c r="FK46" s="768"/>
      <c r="FL46" s="769"/>
      <c r="FM46" s="768"/>
      <c r="FN46" s="769"/>
      <c r="FO46" s="768"/>
      <c r="FP46" s="769"/>
      <c r="FQ46" s="768"/>
      <c r="FR46" s="769"/>
      <c r="FS46" s="768"/>
      <c r="FT46" s="769"/>
      <c r="FU46" s="768"/>
      <c r="FV46" s="769"/>
      <c r="FW46" s="768"/>
      <c r="FX46" s="769"/>
      <c r="FY46" s="768"/>
      <c r="FZ46" s="769"/>
      <c r="GA46" s="768"/>
      <c r="GB46" s="769"/>
      <c r="GC46" s="768"/>
      <c r="GD46" s="769"/>
      <c r="GE46" s="768"/>
      <c r="GF46" s="769"/>
      <c r="GG46" s="768"/>
      <c r="GH46" s="769"/>
      <c r="GI46" s="768"/>
      <c r="GJ46" s="769"/>
      <c r="GK46" s="768"/>
      <c r="GL46" s="769"/>
      <c r="GM46" s="768"/>
      <c r="GN46" s="769"/>
      <c r="GO46" s="768"/>
      <c r="GP46" s="769"/>
      <c r="GQ46" s="768"/>
      <c r="GR46" s="769"/>
      <c r="GS46" s="768"/>
      <c r="GT46" s="769"/>
      <c r="GU46" s="768"/>
      <c r="GV46" s="769"/>
      <c r="GW46" s="768"/>
      <c r="GX46" s="769"/>
      <c r="GY46" s="768"/>
      <c r="GZ46" s="769"/>
      <c r="HA46" s="768"/>
      <c r="HB46" s="769"/>
      <c r="HC46" s="768"/>
      <c r="HD46" s="769"/>
      <c r="HE46" s="768"/>
      <c r="HF46" s="769"/>
      <c r="HG46" s="768"/>
      <c r="HH46" s="769"/>
      <c r="HI46" s="768"/>
      <c r="HJ46" s="769"/>
      <c r="HK46" s="768"/>
      <c r="HL46" s="769"/>
      <c r="HM46" s="768"/>
      <c r="HN46" s="769"/>
      <c r="HO46" s="768"/>
      <c r="HP46" s="769"/>
      <c r="HQ46" s="768"/>
      <c r="HR46" s="769"/>
      <c r="HS46" s="768"/>
      <c r="HT46" s="769"/>
      <c r="HU46" s="768"/>
      <c r="HV46" s="769"/>
      <c r="HW46" s="768"/>
      <c r="HX46" s="769"/>
      <c r="HY46" s="768"/>
      <c r="HZ46" s="769"/>
      <c r="IA46" s="768"/>
      <c r="IB46" s="769"/>
      <c r="IC46" s="768"/>
      <c r="ID46" s="769"/>
      <c r="IE46" s="768"/>
      <c r="IF46" s="769"/>
      <c r="IG46" s="768"/>
      <c r="IH46" s="769"/>
      <c r="II46" s="768"/>
      <c r="IJ46" s="769"/>
      <c r="IK46" s="768"/>
      <c r="IL46" s="769"/>
      <c r="IM46" s="768"/>
      <c r="IN46" s="769"/>
      <c r="IO46" s="768"/>
      <c r="IP46" s="769"/>
      <c r="IQ46" s="768"/>
      <c r="IR46" s="769"/>
      <c r="IS46" s="768"/>
      <c r="IT46" s="769"/>
      <c r="IU46" s="768"/>
      <c r="IV46" s="769"/>
      <c r="IW46" s="768"/>
      <c r="IX46" s="769"/>
      <c r="IY46" s="768"/>
      <c r="IZ46" s="769"/>
      <c r="JA46" s="768"/>
      <c r="JB46" s="769"/>
      <c r="JC46" s="768"/>
      <c r="JD46" s="769"/>
      <c r="JE46" s="768"/>
      <c r="JF46" s="769"/>
      <c r="JG46" s="768"/>
      <c r="JH46" s="769"/>
      <c r="JI46" s="768"/>
      <c r="JJ46" s="769"/>
      <c r="JK46" s="768"/>
      <c r="JL46" s="769"/>
      <c r="JM46" s="768"/>
      <c r="JN46" s="769"/>
      <c r="JO46" s="768"/>
      <c r="JP46" s="769"/>
      <c r="JQ46" s="768"/>
      <c r="JR46" s="769"/>
      <c r="JS46" s="768"/>
      <c r="JT46" s="769"/>
      <c r="JU46" s="768"/>
      <c r="JV46" s="769"/>
      <c r="JW46" s="768"/>
      <c r="JX46" s="769"/>
      <c r="JY46" s="768"/>
      <c r="JZ46" s="769"/>
      <c r="KA46" s="768"/>
      <c r="KB46" s="769"/>
      <c r="KC46" s="768"/>
      <c r="KD46" s="769"/>
      <c r="KE46" s="768"/>
      <c r="KF46" s="769"/>
      <c r="KG46" s="768"/>
      <c r="KH46" s="769"/>
      <c r="KI46" s="768"/>
      <c r="KJ46" s="769"/>
      <c r="KK46" s="768"/>
      <c r="KL46" s="769"/>
      <c r="KM46" s="768"/>
      <c r="KN46" s="769"/>
      <c r="KO46" s="768"/>
      <c r="KP46" s="769"/>
      <c r="KQ46" s="768"/>
      <c r="KR46" s="769"/>
      <c r="KS46" s="768"/>
      <c r="KT46" s="769"/>
      <c r="KU46" s="768"/>
      <c r="KV46" s="769"/>
      <c r="KW46" s="768"/>
      <c r="KX46" s="769"/>
      <c r="KY46" s="768"/>
      <c r="KZ46" s="769"/>
      <c r="LA46" s="768"/>
      <c r="LB46" s="769"/>
      <c r="LC46" s="768"/>
      <c r="LD46" s="769"/>
      <c r="LE46" s="768"/>
      <c r="LF46" s="769"/>
      <c r="LG46" s="768"/>
      <c r="LH46" s="769"/>
      <c r="LI46" s="768"/>
      <c r="LJ46" s="769"/>
      <c r="LK46" s="768"/>
      <c r="LL46" s="769"/>
      <c r="LM46" s="768"/>
      <c r="LN46" s="769"/>
      <c r="LO46" s="768"/>
      <c r="LP46" s="769"/>
      <c r="LQ46" s="768"/>
      <c r="LR46" s="769"/>
      <c r="LS46" s="768"/>
      <c r="LT46" s="769"/>
      <c r="LU46" s="768"/>
      <c r="LV46" s="769"/>
      <c r="LW46" s="768"/>
      <c r="LX46" s="769"/>
      <c r="LY46" s="768"/>
      <c r="LZ46" s="769"/>
      <c r="MA46" s="768"/>
      <c r="MB46" s="769"/>
      <c r="MC46" s="768"/>
      <c r="MD46" s="769"/>
      <c r="ME46" s="768"/>
      <c r="MF46" s="769"/>
      <c r="MG46" s="768"/>
      <c r="MH46" s="769"/>
      <c r="MI46" s="768"/>
      <c r="MJ46" s="769"/>
      <c r="MK46" s="768"/>
      <c r="ML46" s="769"/>
      <c r="MM46" s="768"/>
      <c r="MN46" s="769"/>
      <c r="MO46" s="768"/>
      <c r="MP46" s="769"/>
      <c r="MQ46" s="768"/>
      <c r="MR46" s="769"/>
      <c r="MS46" s="768"/>
      <c r="MT46" s="769"/>
      <c r="MU46" s="768"/>
      <c r="MV46" s="769"/>
      <c r="MW46" s="768"/>
      <c r="MX46" s="769"/>
      <c r="MY46" s="768"/>
      <c r="MZ46" s="769"/>
      <c r="NA46" s="768"/>
      <c r="NB46" s="769"/>
      <c r="NC46" s="768"/>
      <c r="ND46" s="769"/>
      <c r="NE46" s="768"/>
      <c r="NF46" s="769"/>
      <c r="NG46" s="768"/>
      <c r="NH46" s="769"/>
      <c r="NI46" s="768"/>
      <c r="NJ46" s="769"/>
      <c r="NK46" s="768"/>
      <c r="NL46" s="769"/>
      <c r="NM46" s="768"/>
      <c r="NN46" s="769"/>
      <c r="NO46" s="768"/>
      <c r="NP46" s="769"/>
      <c r="NQ46" s="768"/>
      <c r="NR46" s="769"/>
      <c r="NS46" s="768"/>
      <c r="NT46" s="769"/>
      <c r="NU46" s="768"/>
      <c r="NV46" s="769"/>
      <c r="NW46" s="768"/>
      <c r="NX46" s="769"/>
      <c r="NY46" s="768"/>
      <c r="NZ46" s="769"/>
      <c r="OA46" s="768"/>
      <c r="OB46" s="769"/>
      <c r="OC46" s="768"/>
      <c r="OD46" s="769"/>
      <c r="OE46" s="768"/>
      <c r="OF46" s="769"/>
      <c r="OG46" s="768"/>
      <c r="OH46" s="769"/>
      <c r="OI46" s="768"/>
      <c r="OJ46" s="769"/>
      <c r="OK46" s="768"/>
      <c r="OL46" s="769"/>
      <c r="OM46" s="768"/>
      <c r="ON46" s="769"/>
      <c r="OO46" s="768"/>
      <c r="OP46" s="769"/>
      <c r="OQ46" s="768"/>
      <c r="OR46" s="769"/>
      <c r="OS46" s="768"/>
      <c r="OT46" s="769"/>
      <c r="OU46" s="768"/>
      <c r="OV46" s="769"/>
      <c r="OW46" s="768"/>
      <c r="OX46" s="769"/>
      <c r="OY46" s="768"/>
      <c r="OZ46" s="769"/>
      <c r="PA46" s="768"/>
      <c r="PB46" s="769"/>
      <c r="PC46" s="768"/>
      <c r="PD46" s="769"/>
      <c r="PE46" s="768"/>
      <c r="PF46" s="769"/>
      <c r="PG46" s="768"/>
      <c r="PH46" s="769"/>
      <c r="PI46" s="768"/>
      <c r="PJ46" s="769"/>
      <c r="PK46" s="768"/>
      <c r="PL46" s="769"/>
      <c r="PM46" s="768"/>
      <c r="PN46" s="769"/>
      <c r="PO46" s="768"/>
      <c r="PP46" s="769"/>
      <c r="PQ46" s="768"/>
      <c r="PR46" s="769"/>
      <c r="PS46" s="768"/>
      <c r="PT46" s="769"/>
      <c r="PU46" s="768"/>
      <c r="PV46" s="769"/>
      <c r="PW46" s="768"/>
      <c r="PX46" s="769"/>
      <c r="PY46" s="768"/>
      <c r="PZ46" s="769"/>
      <c r="QA46" s="768"/>
      <c r="QB46" s="769"/>
      <c r="QC46" s="768"/>
      <c r="QD46" s="769"/>
      <c r="QE46" s="768"/>
      <c r="QF46" s="769"/>
      <c r="QG46" s="768"/>
      <c r="QH46" s="769"/>
      <c r="QI46" s="768"/>
      <c r="QJ46" s="769"/>
      <c r="QK46" s="768"/>
      <c r="QL46" s="769"/>
      <c r="QM46" s="768"/>
      <c r="QN46" s="769"/>
      <c r="QO46" s="768"/>
      <c r="QP46" s="769"/>
      <c r="QQ46" s="768"/>
      <c r="QR46" s="769"/>
      <c r="QS46" s="768"/>
      <c r="QT46" s="769"/>
      <c r="QU46" s="768"/>
      <c r="QV46" s="769"/>
      <c r="QW46" s="768"/>
      <c r="QX46" s="769"/>
      <c r="QY46" s="768"/>
      <c r="QZ46" s="769"/>
      <c r="RA46" s="768"/>
      <c r="RB46" s="769"/>
      <c r="RC46" s="768"/>
      <c r="RD46" s="769"/>
      <c r="RE46" s="768"/>
      <c r="RF46" s="769"/>
      <c r="RG46" s="768"/>
      <c r="RH46" s="769"/>
      <c r="RI46" s="768"/>
      <c r="RJ46" s="769"/>
      <c r="RK46" s="768"/>
      <c r="RL46" s="769"/>
      <c r="RM46" s="768"/>
      <c r="RN46" s="769"/>
      <c r="RO46" s="768"/>
      <c r="RP46" s="769"/>
      <c r="RQ46" s="768"/>
      <c r="RR46" s="769"/>
      <c r="RS46" s="768"/>
      <c r="RT46" s="769"/>
      <c r="RU46" s="768"/>
      <c r="RV46" s="769"/>
      <c r="RW46" s="768"/>
      <c r="RX46" s="769"/>
      <c r="RY46" s="768"/>
      <c r="RZ46" s="769"/>
      <c r="SA46" s="768"/>
      <c r="SB46" s="769"/>
      <c r="SC46" s="768"/>
      <c r="SD46" s="769"/>
      <c r="SE46" s="768"/>
      <c r="SF46" s="769"/>
      <c r="SG46" s="768"/>
      <c r="SH46" s="769"/>
      <c r="SI46" s="768"/>
      <c r="SJ46" s="769"/>
      <c r="SK46" s="768"/>
      <c r="SL46" s="769"/>
      <c r="SM46" s="768"/>
      <c r="SN46" s="769"/>
      <c r="SO46" s="768"/>
      <c r="SP46" s="769"/>
      <c r="SQ46" s="768"/>
      <c r="SR46" s="769"/>
      <c r="SS46" s="768"/>
      <c r="ST46" s="769"/>
      <c r="SU46" s="768"/>
      <c r="SV46" s="769"/>
      <c r="SW46" s="768"/>
      <c r="SX46" s="769"/>
      <c r="SY46" s="768"/>
      <c r="SZ46" s="769"/>
      <c r="TA46" s="768"/>
      <c r="TB46" s="769"/>
      <c r="TC46" s="768"/>
      <c r="TD46" s="769"/>
      <c r="TE46" s="768"/>
      <c r="TF46" s="769"/>
      <c r="TG46" s="768"/>
      <c r="TH46" s="769"/>
      <c r="TI46" s="768"/>
      <c r="TJ46" s="769"/>
      <c r="TK46" s="768"/>
      <c r="TL46" s="769"/>
      <c r="TM46" s="768"/>
      <c r="TN46" s="769"/>
      <c r="TO46" s="768"/>
      <c r="TP46" s="769"/>
      <c r="TQ46" s="768"/>
      <c r="TR46" s="769"/>
      <c r="TS46" s="768"/>
      <c r="TT46" s="769"/>
      <c r="TU46" s="768"/>
      <c r="TV46" s="769"/>
      <c r="TW46" s="768"/>
      <c r="TX46" s="769"/>
      <c r="TY46" s="768"/>
      <c r="TZ46" s="769"/>
      <c r="UA46" s="768"/>
      <c r="UB46" s="769"/>
      <c r="UC46" s="768"/>
      <c r="UD46" s="769"/>
      <c r="UE46" s="768"/>
      <c r="UF46" s="769"/>
      <c r="UG46" s="768"/>
      <c r="UH46" s="769"/>
      <c r="UI46" s="768"/>
      <c r="UJ46" s="769"/>
      <c r="UK46" s="768"/>
      <c r="UL46" s="769"/>
      <c r="UM46" s="768"/>
      <c r="UN46" s="769"/>
      <c r="UO46" s="768"/>
      <c r="UP46" s="769"/>
      <c r="UQ46" s="768"/>
      <c r="UR46" s="769"/>
      <c r="US46" s="768"/>
      <c r="UT46" s="769"/>
      <c r="UU46" s="768"/>
      <c r="UV46" s="769"/>
      <c r="UW46" s="768"/>
      <c r="UX46" s="769"/>
      <c r="UY46" s="768"/>
      <c r="UZ46" s="769"/>
      <c r="VA46" s="768"/>
      <c r="VB46" s="769"/>
      <c r="VC46" s="768"/>
      <c r="VD46" s="769"/>
      <c r="VE46" s="768"/>
      <c r="VF46" s="769"/>
      <c r="VG46" s="768"/>
      <c r="VH46" s="769"/>
      <c r="VI46" s="768"/>
      <c r="VJ46" s="769"/>
      <c r="VK46" s="768"/>
      <c r="VL46" s="769"/>
      <c r="VM46" s="768"/>
      <c r="VN46" s="769"/>
      <c r="VO46" s="768"/>
      <c r="VP46" s="769"/>
      <c r="VQ46" s="768"/>
      <c r="VR46" s="769"/>
      <c r="VS46" s="768"/>
      <c r="VT46" s="769"/>
      <c r="VU46" s="768"/>
      <c r="VV46" s="769"/>
      <c r="VW46" s="768"/>
      <c r="VX46" s="769"/>
      <c r="VY46" s="768"/>
      <c r="VZ46" s="769"/>
      <c r="WA46" s="768"/>
      <c r="WB46" s="769"/>
      <c r="WC46" s="768"/>
      <c r="WD46" s="769"/>
      <c r="WE46" s="768"/>
      <c r="WF46" s="769"/>
      <c r="WG46" s="768"/>
      <c r="WH46" s="769"/>
      <c r="WI46" s="768"/>
      <c r="WJ46" s="769"/>
      <c r="WK46" s="768"/>
      <c r="WL46" s="769"/>
      <c r="WM46" s="768"/>
      <c r="WN46" s="769"/>
      <c r="WO46" s="768"/>
      <c r="WP46" s="769"/>
      <c r="WQ46" s="768"/>
      <c r="WR46" s="769"/>
      <c r="WS46" s="768"/>
      <c r="WT46" s="769"/>
      <c r="WU46" s="768"/>
      <c r="WV46" s="769"/>
      <c r="WW46" s="768"/>
      <c r="WX46" s="769"/>
      <c r="WY46" s="768"/>
      <c r="WZ46" s="769"/>
      <c r="XA46" s="768"/>
      <c r="XB46" s="769"/>
      <c r="XC46" s="768"/>
      <c r="XD46" s="769"/>
      <c r="XE46" s="768"/>
      <c r="XF46" s="769"/>
      <c r="XG46" s="768"/>
      <c r="XH46" s="769"/>
      <c r="XI46" s="768"/>
      <c r="XJ46" s="769"/>
      <c r="XK46" s="768"/>
      <c r="XL46" s="769"/>
      <c r="XM46" s="768"/>
      <c r="XN46" s="769"/>
      <c r="XO46" s="768"/>
      <c r="XP46" s="769"/>
      <c r="XQ46" s="768"/>
      <c r="XR46" s="769"/>
      <c r="XS46" s="768"/>
      <c r="XT46" s="769"/>
      <c r="XU46" s="768"/>
      <c r="XV46" s="769"/>
      <c r="XW46" s="768"/>
      <c r="XX46" s="769"/>
      <c r="XY46" s="768"/>
      <c r="XZ46" s="769"/>
      <c r="YA46" s="768"/>
      <c r="YB46" s="769"/>
      <c r="YC46" s="768"/>
      <c r="YD46" s="769"/>
      <c r="YE46" s="768"/>
      <c r="YF46" s="769"/>
      <c r="YG46" s="768"/>
      <c r="YH46" s="769"/>
      <c r="YI46" s="768"/>
      <c r="YJ46" s="769"/>
      <c r="YK46" s="768"/>
      <c r="YL46" s="769"/>
      <c r="YM46" s="768"/>
      <c r="YN46" s="769"/>
      <c r="YO46" s="768"/>
      <c r="YP46" s="769"/>
      <c r="YQ46" s="768"/>
      <c r="YR46" s="769"/>
      <c r="YS46" s="768"/>
      <c r="YT46" s="769"/>
      <c r="YU46" s="768"/>
      <c r="YV46" s="769"/>
      <c r="YW46" s="768"/>
      <c r="YX46" s="769"/>
      <c r="YY46" s="768"/>
      <c r="YZ46" s="769"/>
      <c r="ZA46" s="768"/>
      <c r="ZB46" s="769"/>
      <c r="ZC46" s="768"/>
      <c r="ZD46" s="769"/>
      <c r="ZE46" s="768"/>
      <c r="ZF46" s="769"/>
      <c r="ZG46" s="768"/>
      <c r="ZH46" s="769"/>
      <c r="ZI46" s="768"/>
      <c r="ZJ46" s="769"/>
      <c r="ZK46" s="768"/>
      <c r="ZL46" s="769"/>
      <c r="ZM46" s="768"/>
      <c r="ZN46" s="769"/>
      <c r="ZO46" s="768"/>
      <c r="ZP46" s="769"/>
      <c r="ZQ46" s="768"/>
      <c r="ZR46" s="769"/>
      <c r="ZS46" s="768"/>
      <c r="ZT46" s="769"/>
      <c r="ZU46" s="768"/>
      <c r="ZV46" s="769"/>
      <c r="ZW46" s="768"/>
      <c r="ZX46" s="769"/>
      <c r="ZY46" s="768"/>
      <c r="ZZ46" s="769"/>
      <c r="AAA46" s="768"/>
      <c r="AAB46" s="769"/>
      <c r="AAC46" s="768"/>
      <c r="AAD46" s="769"/>
      <c r="AAE46" s="768"/>
      <c r="AAF46" s="769"/>
      <c r="AAG46" s="768"/>
      <c r="AAH46" s="769"/>
      <c r="AAI46" s="768"/>
      <c r="AAJ46" s="769"/>
      <c r="AAK46" s="768"/>
      <c r="AAL46" s="769"/>
      <c r="AAM46" s="768"/>
      <c r="AAN46" s="769"/>
      <c r="AAO46" s="768"/>
      <c r="AAP46" s="769"/>
      <c r="AAQ46" s="768"/>
      <c r="AAR46" s="769"/>
      <c r="AAS46" s="768"/>
      <c r="AAT46" s="769"/>
      <c r="AAU46" s="768"/>
      <c r="AAV46" s="769"/>
      <c r="AAW46" s="768"/>
      <c r="AAX46" s="769"/>
      <c r="AAY46" s="768"/>
      <c r="AAZ46" s="769"/>
      <c r="ABA46" s="768"/>
      <c r="ABB46" s="769"/>
      <c r="ABC46" s="768"/>
      <c r="ABD46" s="769"/>
      <c r="ABE46" s="768"/>
      <c r="ABF46" s="769"/>
      <c r="ABG46" s="768"/>
      <c r="ABH46" s="769"/>
      <c r="ABI46" s="768"/>
      <c r="ABJ46" s="769"/>
      <c r="ABK46" s="768"/>
      <c r="ABL46" s="769"/>
      <c r="ABM46" s="768"/>
      <c r="ABN46" s="769"/>
      <c r="ABO46" s="768"/>
      <c r="ABP46" s="769"/>
      <c r="ABQ46" s="768"/>
      <c r="ABR46" s="769"/>
      <c r="ABS46" s="768"/>
      <c r="ABT46" s="769"/>
      <c r="ABU46" s="768"/>
      <c r="ABV46" s="769"/>
      <c r="ABW46" s="768"/>
      <c r="ABX46" s="769"/>
      <c r="ABY46" s="768"/>
      <c r="ABZ46" s="769"/>
      <c r="ACA46" s="768"/>
      <c r="ACB46" s="769"/>
      <c r="ACC46" s="768"/>
      <c r="ACD46" s="769"/>
      <c r="ACE46" s="768"/>
      <c r="ACF46" s="769"/>
      <c r="ACG46" s="768"/>
      <c r="ACH46" s="769"/>
      <c r="ACI46" s="768"/>
      <c r="ACJ46" s="769"/>
      <c r="ACK46" s="768"/>
      <c r="ACL46" s="769"/>
      <c r="ACM46" s="768"/>
      <c r="ACN46" s="769"/>
      <c r="ACO46" s="768"/>
      <c r="ACP46" s="769"/>
      <c r="ACQ46" s="768"/>
      <c r="ACR46" s="769"/>
      <c r="ACS46" s="768"/>
      <c r="ACT46" s="769"/>
      <c r="ACU46" s="768"/>
      <c r="ACV46" s="769"/>
      <c r="ACW46" s="768"/>
      <c r="ACX46" s="769"/>
      <c r="ACY46" s="768"/>
      <c r="ACZ46" s="769"/>
      <c r="ADA46" s="768"/>
      <c r="ADB46" s="769"/>
      <c r="ADC46" s="768"/>
      <c r="ADD46" s="769"/>
      <c r="ADE46" s="768"/>
      <c r="ADF46" s="769"/>
      <c r="ADG46" s="768"/>
      <c r="ADH46" s="769"/>
      <c r="ADI46" s="768"/>
      <c r="ADJ46" s="769"/>
      <c r="ADK46" s="768"/>
      <c r="ADL46" s="769"/>
      <c r="ADM46" s="768"/>
      <c r="ADN46" s="769"/>
      <c r="ADO46" s="768"/>
      <c r="ADP46" s="769"/>
      <c r="ADQ46" s="768"/>
      <c r="ADR46" s="769"/>
      <c r="ADS46" s="768"/>
      <c r="ADT46" s="769"/>
      <c r="ADU46" s="768"/>
      <c r="ADV46" s="769"/>
      <c r="ADW46" s="768"/>
      <c r="ADX46" s="769"/>
      <c r="ADY46" s="768"/>
      <c r="ADZ46" s="769"/>
      <c r="AEA46" s="768"/>
      <c r="AEB46" s="769"/>
      <c r="AEC46" s="768"/>
      <c r="AED46" s="769"/>
      <c r="AEE46" s="768"/>
      <c r="AEF46" s="769"/>
      <c r="AEG46" s="768"/>
      <c r="AEH46" s="769"/>
      <c r="AEI46" s="768"/>
      <c r="AEJ46" s="769"/>
      <c r="AEK46" s="768"/>
      <c r="AEL46" s="769"/>
      <c r="AEM46" s="768"/>
      <c r="AEN46" s="769"/>
      <c r="AEO46" s="768"/>
      <c r="AEP46" s="769"/>
      <c r="AEQ46" s="768"/>
      <c r="AER46" s="769"/>
      <c r="AES46" s="768"/>
      <c r="AET46" s="769"/>
      <c r="AEU46" s="768"/>
      <c r="AEV46" s="769"/>
      <c r="AEW46" s="768"/>
      <c r="AEX46" s="769"/>
      <c r="AEY46" s="768"/>
      <c r="AEZ46" s="769"/>
      <c r="AFA46" s="768"/>
      <c r="AFB46" s="769"/>
      <c r="AFC46" s="768"/>
      <c r="AFD46" s="769"/>
      <c r="AFE46" s="768"/>
      <c r="AFF46" s="769"/>
      <c r="AFG46" s="768"/>
      <c r="AFH46" s="769"/>
      <c r="AFI46" s="768"/>
      <c r="AFJ46" s="769"/>
      <c r="AFK46" s="768"/>
      <c r="AFL46" s="769"/>
      <c r="AFM46" s="768"/>
      <c r="AFN46" s="769"/>
      <c r="AFO46" s="768"/>
      <c r="AFP46" s="769"/>
      <c r="AFQ46" s="768"/>
      <c r="AFR46" s="769"/>
      <c r="AFS46" s="768"/>
      <c r="AFT46" s="769"/>
      <c r="AFU46" s="768"/>
      <c r="AFV46" s="769"/>
      <c r="AFW46" s="768"/>
      <c r="AFX46" s="769"/>
      <c r="AFY46" s="768"/>
      <c r="AFZ46" s="769"/>
      <c r="AGA46" s="768"/>
      <c r="AGB46" s="769"/>
      <c r="AGC46" s="768"/>
      <c r="AGD46" s="769"/>
      <c r="AGE46" s="768"/>
      <c r="AGF46" s="769"/>
      <c r="AGG46" s="768"/>
      <c r="AGH46" s="769"/>
      <c r="AGI46" s="768"/>
      <c r="AGJ46" s="769"/>
      <c r="AGK46" s="768"/>
      <c r="AGL46" s="769"/>
      <c r="AGM46" s="768"/>
      <c r="AGN46" s="769"/>
      <c r="AGO46" s="768"/>
      <c r="AGP46" s="769"/>
      <c r="AGQ46" s="768"/>
      <c r="AGR46" s="769"/>
      <c r="AGS46" s="768"/>
      <c r="AGT46" s="769"/>
      <c r="AGU46" s="768"/>
      <c r="AGV46" s="769"/>
      <c r="AGW46" s="768"/>
      <c r="AGX46" s="769"/>
      <c r="AGY46" s="768"/>
      <c r="AGZ46" s="769"/>
      <c r="AHA46" s="768"/>
      <c r="AHB46" s="769"/>
      <c r="AHC46" s="768"/>
      <c r="AHD46" s="769"/>
      <c r="AHE46" s="768"/>
      <c r="AHF46" s="769"/>
      <c r="AHG46" s="768"/>
      <c r="AHH46" s="769"/>
      <c r="AHI46" s="768"/>
      <c r="AHJ46" s="769"/>
      <c r="AHK46" s="768"/>
      <c r="AHL46" s="769"/>
      <c r="AHM46" s="768"/>
      <c r="AHN46" s="769"/>
      <c r="AHO46" s="768"/>
      <c r="AHP46" s="769"/>
      <c r="AHQ46" s="768"/>
      <c r="AHR46" s="769"/>
      <c r="AHS46" s="768"/>
      <c r="AHT46" s="769"/>
      <c r="AHU46" s="768"/>
      <c r="AHV46" s="769"/>
      <c r="AHW46" s="768"/>
      <c r="AHX46" s="769"/>
      <c r="AHY46" s="768"/>
      <c r="AHZ46" s="769"/>
      <c r="AIA46" s="768"/>
      <c r="AIB46" s="769"/>
      <c r="AIC46" s="768"/>
      <c r="AID46" s="769"/>
      <c r="AIE46" s="768"/>
      <c r="AIF46" s="769"/>
      <c r="AIG46" s="768"/>
      <c r="AIH46" s="769"/>
      <c r="AII46" s="768"/>
      <c r="AIJ46" s="769"/>
      <c r="AIK46" s="768"/>
      <c r="AIL46" s="769"/>
      <c r="AIM46" s="768"/>
      <c r="AIN46" s="769"/>
      <c r="AIO46" s="768"/>
      <c r="AIP46" s="769"/>
      <c r="AIQ46" s="768"/>
      <c r="AIR46" s="769"/>
      <c r="AIS46" s="768"/>
      <c r="AIT46" s="769"/>
      <c r="AIU46" s="768"/>
      <c r="AIV46" s="769"/>
      <c r="AIW46" s="768"/>
      <c r="AIX46" s="769"/>
      <c r="AIY46" s="768"/>
      <c r="AIZ46" s="769"/>
      <c r="AJA46" s="768"/>
      <c r="AJB46" s="769"/>
      <c r="AJC46" s="768"/>
      <c r="AJD46" s="769"/>
      <c r="AJE46" s="768"/>
      <c r="AJF46" s="769"/>
      <c r="AJG46" s="768"/>
      <c r="AJH46" s="769"/>
      <c r="AJI46" s="768"/>
      <c r="AJJ46" s="769"/>
      <c r="AJK46" s="768"/>
      <c r="AJL46" s="769"/>
      <c r="AJM46" s="768"/>
      <c r="AJN46" s="769"/>
      <c r="AJO46" s="768"/>
      <c r="AJP46" s="769"/>
      <c r="AJQ46" s="768"/>
      <c r="AJR46" s="769"/>
      <c r="AJS46" s="768"/>
      <c r="AJT46" s="769"/>
      <c r="AJU46" s="768"/>
      <c r="AJV46" s="769"/>
      <c r="AJW46" s="768"/>
      <c r="AJX46" s="769"/>
      <c r="AJY46" s="768"/>
      <c r="AJZ46" s="769"/>
      <c r="AKA46" s="768"/>
      <c r="AKB46" s="769"/>
      <c r="AKC46" s="768"/>
      <c r="AKD46" s="769"/>
      <c r="AKE46" s="768"/>
      <c r="AKF46" s="769"/>
      <c r="AKG46" s="768"/>
      <c r="AKH46" s="769"/>
      <c r="AKI46" s="768"/>
      <c r="AKJ46" s="769"/>
      <c r="AKK46" s="768"/>
      <c r="AKL46" s="769"/>
      <c r="AKM46" s="768"/>
      <c r="AKN46" s="769"/>
      <c r="AKO46" s="768"/>
      <c r="AKP46" s="769"/>
      <c r="AKQ46" s="768"/>
      <c r="AKR46" s="769"/>
      <c r="AKS46" s="768"/>
      <c r="AKT46" s="769"/>
      <c r="AKU46" s="768"/>
      <c r="AKV46" s="769"/>
      <c r="AKW46" s="768"/>
      <c r="AKX46" s="769"/>
      <c r="AKY46" s="768"/>
      <c r="AKZ46" s="769"/>
      <c r="ALA46" s="768"/>
      <c r="ALB46" s="769"/>
      <c r="ALC46" s="768"/>
      <c r="ALD46" s="769"/>
      <c r="ALE46" s="768"/>
      <c r="ALF46" s="769"/>
      <c r="ALG46" s="768"/>
      <c r="ALH46" s="769"/>
      <c r="ALI46" s="768"/>
      <c r="ALJ46" s="769"/>
      <c r="ALK46" s="768"/>
      <c r="ALL46" s="769"/>
      <c r="ALM46" s="768"/>
      <c r="ALN46" s="769"/>
      <c r="ALO46" s="768"/>
      <c r="ALP46" s="769"/>
      <c r="ALQ46" s="768"/>
      <c r="ALR46" s="769"/>
      <c r="ALS46" s="768"/>
      <c r="ALT46" s="769"/>
      <c r="ALU46" s="768"/>
      <c r="ALV46" s="769"/>
      <c r="ALW46" s="768"/>
      <c r="ALX46" s="769"/>
      <c r="ALY46" s="768"/>
      <c r="ALZ46" s="769"/>
      <c r="AMA46" s="768"/>
      <c r="AMB46" s="769"/>
      <c r="AMC46" s="768"/>
      <c r="AMD46" s="769"/>
      <c r="AME46" s="768"/>
      <c r="AMF46" s="769"/>
      <c r="AMG46" s="768"/>
      <c r="AMH46" s="769"/>
      <c r="AMI46" s="768"/>
      <c r="AMJ46" s="769"/>
      <c r="AMK46" s="768"/>
      <c r="AML46" s="769"/>
      <c r="AMM46" s="768"/>
      <c r="AMN46" s="769"/>
      <c r="AMO46" s="768"/>
      <c r="AMP46" s="769"/>
      <c r="AMQ46" s="768"/>
      <c r="AMR46" s="769"/>
      <c r="AMS46" s="768"/>
      <c r="AMT46" s="769"/>
      <c r="AMU46" s="768"/>
      <c r="AMV46" s="769"/>
      <c r="AMW46" s="768"/>
      <c r="AMX46" s="769"/>
      <c r="AMY46" s="768"/>
      <c r="AMZ46" s="769"/>
      <c r="ANA46" s="768"/>
      <c r="ANB46" s="769"/>
      <c r="ANC46" s="768"/>
      <c r="AND46" s="769"/>
      <c r="ANE46" s="768"/>
      <c r="ANF46" s="769"/>
      <c r="ANG46" s="768"/>
      <c r="ANH46" s="769"/>
      <c r="ANI46" s="768"/>
      <c r="ANJ46" s="769"/>
      <c r="ANK46" s="768"/>
      <c r="ANL46" s="769"/>
      <c r="ANM46" s="768"/>
      <c r="ANN46" s="769"/>
      <c r="ANO46" s="768"/>
      <c r="ANP46" s="769"/>
      <c r="ANQ46" s="768"/>
      <c r="ANR46" s="769"/>
      <c r="ANS46" s="768"/>
      <c r="ANT46" s="769"/>
      <c r="ANU46" s="768"/>
      <c r="ANV46" s="769"/>
      <c r="ANW46" s="768"/>
      <c r="ANX46" s="769"/>
      <c r="ANY46" s="768"/>
      <c r="ANZ46" s="769"/>
      <c r="AOA46" s="768"/>
      <c r="AOB46" s="769"/>
      <c r="AOC46" s="768"/>
      <c r="AOD46" s="769"/>
      <c r="AOE46" s="768"/>
      <c r="AOF46" s="769"/>
      <c r="AOG46" s="768"/>
      <c r="AOH46" s="769"/>
      <c r="AOI46" s="768"/>
      <c r="AOJ46" s="769"/>
      <c r="AOK46" s="768"/>
      <c r="AOL46" s="769"/>
      <c r="AOM46" s="768"/>
      <c r="AON46" s="769"/>
      <c r="AOO46" s="768"/>
      <c r="AOP46" s="769"/>
      <c r="AOQ46" s="768"/>
      <c r="AOR46" s="769"/>
      <c r="AOS46" s="768"/>
      <c r="AOT46" s="769"/>
      <c r="AOU46" s="768"/>
      <c r="AOV46" s="769"/>
      <c r="AOW46" s="768"/>
      <c r="AOX46" s="769"/>
      <c r="AOY46" s="768"/>
      <c r="AOZ46" s="769"/>
      <c r="APA46" s="768"/>
      <c r="APB46" s="769"/>
      <c r="APC46" s="768"/>
      <c r="APD46" s="769"/>
      <c r="APE46" s="768"/>
      <c r="APF46" s="769"/>
      <c r="APG46" s="768"/>
      <c r="APH46" s="769"/>
      <c r="API46" s="768"/>
      <c r="APJ46" s="769"/>
      <c r="APK46" s="768"/>
      <c r="APL46" s="769"/>
      <c r="APM46" s="768"/>
      <c r="APN46" s="769"/>
      <c r="APO46" s="768"/>
      <c r="APP46" s="769"/>
      <c r="APQ46" s="768"/>
      <c r="APR46" s="769"/>
      <c r="APS46" s="768"/>
      <c r="APT46" s="769"/>
      <c r="APU46" s="768"/>
      <c r="APV46" s="769"/>
      <c r="APW46" s="768"/>
      <c r="APX46" s="769"/>
      <c r="APY46" s="768"/>
      <c r="APZ46" s="769"/>
      <c r="AQA46" s="768"/>
      <c r="AQB46" s="769"/>
      <c r="AQC46" s="768"/>
      <c r="AQD46" s="769"/>
      <c r="AQE46" s="768"/>
      <c r="AQF46" s="769"/>
      <c r="AQG46" s="768"/>
      <c r="AQH46" s="769"/>
      <c r="AQI46" s="768"/>
      <c r="AQJ46" s="769"/>
      <c r="AQK46" s="768"/>
      <c r="AQL46" s="769"/>
      <c r="AQM46" s="768"/>
      <c r="AQN46" s="769"/>
      <c r="AQO46" s="768"/>
      <c r="AQP46" s="769"/>
      <c r="AQQ46" s="768"/>
      <c r="AQR46" s="769"/>
      <c r="AQS46" s="768"/>
      <c r="AQT46" s="769"/>
      <c r="AQU46" s="768"/>
      <c r="AQV46" s="769"/>
      <c r="AQW46" s="768"/>
      <c r="AQX46" s="769"/>
      <c r="AQY46" s="768"/>
      <c r="AQZ46" s="769"/>
      <c r="ARA46" s="768"/>
      <c r="ARB46" s="769"/>
      <c r="ARC46" s="768"/>
      <c r="ARD46" s="769"/>
      <c r="ARE46" s="768"/>
      <c r="ARF46" s="769"/>
      <c r="ARG46" s="768"/>
      <c r="ARH46" s="769"/>
      <c r="ARI46" s="768"/>
      <c r="ARJ46" s="769"/>
      <c r="ARK46" s="768"/>
      <c r="ARL46" s="769"/>
      <c r="ARM46" s="768"/>
      <c r="ARN46" s="769"/>
      <c r="ARO46" s="768"/>
      <c r="ARP46" s="769"/>
      <c r="ARQ46" s="768"/>
      <c r="ARR46" s="769"/>
      <c r="ARS46" s="768"/>
      <c r="ART46" s="769"/>
      <c r="ARU46" s="768"/>
      <c r="ARV46" s="769"/>
      <c r="ARW46" s="768"/>
      <c r="ARX46" s="769"/>
      <c r="ARY46" s="768"/>
      <c r="ARZ46" s="769"/>
      <c r="ASA46" s="768"/>
      <c r="ASB46" s="769"/>
      <c r="ASC46" s="768"/>
      <c r="ASD46" s="769"/>
      <c r="ASE46" s="768"/>
      <c r="ASF46" s="769"/>
      <c r="ASG46" s="768"/>
      <c r="ASH46" s="769"/>
      <c r="ASI46" s="768"/>
      <c r="ASJ46" s="769"/>
      <c r="ASK46" s="768"/>
      <c r="ASL46" s="769"/>
      <c r="ASM46" s="768"/>
      <c r="ASN46" s="769"/>
      <c r="ASO46" s="768"/>
      <c r="ASP46" s="769"/>
      <c r="ASQ46" s="768"/>
      <c r="ASR46" s="769"/>
      <c r="ASS46" s="768"/>
      <c r="AST46" s="769"/>
      <c r="ASU46" s="768"/>
      <c r="ASV46" s="769"/>
      <c r="ASW46" s="768"/>
      <c r="ASX46" s="769"/>
      <c r="ASY46" s="768"/>
      <c r="ASZ46" s="769"/>
      <c r="ATA46" s="768"/>
      <c r="ATB46" s="769"/>
      <c r="ATC46" s="768"/>
      <c r="ATD46" s="769"/>
      <c r="ATE46" s="768"/>
      <c r="ATF46" s="769"/>
      <c r="ATG46" s="768"/>
      <c r="ATH46" s="769"/>
      <c r="ATI46" s="768"/>
      <c r="ATJ46" s="769"/>
      <c r="ATK46" s="768"/>
      <c r="ATL46" s="769"/>
      <c r="ATM46" s="768"/>
      <c r="ATN46" s="769"/>
      <c r="ATO46" s="768"/>
      <c r="ATP46" s="769"/>
      <c r="ATQ46" s="768"/>
      <c r="ATR46" s="769"/>
      <c r="ATS46" s="768"/>
      <c r="ATT46" s="769"/>
      <c r="ATU46" s="768"/>
      <c r="ATV46" s="769"/>
      <c r="ATW46" s="768"/>
      <c r="ATX46" s="769"/>
      <c r="ATY46" s="768"/>
      <c r="ATZ46" s="769"/>
      <c r="AUA46" s="768"/>
      <c r="AUB46" s="769"/>
      <c r="AUC46" s="768"/>
      <c r="AUD46" s="769"/>
      <c r="AUE46" s="768"/>
      <c r="AUF46" s="769"/>
      <c r="AUG46" s="768"/>
      <c r="AUH46" s="769"/>
      <c r="AUI46" s="768"/>
      <c r="AUJ46" s="769"/>
      <c r="AUK46" s="768"/>
      <c r="AUL46" s="769"/>
      <c r="AUM46" s="768"/>
      <c r="AUN46" s="769"/>
      <c r="AUO46" s="768"/>
      <c r="AUP46" s="769"/>
      <c r="AUQ46" s="768"/>
      <c r="AUR46" s="769"/>
      <c r="AUS46" s="768"/>
      <c r="AUT46" s="769"/>
      <c r="AUU46" s="768"/>
      <c r="AUV46" s="769"/>
      <c r="AUW46" s="768"/>
      <c r="AUX46" s="769"/>
      <c r="AUY46" s="768"/>
      <c r="AUZ46" s="769"/>
      <c r="AVA46" s="768"/>
      <c r="AVB46" s="769"/>
      <c r="AVC46" s="768"/>
      <c r="AVD46" s="769"/>
      <c r="AVE46" s="768"/>
      <c r="AVF46" s="769"/>
      <c r="AVG46" s="768"/>
      <c r="AVH46" s="769"/>
      <c r="AVI46" s="768"/>
      <c r="AVJ46" s="769"/>
      <c r="AVK46" s="768"/>
      <c r="AVL46" s="769"/>
      <c r="AVM46" s="768"/>
      <c r="AVN46" s="769"/>
      <c r="AVO46" s="768"/>
      <c r="AVP46" s="769"/>
      <c r="AVQ46" s="768"/>
      <c r="AVR46" s="769"/>
      <c r="AVS46" s="768"/>
      <c r="AVT46" s="769"/>
      <c r="AVU46" s="768"/>
      <c r="AVV46" s="769"/>
      <c r="AVW46" s="768"/>
      <c r="AVX46" s="769"/>
      <c r="AVY46" s="768"/>
      <c r="AVZ46" s="769"/>
      <c r="AWA46" s="768"/>
      <c r="AWB46" s="769"/>
      <c r="AWC46" s="768"/>
      <c r="AWD46" s="769"/>
      <c r="AWE46" s="768"/>
      <c r="AWF46" s="769"/>
      <c r="AWG46" s="768"/>
      <c r="AWH46" s="769"/>
      <c r="AWI46" s="768"/>
      <c r="AWJ46" s="769"/>
      <c r="AWK46" s="768"/>
      <c r="AWL46" s="769"/>
      <c r="AWM46" s="768"/>
      <c r="AWN46" s="769"/>
      <c r="AWO46" s="768"/>
      <c r="AWP46" s="769"/>
      <c r="AWQ46" s="768"/>
      <c r="AWR46" s="769"/>
      <c r="AWS46" s="768"/>
      <c r="AWT46" s="769"/>
      <c r="AWU46" s="768"/>
      <c r="AWV46" s="769"/>
      <c r="AWW46" s="768"/>
      <c r="AWX46" s="769"/>
      <c r="AWY46" s="768"/>
      <c r="AWZ46" s="769"/>
      <c r="AXA46" s="768"/>
      <c r="AXB46" s="769"/>
      <c r="AXC46" s="768"/>
      <c r="AXD46" s="769"/>
      <c r="AXE46" s="768"/>
      <c r="AXF46" s="769"/>
      <c r="AXG46" s="768"/>
      <c r="AXH46" s="769"/>
      <c r="AXI46" s="768"/>
      <c r="AXJ46" s="769"/>
      <c r="AXK46" s="768"/>
      <c r="AXL46" s="769"/>
      <c r="AXM46" s="768"/>
      <c r="AXN46" s="769"/>
      <c r="AXO46" s="768"/>
      <c r="AXP46" s="769"/>
      <c r="AXQ46" s="768"/>
      <c r="AXR46" s="769"/>
      <c r="AXS46" s="768"/>
      <c r="AXT46" s="769"/>
      <c r="AXU46" s="768"/>
      <c r="AXV46" s="769"/>
      <c r="AXW46" s="768"/>
      <c r="AXX46" s="769"/>
      <c r="AXY46" s="768"/>
      <c r="AXZ46" s="769"/>
      <c r="AYA46" s="768"/>
      <c r="AYB46" s="769"/>
      <c r="AYC46" s="768"/>
      <c r="AYD46" s="769"/>
      <c r="AYE46" s="768"/>
      <c r="AYF46" s="769"/>
      <c r="AYG46" s="768"/>
      <c r="AYH46" s="769"/>
      <c r="AYI46" s="768"/>
      <c r="AYJ46" s="769"/>
      <c r="AYK46" s="768"/>
      <c r="AYL46" s="769"/>
      <c r="AYM46" s="768"/>
      <c r="AYN46" s="769"/>
      <c r="AYO46" s="768"/>
      <c r="AYP46" s="769"/>
      <c r="AYQ46" s="768"/>
      <c r="AYR46" s="769"/>
      <c r="AYS46" s="768"/>
      <c r="AYT46" s="769"/>
      <c r="AYU46" s="768"/>
      <c r="AYV46" s="769"/>
      <c r="AYW46" s="768"/>
      <c r="AYX46" s="769"/>
      <c r="AYY46" s="768"/>
      <c r="AYZ46" s="769"/>
      <c r="AZA46" s="768"/>
      <c r="AZB46" s="769"/>
      <c r="AZC46" s="768"/>
      <c r="AZD46" s="769"/>
      <c r="AZE46" s="768"/>
      <c r="AZF46" s="769"/>
      <c r="AZG46" s="768"/>
      <c r="AZH46" s="769"/>
      <c r="AZI46" s="768"/>
      <c r="AZJ46" s="769"/>
      <c r="AZK46" s="768"/>
      <c r="AZL46" s="769"/>
      <c r="AZM46" s="768"/>
      <c r="AZN46" s="769"/>
      <c r="AZO46" s="768"/>
      <c r="AZP46" s="769"/>
      <c r="AZQ46" s="768"/>
      <c r="AZR46" s="769"/>
      <c r="AZS46" s="768"/>
      <c r="AZT46" s="769"/>
      <c r="AZU46" s="768"/>
      <c r="AZV46" s="769"/>
      <c r="AZW46" s="768"/>
      <c r="AZX46" s="769"/>
      <c r="AZY46" s="768"/>
      <c r="AZZ46" s="769"/>
      <c r="BAA46" s="768"/>
      <c r="BAB46" s="769"/>
      <c r="BAC46" s="768"/>
      <c r="BAD46" s="769"/>
      <c r="BAE46" s="768"/>
      <c r="BAF46" s="769"/>
      <c r="BAG46" s="768"/>
      <c r="BAH46" s="769"/>
      <c r="BAI46" s="768"/>
      <c r="BAJ46" s="769"/>
      <c r="BAK46" s="768"/>
      <c r="BAL46" s="769"/>
      <c r="BAM46" s="768"/>
      <c r="BAN46" s="769"/>
      <c r="BAO46" s="768"/>
      <c r="BAP46" s="769"/>
      <c r="BAQ46" s="768"/>
      <c r="BAR46" s="769"/>
      <c r="BAS46" s="768"/>
      <c r="BAT46" s="769"/>
      <c r="BAU46" s="768"/>
      <c r="BAV46" s="769"/>
      <c r="BAW46" s="768"/>
      <c r="BAX46" s="769"/>
      <c r="BAY46" s="768"/>
      <c r="BAZ46" s="769"/>
      <c r="BBA46" s="768"/>
      <c r="BBB46" s="769"/>
      <c r="BBC46" s="768"/>
      <c r="BBD46" s="769"/>
      <c r="BBE46" s="768"/>
      <c r="BBF46" s="769"/>
      <c r="BBG46" s="768"/>
      <c r="BBH46" s="769"/>
      <c r="BBI46" s="768"/>
      <c r="BBJ46" s="769"/>
      <c r="BBK46" s="768"/>
      <c r="BBL46" s="769"/>
      <c r="BBM46" s="768"/>
      <c r="BBN46" s="769"/>
      <c r="BBO46" s="768"/>
      <c r="BBP46" s="769"/>
      <c r="BBQ46" s="768"/>
      <c r="BBR46" s="769"/>
      <c r="BBS46" s="768"/>
      <c r="BBT46" s="769"/>
      <c r="BBU46" s="768"/>
      <c r="BBV46" s="769"/>
      <c r="BBW46" s="768"/>
      <c r="BBX46" s="769"/>
      <c r="BBY46" s="768"/>
      <c r="BBZ46" s="769"/>
      <c r="BCA46" s="768"/>
      <c r="BCB46" s="769"/>
      <c r="BCC46" s="768"/>
      <c r="BCD46" s="769"/>
      <c r="BCE46" s="768"/>
      <c r="BCF46" s="769"/>
      <c r="BCG46" s="768"/>
      <c r="BCH46" s="769"/>
      <c r="BCI46" s="768"/>
      <c r="BCJ46" s="769"/>
      <c r="BCK46" s="768"/>
      <c r="BCL46" s="769"/>
      <c r="BCM46" s="768"/>
      <c r="BCN46" s="769"/>
      <c r="BCO46" s="768"/>
      <c r="BCP46" s="769"/>
      <c r="BCQ46" s="768"/>
      <c r="BCR46" s="769"/>
      <c r="BCS46" s="768"/>
      <c r="BCT46" s="769"/>
      <c r="BCU46" s="768"/>
      <c r="BCV46" s="769"/>
      <c r="BCW46" s="768"/>
      <c r="BCX46" s="769"/>
      <c r="BCY46" s="768"/>
      <c r="BCZ46" s="769"/>
      <c r="BDA46" s="768"/>
      <c r="BDB46" s="769"/>
      <c r="BDC46" s="768"/>
      <c r="BDD46" s="769"/>
      <c r="BDE46" s="768"/>
      <c r="BDF46" s="769"/>
      <c r="BDG46" s="768"/>
      <c r="BDH46" s="769"/>
      <c r="BDI46" s="768"/>
      <c r="BDJ46" s="769"/>
      <c r="BDK46" s="768"/>
      <c r="BDL46" s="769"/>
      <c r="BDM46" s="768"/>
      <c r="BDN46" s="769"/>
      <c r="BDO46" s="768"/>
      <c r="BDP46" s="769"/>
      <c r="BDQ46" s="768"/>
      <c r="BDR46" s="769"/>
      <c r="BDS46" s="768"/>
      <c r="BDT46" s="769"/>
      <c r="BDU46" s="768"/>
      <c r="BDV46" s="769"/>
      <c r="BDW46" s="768"/>
      <c r="BDX46" s="769"/>
      <c r="BDY46" s="768"/>
      <c r="BDZ46" s="769"/>
      <c r="BEA46" s="768"/>
      <c r="BEB46" s="769"/>
      <c r="BEC46" s="768"/>
      <c r="BED46" s="769"/>
      <c r="BEE46" s="768"/>
      <c r="BEF46" s="769"/>
      <c r="BEG46" s="768"/>
      <c r="BEH46" s="769"/>
      <c r="BEI46" s="768"/>
      <c r="BEJ46" s="769"/>
      <c r="BEK46" s="768"/>
      <c r="BEL46" s="769"/>
      <c r="BEM46" s="768"/>
      <c r="BEN46" s="769"/>
      <c r="BEO46" s="768"/>
      <c r="BEP46" s="769"/>
      <c r="BEQ46" s="768"/>
      <c r="BER46" s="769"/>
      <c r="BES46" s="768"/>
      <c r="BET46" s="769"/>
      <c r="BEU46" s="768"/>
      <c r="BEV46" s="769"/>
      <c r="BEW46" s="768"/>
      <c r="BEX46" s="769"/>
      <c r="BEY46" s="768"/>
      <c r="BEZ46" s="769"/>
      <c r="BFA46" s="768"/>
      <c r="BFB46" s="769"/>
      <c r="BFC46" s="768"/>
      <c r="BFD46" s="769"/>
      <c r="BFE46" s="768"/>
      <c r="BFF46" s="769"/>
      <c r="BFG46" s="768"/>
      <c r="BFH46" s="769"/>
      <c r="BFI46" s="768"/>
      <c r="BFJ46" s="769"/>
      <c r="BFK46" s="768"/>
      <c r="BFL46" s="769"/>
      <c r="BFM46" s="768"/>
      <c r="BFN46" s="769"/>
      <c r="BFO46" s="768"/>
      <c r="BFP46" s="769"/>
      <c r="BFQ46" s="768"/>
      <c r="BFR46" s="769"/>
      <c r="BFS46" s="768"/>
      <c r="BFT46" s="769"/>
      <c r="BFU46" s="768"/>
      <c r="BFV46" s="769"/>
      <c r="BFW46" s="768"/>
      <c r="BFX46" s="769"/>
      <c r="BFY46" s="768"/>
      <c r="BFZ46" s="769"/>
      <c r="BGA46" s="768"/>
      <c r="BGB46" s="769"/>
      <c r="BGC46" s="768"/>
      <c r="BGD46" s="769"/>
      <c r="BGE46" s="768"/>
      <c r="BGF46" s="769"/>
      <c r="BGG46" s="768"/>
      <c r="BGH46" s="769"/>
      <c r="BGI46" s="768"/>
      <c r="BGJ46" s="769"/>
      <c r="BGK46" s="768"/>
      <c r="BGL46" s="769"/>
      <c r="BGM46" s="768"/>
      <c r="BGN46" s="769"/>
      <c r="BGO46" s="768"/>
      <c r="BGP46" s="769"/>
      <c r="BGQ46" s="768"/>
      <c r="BGR46" s="769"/>
      <c r="BGS46" s="768"/>
      <c r="BGT46" s="769"/>
      <c r="BGU46" s="768"/>
      <c r="BGV46" s="769"/>
      <c r="BGW46" s="768"/>
      <c r="BGX46" s="769"/>
      <c r="BGY46" s="768"/>
      <c r="BGZ46" s="769"/>
      <c r="BHA46" s="768"/>
      <c r="BHB46" s="769"/>
      <c r="BHC46" s="768"/>
      <c r="BHD46" s="769"/>
      <c r="BHE46" s="768"/>
      <c r="BHF46" s="769"/>
      <c r="BHG46" s="768"/>
      <c r="BHH46" s="769"/>
      <c r="BHI46" s="768"/>
      <c r="BHJ46" s="769"/>
      <c r="BHK46" s="768"/>
      <c r="BHL46" s="769"/>
      <c r="BHM46" s="768"/>
      <c r="BHN46" s="769"/>
      <c r="BHO46" s="768"/>
      <c r="BHP46" s="769"/>
      <c r="BHQ46" s="768"/>
      <c r="BHR46" s="769"/>
      <c r="BHS46" s="768"/>
      <c r="BHT46" s="769"/>
      <c r="BHU46" s="768"/>
      <c r="BHV46" s="769"/>
      <c r="BHW46" s="768"/>
      <c r="BHX46" s="769"/>
      <c r="BHY46" s="768"/>
      <c r="BHZ46" s="769"/>
      <c r="BIA46" s="768"/>
      <c r="BIB46" s="769"/>
      <c r="BIC46" s="768"/>
      <c r="BID46" s="769"/>
      <c r="BIE46" s="768"/>
      <c r="BIF46" s="769"/>
      <c r="BIG46" s="768"/>
      <c r="BIH46" s="769"/>
      <c r="BII46" s="768"/>
      <c r="BIJ46" s="769"/>
      <c r="BIK46" s="768"/>
      <c r="BIL46" s="769"/>
      <c r="BIM46" s="768"/>
      <c r="BIN46" s="769"/>
      <c r="BIO46" s="768"/>
      <c r="BIP46" s="769"/>
      <c r="BIQ46" s="768"/>
      <c r="BIR46" s="769"/>
      <c r="BIS46" s="768"/>
      <c r="BIT46" s="769"/>
      <c r="BIU46" s="768"/>
      <c r="BIV46" s="769"/>
      <c r="BIW46" s="768"/>
      <c r="BIX46" s="769"/>
      <c r="BIY46" s="768"/>
      <c r="BIZ46" s="769"/>
      <c r="BJA46" s="768"/>
      <c r="BJB46" s="769"/>
      <c r="BJC46" s="768"/>
      <c r="BJD46" s="769"/>
      <c r="BJE46" s="768"/>
      <c r="BJF46" s="769"/>
      <c r="BJG46" s="768"/>
      <c r="BJH46" s="769"/>
      <c r="BJI46" s="768"/>
      <c r="BJJ46" s="769"/>
      <c r="BJK46" s="768"/>
      <c r="BJL46" s="769"/>
      <c r="BJM46" s="768"/>
      <c r="BJN46" s="769"/>
      <c r="BJO46" s="768"/>
      <c r="BJP46" s="769"/>
      <c r="BJQ46" s="768"/>
      <c r="BJR46" s="769"/>
      <c r="BJS46" s="768"/>
      <c r="BJT46" s="769"/>
      <c r="BJU46" s="768"/>
      <c r="BJV46" s="769"/>
      <c r="BJW46" s="768"/>
      <c r="BJX46" s="769"/>
      <c r="BJY46" s="768"/>
      <c r="BJZ46" s="769"/>
      <c r="BKA46" s="768"/>
      <c r="BKB46" s="769"/>
      <c r="BKC46" s="768"/>
      <c r="BKD46" s="769"/>
      <c r="BKE46" s="768"/>
      <c r="BKF46" s="769"/>
      <c r="BKG46" s="768"/>
      <c r="BKH46" s="769"/>
      <c r="BKI46" s="768"/>
      <c r="BKJ46" s="769"/>
      <c r="BKK46" s="768"/>
      <c r="BKL46" s="769"/>
      <c r="BKM46" s="768"/>
      <c r="BKN46" s="769"/>
      <c r="BKO46" s="768"/>
      <c r="BKP46" s="769"/>
      <c r="BKQ46" s="768"/>
      <c r="BKR46" s="769"/>
      <c r="BKS46" s="768"/>
      <c r="BKT46" s="769"/>
      <c r="BKU46" s="768"/>
      <c r="BKV46" s="769"/>
      <c r="BKW46" s="768"/>
      <c r="BKX46" s="769"/>
      <c r="BKY46" s="768"/>
      <c r="BKZ46" s="769"/>
      <c r="BLA46" s="768"/>
      <c r="BLB46" s="769"/>
      <c r="BLC46" s="768"/>
      <c r="BLD46" s="769"/>
      <c r="BLE46" s="768"/>
      <c r="BLF46" s="769"/>
      <c r="BLG46" s="768"/>
      <c r="BLH46" s="769"/>
      <c r="BLI46" s="768"/>
      <c r="BLJ46" s="769"/>
      <c r="BLK46" s="768"/>
      <c r="BLL46" s="769"/>
      <c r="BLM46" s="768"/>
      <c r="BLN46" s="769"/>
      <c r="BLO46" s="768"/>
      <c r="BLP46" s="769"/>
      <c r="BLQ46" s="768"/>
      <c r="BLR46" s="769"/>
      <c r="BLS46" s="768"/>
      <c r="BLT46" s="769"/>
      <c r="BLU46" s="768"/>
      <c r="BLV46" s="769"/>
      <c r="BLW46" s="768"/>
      <c r="BLX46" s="769"/>
      <c r="BLY46" s="768"/>
      <c r="BLZ46" s="769"/>
      <c r="BMA46" s="768"/>
      <c r="BMB46" s="769"/>
      <c r="BMC46" s="768"/>
      <c r="BMD46" s="769"/>
      <c r="BME46" s="768"/>
      <c r="BMF46" s="769"/>
      <c r="BMG46" s="768"/>
      <c r="BMH46" s="769"/>
      <c r="BMI46" s="768"/>
      <c r="BMJ46" s="769"/>
      <c r="BMK46" s="768"/>
      <c r="BML46" s="769"/>
      <c r="BMM46" s="768"/>
      <c r="BMN46" s="769"/>
      <c r="BMO46" s="768"/>
      <c r="BMP46" s="769"/>
      <c r="BMQ46" s="768"/>
      <c r="BMR46" s="769"/>
      <c r="BMS46" s="768"/>
      <c r="BMT46" s="769"/>
      <c r="BMU46" s="768"/>
      <c r="BMV46" s="769"/>
      <c r="BMW46" s="768"/>
      <c r="BMX46" s="769"/>
      <c r="BMY46" s="768"/>
      <c r="BMZ46" s="769"/>
      <c r="BNA46" s="768"/>
      <c r="BNB46" s="769"/>
      <c r="BNC46" s="768"/>
      <c r="BND46" s="769"/>
      <c r="BNE46" s="768"/>
      <c r="BNF46" s="769"/>
      <c r="BNG46" s="768"/>
      <c r="BNH46" s="769"/>
      <c r="BNI46" s="768"/>
      <c r="BNJ46" s="769"/>
      <c r="BNK46" s="768"/>
      <c r="BNL46" s="769"/>
      <c r="BNM46" s="768"/>
      <c r="BNN46" s="769"/>
      <c r="BNO46" s="768"/>
      <c r="BNP46" s="769"/>
      <c r="BNQ46" s="768"/>
      <c r="BNR46" s="769"/>
      <c r="BNS46" s="768"/>
      <c r="BNT46" s="769"/>
      <c r="BNU46" s="768"/>
      <c r="BNV46" s="769"/>
      <c r="BNW46" s="768"/>
      <c r="BNX46" s="769"/>
      <c r="BNY46" s="768"/>
      <c r="BNZ46" s="769"/>
      <c r="BOA46" s="768"/>
      <c r="BOB46" s="769"/>
      <c r="BOC46" s="768"/>
      <c r="BOD46" s="769"/>
      <c r="BOE46" s="768"/>
      <c r="BOF46" s="769"/>
      <c r="BOG46" s="768"/>
      <c r="BOH46" s="769"/>
      <c r="BOI46" s="768"/>
      <c r="BOJ46" s="769"/>
      <c r="BOK46" s="768"/>
      <c r="BOL46" s="769"/>
      <c r="BOM46" s="768"/>
      <c r="BON46" s="769"/>
      <c r="BOO46" s="768"/>
      <c r="BOP46" s="769"/>
      <c r="BOQ46" s="768"/>
      <c r="BOR46" s="769"/>
      <c r="BOS46" s="768"/>
      <c r="BOT46" s="769"/>
      <c r="BOU46" s="768"/>
      <c r="BOV46" s="769"/>
      <c r="BOW46" s="768"/>
      <c r="BOX46" s="769"/>
      <c r="BOY46" s="768"/>
      <c r="BOZ46" s="769"/>
      <c r="BPA46" s="768"/>
      <c r="BPB46" s="769"/>
      <c r="BPC46" s="768"/>
      <c r="BPD46" s="769"/>
      <c r="BPE46" s="768"/>
      <c r="BPF46" s="769"/>
      <c r="BPG46" s="768"/>
      <c r="BPH46" s="769"/>
      <c r="BPI46" s="768"/>
      <c r="BPJ46" s="769"/>
      <c r="BPK46" s="768"/>
      <c r="BPL46" s="769"/>
      <c r="BPM46" s="768"/>
      <c r="BPN46" s="769"/>
      <c r="BPO46" s="768"/>
      <c r="BPP46" s="769"/>
      <c r="BPQ46" s="768"/>
      <c r="BPR46" s="769"/>
      <c r="BPS46" s="768"/>
      <c r="BPT46" s="769"/>
      <c r="BPU46" s="768"/>
      <c r="BPV46" s="769"/>
      <c r="BPW46" s="768"/>
      <c r="BPX46" s="769"/>
      <c r="BPY46" s="768"/>
      <c r="BPZ46" s="769"/>
      <c r="BQA46" s="768"/>
      <c r="BQB46" s="769"/>
      <c r="BQC46" s="768"/>
      <c r="BQD46" s="769"/>
      <c r="BQE46" s="768"/>
      <c r="BQF46" s="769"/>
      <c r="BQG46" s="768"/>
      <c r="BQH46" s="769"/>
      <c r="BQI46" s="768"/>
      <c r="BQJ46" s="769"/>
      <c r="BQK46" s="768"/>
      <c r="BQL46" s="769"/>
      <c r="BQM46" s="768"/>
      <c r="BQN46" s="769"/>
      <c r="BQO46" s="768"/>
      <c r="BQP46" s="769"/>
      <c r="BQQ46" s="768"/>
      <c r="BQR46" s="769"/>
      <c r="BQS46" s="768"/>
      <c r="BQT46" s="769"/>
      <c r="BQU46" s="768"/>
      <c r="BQV46" s="769"/>
      <c r="BQW46" s="768"/>
      <c r="BQX46" s="769"/>
      <c r="BQY46" s="768"/>
      <c r="BQZ46" s="769"/>
      <c r="BRA46" s="768"/>
      <c r="BRB46" s="769"/>
      <c r="BRC46" s="768"/>
      <c r="BRD46" s="769"/>
      <c r="BRE46" s="768"/>
      <c r="BRF46" s="769"/>
      <c r="BRG46" s="768"/>
      <c r="BRH46" s="769"/>
      <c r="BRI46" s="768"/>
      <c r="BRJ46" s="769"/>
      <c r="BRK46" s="768"/>
      <c r="BRL46" s="769"/>
      <c r="BRM46" s="768"/>
      <c r="BRN46" s="769"/>
      <c r="BRO46" s="768"/>
      <c r="BRP46" s="769"/>
      <c r="BRQ46" s="768"/>
      <c r="BRR46" s="769"/>
      <c r="BRS46" s="768"/>
      <c r="BRT46" s="769"/>
      <c r="BRU46" s="768"/>
      <c r="BRV46" s="769"/>
      <c r="BRW46" s="768"/>
      <c r="BRX46" s="769"/>
      <c r="BRY46" s="768"/>
      <c r="BRZ46" s="769"/>
      <c r="BSA46" s="768"/>
      <c r="BSB46" s="769"/>
      <c r="BSC46" s="768"/>
      <c r="BSD46" s="769"/>
      <c r="BSE46" s="768"/>
      <c r="BSF46" s="769"/>
      <c r="BSG46" s="768"/>
      <c r="BSH46" s="769"/>
      <c r="BSI46" s="768"/>
      <c r="BSJ46" s="769"/>
      <c r="BSK46" s="768"/>
      <c r="BSL46" s="769"/>
      <c r="BSM46" s="768"/>
      <c r="BSN46" s="769"/>
      <c r="BSO46" s="768"/>
      <c r="BSP46" s="769"/>
      <c r="BSQ46" s="768"/>
      <c r="BSR46" s="769"/>
      <c r="BSS46" s="768"/>
      <c r="BST46" s="769"/>
      <c r="BSU46" s="768"/>
      <c r="BSV46" s="769"/>
      <c r="BSW46" s="768"/>
      <c r="BSX46" s="769"/>
      <c r="BSY46" s="768"/>
      <c r="BSZ46" s="769"/>
      <c r="BTA46" s="768"/>
      <c r="BTB46" s="769"/>
      <c r="BTC46" s="768"/>
      <c r="BTD46" s="769"/>
      <c r="BTE46" s="768"/>
      <c r="BTF46" s="769"/>
      <c r="BTG46" s="768"/>
      <c r="BTH46" s="769"/>
      <c r="BTI46" s="768"/>
      <c r="BTJ46" s="769"/>
      <c r="BTK46" s="768"/>
      <c r="BTL46" s="769"/>
      <c r="BTM46" s="768"/>
      <c r="BTN46" s="769"/>
      <c r="BTO46" s="768"/>
      <c r="BTP46" s="769"/>
      <c r="BTQ46" s="768"/>
      <c r="BTR46" s="769"/>
      <c r="BTS46" s="768"/>
      <c r="BTT46" s="769"/>
      <c r="BTU46" s="768"/>
      <c r="BTV46" s="769"/>
      <c r="BTW46" s="768"/>
      <c r="BTX46" s="769"/>
      <c r="BTY46" s="768"/>
      <c r="BTZ46" s="769"/>
      <c r="BUA46" s="768"/>
      <c r="BUB46" s="769"/>
      <c r="BUC46" s="768"/>
      <c r="BUD46" s="769"/>
      <c r="BUE46" s="768"/>
      <c r="BUF46" s="769"/>
      <c r="BUG46" s="768"/>
      <c r="BUH46" s="769"/>
      <c r="BUI46" s="768"/>
      <c r="BUJ46" s="769"/>
      <c r="BUK46" s="768"/>
      <c r="BUL46" s="769"/>
      <c r="BUM46" s="768"/>
      <c r="BUN46" s="769"/>
      <c r="BUO46" s="768"/>
      <c r="BUP46" s="769"/>
      <c r="BUQ46" s="768"/>
      <c r="BUR46" s="769"/>
      <c r="BUS46" s="768"/>
      <c r="BUT46" s="769"/>
      <c r="BUU46" s="768"/>
      <c r="BUV46" s="769"/>
      <c r="BUW46" s="768"/>
      <c r="BUX46" s="769"/>
      <c r="BUY46" s="768"/>
      <c r="BUZ46" s="769"/>
      <c r="BVA46" s="768"/>
      <c r="BVB46" s="769"/>
      <c r="BVC46" s="768"/>
      <c r="BVD46" s="769"/>
      <c r="BVE46" s="768"/>
      <c r="BVF46" s="769"/>
      <c r="BVG46" s="768"/>
      <c r="BVH46" s="769"/>
      <c r="BVI46" s="768"/>
      <c r="BVJ46" s="769"/>
      <c r="BVK46" s="768"/>
      <c r="BVL46" s="769"/>
      <c r="BVM46" s="768"/>
      <c r="BVN46" s="769"/>
      <c r="BVO46" s="768"/>
      <c r="BVP46" s="769"/>
      <c r="BVQ46" s="768"/>
      <c r="BVR46" s="769"/>
      <c r="BVS46" s="768"/>
      <c r="BVT46" s="769"/>
      <c r="BVU46" s="768"/>
      <c r="BVV46" s="769"/>
      <c r="BVW46" s="768"/>
      <c r="BVX46" s="769"/>
      <c r="BVY46" s="768"/>
      <c r="BVZ46" s="769"/>
      <c r="BWA46" s="768"/>
      <c r="BWB46" s="769"/>
      <c r="BWC46" s="768"/>
      <c r="BWD46" s="769"/>
      <c r="BWE46" s="768"/>
      <c r="BWF46" s="769"/>
      <c r="BWG46" s="768"/>
      <c r="BWH46" s="769"/>
      <c r="BWI46" s="768"/>
      <c r="BWJ46" s="769"/>
      <c r="BWK46" s="768"/>
      <c r="BWL46" s="769"/>
      <c r="BWM46" s="768"/>
      <c r="BWN46" s="769"/>
      <c r="BWO46" s="768"/>
      <c r="BWP46" s="769"/>
      <c r="BWQ46" s="768"/>
      <c r="BWR46" s="769"/>
      <c r="BWS46" s="768"/>
      <c r="BWT46" s="769"/>
      <c r="BWU46" s="768"/>
      <c r="BWV46" s="769"/>
      <c r="BWW46" s="768"/>
      <c r="BWX46" s="769"/>
      <c r="BWY46" s="768"/>
      <c r="BWZ46" s="769"/>
      <c r="BXA46" s="768"/>
      <c r="BXB46" s="769"/>
      <c r="BXC46" s="768"/>
      <c r="BXD46" s="769"/>
      <c r="BXE46" s="768"/>
      <c r="BXF46" s="769"/>
      <c r="BXG46" s="768"/>
      <c r="BXH46" s="769"/>
      <c r="BXI46" s="768"/>
      <c r="BXJ46" s="769"/>
      <c r="BXK46" s="768"/>
      <c r="BXL46" s="769"/>
      <c r="BXM46" s="768"/>
      <c r="BXN46" s="769"/>
      <c r="BXO46" s="768"/>
      <c r="BXP46" s="769"/>
      <c r="BXQ46" s="768"/>
      <c r="BXR46" s="769"/>
      <c r="BXS46" s="768"/>
      <c r="BXT46" s="769"/>
      <c r="BXU46" s="768"/>
      <c r="BXV46" s="769"/>
      <c r="BXW46" s="768"/>
      <c r="BXX46" s="769"/>
      <c r="BXY46" s="768"/>
      <c r="BXZ46" s="769"/>
      <c r="BYA46" s="768"/>
      <c r="BYB46" s="769"/>
      <c r="BYC46" s="768"/>
      <c r="BYD46" s="769"/>
      <c r="BYE46" s="768"/>
      <c r="BYF46" s="769"/>
      <c r="BYG46" s="768"/>
      <c r="BYH46" s="769"/>
      <c r="BYI46" s="768"/>
      <c r="BYJ46" s="769"/>
      <c r="BYK46" s="768"/>
      <c r="BYL46" s="769"/>
      <c r="BYM46" s="768"/>
      <c r="BYN46" s="769"/>
      <c r="BYO46" s="768"/>
      <c r="BYP46" s="769"/>
      <c r="BYQ46" s="768"/>
      <c r="BYR46" s="769"/>
      <c r="BYS46" s="768"/>
      <c r="BYT46" s="769"/>
      <c r="BYU46" s="768"/>
      <c r="BYV46" s="769"/>
      <c r="BYW46" s="768"/>
      <c r="BYX46" s="769"/>
      <c r="BYY46" s="768"/>
      <c r="BYZ46" s="769"/>
      <c r="BZA46" s="768"/>
      <c r="BZB46" s="769"/>
      <c r="BZC46" s="768"/>
      <c r="BZD46" s="769"/>
      <c r="BZE46" s="768"/>
      <c r="BZF46" s="769"/>
      <c r="BZG46" s="768"/>
      <c r="BZH46" s="769"/>
      <c r="BZI46" s="768"/>
      <c r="BZJ46" s="769"/>
      <c r="BZK46" s="768"/>
      <c r="BZL46" s="769"/>
      <c r="BZM46" s="768"/>
      <c r="BZN46" s="769"/>
      <c r="BZO46" s="768"/>
      <c r="BZP46" s="769"/>
      <c r="BZQ46" s="768"/>
      <c r="BZR46" s="769"/>
      <c r="BZS46" s="768"/>
      <c r="BZT46" s="769"/>
      <c r="BZU46" s="768"/>
      <c r="BZV46" s="769"/>
      <c r="BZW46" s="768"/>
      <c r="BZX46" s="769"/>
      <c r="BZY46" s="768"/>
      <c r="BZZ46" s="769"/>
      <c r="CAA46" s="768"/>
      <c r="CAB46" s="769"/>
      <c r="CAC46" s="768"/>
      <c r="CAD46" s="769"/>
      <c r="CAE46" s="768"/>
      <c r="CAF46" s="769"/>
      <c r="CAG46" s="768"/>
      <c r="CAH46" s="769"/>
      <c r="CAI46" s="768"/>
      <c r="CAJ46" s="769"/>
      <c r="CAK46" s="768"/>
      <c r="CAL46" s="769"/>
      <c r="CAM46" s="768"/>
      <c r="CAN46" s="769"/>
      <c r="CAO46" s="768"/>
      <c r="CAP46" s="769"/>
      <c r="CAQ46" s="768"/>
      <c r="CAR46" s="769"/>
      <c r="CAS46" s="768"/>
      <c r="CAT46" s="769"/>
      <c r="CAU46" s="768"/>
      <c r="CAV46" s="769"/>
      <c r="CAW46" s="768"/>
      <c r="CAX46" s="769"/>
      <c r="CAY46" s="768"/>
      <c r="CAZ46" s="769"/>
      <c r="CBA46" s="768"/>
      <c r="CBB46" s="769"/>
      <c r="CBC46" s="768"/>
      <c r="CBD46" s="769"/>
      <c r="CBE46" s="768"/>
      <c r="CBF46" s="769"/>
      <c r="CBG46" s="768"/>
      <c r="CBH46" s="769"/>
      <c r="CBI46" s="768"/>
      <c r="CBJ46" s="769"/>
      <c r="CBK46" s="768"/>
      <c r="CBL46" s="769"/>
      <c r="CBM46" s="768"/>
      <c r="CBN46" s="769"/>
      <c r="CBO46" s="768"/>
      <c r="CBP46" s="769"/>
      <c r="CBQ46" s="768"/>
      <c r="CBR46" s="769"/>
      <c r="CBS46" s="768"/>
      <c r="CBT46" s="769"/>
      <c r="CBU46" s="768"/>
      <c r="CBV46" s="769"/>
      <c r="CBW46" s="768"/>
      <c r="CBX46" s="769"/>
      <c r="CBY46" s="768"/>
      <c r="CBZ46" s="769"/>
      <c r="CCA46" s="768"/>
      <c r="CCB46" s="769"/>
      <c r="CCC46" s="768"/>
      <c r="CCD46" s="769"/>
      <c r="CCE46" s="768"/>
      <c r="CCF46" s="769"/>
      <c r="CCG46" s="768"/>
      <c r="CCH46" s="769"/>
      <c r="CCI46" s="768"/>
      <c r="CCJ46" s="769"/>
      <c r="CCK46" s="768"/>
      <c r="CCL46" s="769"/>
      <c r="CCM46" s="768"/>
      <c r="CCN46" s="769"/>
      <c r="CCO46" s="768"/>
      <c r="CCP46" s="769"/>
      <c r="CCQ46" s="768"/>
      <c r="CCR46" s="769"/>
      <c r="CCS46" s="768"/>
      <c r="CCT46" s="769"/>
      <c r="CCU46" s="768"/>
      <c r="CCV46" s="769"/>
      <c r="CCW46" s="768"/>
      <c r="CCX46" s="769"/>
      <c r="CCY46" s="768"/>
      <c r="CCZ46" s="769"/>
      <c r="CDA46" s="768"/>
      <c r="CDB46" s="769"/>
      <c r="CDC46" s="768"/>
      <c r="CDD46" s="769"/>
      <c r="CDE46" s="768"/>
      <c r="CDF46" s="769"/>
      <c r="CDG46" s="768"/>
      <c r="CDH46" s="769"/>
      <c r="CDI46" s="768"/>
      <c r="CDJ46" s="769"/>
      <c r="CDK46" s="768"/>
      <c r="CDL46" s="769"/>
      <c r="CDM46" s="768"/>
      <c r="CDN46" s="769"/>
      <c r="CDO46" s="768"/>
      <c r="CDP46" s="769"/>
      <c r="CDQ46" s="768"/>
      <c r="CDR46" s="769"/>
      <c r="CDS46" s="768"/>
      <c r="CDT46" s="769"/>
      <c r="CDU46" s="768"/>
      <c r="CDV46" s="769"/>
      <c r="CDW46" s="768"/>
      <c r="CDX46" s="769"/>
      <c r="CDY46" s="768"/>
      <c r="CDZ46" s="769"/>
      <c r="CEA46" s="768"/>
      <c r="CEB46" s="769"/>
      <c r="CEC46" s="768"/>
      <c r="CED46" s="769"/>
      <c r="CEE46" s="768"/>
      <c r="CEF46" s="769"/>
      <c r="CEG46" s="768"/>
      <c r="CEH46" s="769"/>
      <c r="CEI46" s="768"/>
      <c r="CEJ46" s="769"/>
      <c r="CEK46" s="768"/>
      <c r="CEL46" s="769"/>
      <c r="CEM46" s="768"/>
      <c r="CEN46" s="769"/>
      <c r="CEO46" s="768"/>
      <c r="CEP46" s="769"/>
      <c r="CEQ46" s="768"/>
      <c r="CER46" s="769"/>
      <c r="CES46" s="768"/>
      <c r="CET46" s="769"/>
      <c r="CEU46" s="768"/>
      <c r="CEV46" s="769"/>
      <c r="CEW46" s="768"/>
      <c r="CEX46" s="769"/>
      <c r="CEY46" s="768"/>
      <c r="CEZ46" s="769"/>
      <c r="CFA46" s="768"/>
      <c r="CFB46" s="769"/>
      <c r="CFC46" s="768"/>
      <c r="CFD46" s="769"/>
      <c r="CFE46" s="768"/>
      <c r="CFF46" s="769"/>
      <c r="CFG46" s="768"/>
      <c r="CFH46" s="769"/>
      <c r="CFI46" s="768"/>
      <c r="CFJ46" s="769"/>
      <c r="CFK46" s="768"/>
      <c r="CFL46" s="769"/>
      <c r="CFM46" s="768"/>
      <c r="CFN46" s="769"/>
      <c r="CFO46" s="768"/>
      <c r="CFP46" s="769"/>
      <c r="CFQ46" s="768"/>
      <c r="CFR46" s="769"/>
      <c r="CFS46" s="768"/>
      <c r="CFT46" s="769"/>
      <c r="CFU46" s="768"/>
      <c r="CFV46" s="769"/>
      <c r="CFW46" s="768"/>
      <c r="CFX46" s="769"/>
      <c r="CFY46" s="768"/>
      <c r="CFZ46" s="769"/>
      <c r="CGA46" s="768"/>
      <c r="CGB46" s="769"/>
      <c r="CGC46" s="768"/>
      <c r="CGD46" s="769"/>
      <c r="CGE46" s="768"/>
      <c r="CGF46" s="769"/>
      <c r="CGG46" s="768"/>
      <c r="CGH46" s="769"/>
      <c r="CGI46" s="768"/>
      <c r="CGJ46" s="769"/>
      <c r="CGK46" s="768"/>
      <c r="CGL46" s="769"/>
      <c r="CGM46" s="768"/>
      <c r="CGN46" s="769"/>
      <c r="CGO46" s="768"/>
      <c r="CGP46" s="769"/>
      <c r="CGQ46" s="768"/>
      <c r="CGR46" s="769"/>
      <c r="CGS46" s="768"/>
      <c r="CGT46" s="769"/>
      <c r="CGU46" s="768"/>
      <c r="CGV46" s="769"/>
      <c r="CGW46" s="768"/>
      <c r="CGX46" s="769"/>
      <c r="CGY46" s="768"/>
      <c r="CGZ46" s="769"/>
      <c r="CHA46" s="768"/>
      <c r="CHB46" s="769"/>
      <c r="CHC46" s="768"/>
      <c r="CHD46" s="769"/>
      <c r="CHE46" s="768"/>
      <c r="CHF46" s="769"/>
      <c r="CHG46" s="768"/>
      <c r="CHH46" s="769"/>
      <c r="CHI46" s="768"/>
      <c r="CHJ46" s="769"/>
      <c r="CHK46" s="768"/>
      <c r="CHL46" s="769"/>
      <c r="CHM46" s="768"/>
      <c r="CHN46" s="769"/>
      <c r="CHO46" s="768"/>
      <c r="CHP46" s="769"/>
      <c r="CHQ46" s="768"/>
      <c r="CHR46" s="769"/>
      <c r="CHS46" s="768"/>
      <c r="CHT46" s="769"/>
      <c r="CHU46" s="768"/>
      <c r="CHV46" s="769"/>
      <c r="CHW46" s="768"/>
      <c r="CHX46" s="769"/>
      <c r="CHY46" s="768"/>
      <c r="CHZ46" s="769"/>
      <c r="CIA46" s="768"/>
      <c r="CIB46" s="769"/>
      <c r="CIC46" s="768"/>
      <c r="CID46" s="769"/>
      <c r="CIE46" s="768"/>
      <c r="CIF46" s="769"/>
      <c r="CIG46" s="768"/>
      <c r="CIH46" s="769"/>
      <c r="CII46" s="768"/>
      <c r="CIJ46" s="769"/>
      <c r="CIK46" s="768"/>
      <c r="CIL46" s="769"/>
      <c r="CIM46" s="768"/>
      <c r="CIN46" s="769"/>
      <c r="CIO46" s="768"/>
      <c r="CIP46" s="769"/>
      <c r="CIQ46" s="768"/>
      <c r="CIR46" s="769"/>
      <c r="CIS46" s="768"/>
      <c r="CIT46" s="769"/>
      <c r="CIU46" s="768"/>
      <c r="CIV46" s="769"/>
      <c r="CIW46" s="768"/>
      <c r="CIX46" s="769"/>
      <c r="CIY46" s="768"/>
      <c r="CIZ46" s="769"/>
      <c r="CJA46" s="768"/>
      <c r="CJB46" s="769"/>
      <c r="CJC46" s="768"/>
      <c r="CJD46" s="769"/>
      <c r="CJE46" s="768"/>
      <c r="CJF46" s="769"/>
      <c r="CJG46" s="768"/>
      <c r="CJH46" s="769"/>
      <c r="CJI46" s="768"/>
      <c r="CJJ46" s="769"/>
      <c r="CJK46" s="768"/>
      <c r="CJL46" s="769"/>
      <c r="CJM46" s="768"/>
      <c r="CJN46" s="769"/>
      <c r="CJO46" s="768"/>
      <c r="CJP46" s="769"/>
      <c r="CJQ46" s="768"/>
      <c r="CJR46" s="769"/>
      <c r="CJS46" s="768"/>
      <c r="CJT46" s="769"/>
      <c r="CJU46" s="768"/>
      <c r="CJV46" s="769"/>
      <c r="CJW46" s="768"/>
      <c r="CJX46" s="769"/>
      <c r="CJY46" s="768"/>
      <c r="CJZ46" s="769"/>
      <c r="CKA46" s="768"/>
      <c r="CKB46" s="769"/>
      <c r="CKC46" s="768"/>
      <c r="CKD46" s="769"/>
      <c r="CKE46" s="768"/>
      <c r="CKF46" s="769"/>
      <c r="CKG46" s="768"/>
      <c r="CKH46" s="769"/>
      <c r="CKI46" s="768"/>
      <c r="CKJ46" s="769"/>
      <c r="CKK46" s="768"/>
      <c r="CKL46" s="769"/>
      <c r="CKM46" s="768"/>
      <c r="CKN46" s="769"/>
      <c r="CKO46" s="768"/>
      <c r="CKP46" s="769"/>
      <c r="CKQ46" s="768"/>
      <c r="CKR46" s="769"/>
      <c r="CKS46" s="768"/>
      <c r="CKT46" s="769"/>
      <c r="CKU46" s="768"/>
      <c r="CKV46" s="769"/>
      <c r="CKW46" s="768"/>
      <c r="CKX46" s="769"/>
      <c r="CKY46" s="768"/>
      <c r="CKZ46" s="769"/>
      <c r="CLA46" s="768"/>
      <c r="CLB46" s="769"/>
      <c r="CLC46" s="768"/>
      <c r="CLD46" s="769"/>
      <c r="CLE46" s="768"/>
      <c r="CLF46" s="769"/>
      <c r="CLG46" s="768"/>
      <c r="CLH46" s="769"/>
      <c r="CLI46" s="768"/>
      <c r="CLJ46" s="769"/>
      <c r="CLK46" s="768"/>
      <c r="CLL46" s="769"/>
      <c r="CLM46" s="768"/>
      <c r="CLN46" s="769"/>
      <c r="CLO46" s="768"/>
      <c r="CLP46" s="769"/>
      <c r="CLQ46" s="768"/>
      <c r="CLR46" s="769"/>
      <c r="CLS46" s="768"/>
      <c r="CLT46" s="769"/>
      <c r="CLU46" s="768"/>
      <c r="CLV46" s="769"/>
      <c r="CLW46" s="768"/>
      <c r="CLX46" s="769"/>
      <c r="CLY46" s="768"/>
      <c r="CLZ46" s="769"/>
      <c r="CMA46" s="768"/>
      <c r="CMB46" s="769"/>
      <c r="CMC46" s="768"/>
      <c r="CMD46" s="769"/>
      <c r="CME46" s="768"/>
      <c r="CMF46" s="769"/>
      <c r="CMG46" s="768"/>
      <c r="CMH46" s="769"/>
      <c r="CMI46" s="768"/>
      <c r="CMJ46" s="769"/>
      <c r="CMK46" s="768"/>
      <c r="CML46" s="769"/>
      <c r="CMM46" s="768"/>
      <c r="CMN46" s="769"/>
      <c r="CMO46" s="768"/>
      <c r="CMP46" s="769"/>
      <c r="CMQ46" s="768"/>
      <c r="CMR46" s="769"/>
      <c r="CMS46" s="768"/>
      <c r="CMT46" s="769"/>
      <c r="CMU46" s="768"/>
      <c r="CMV46" s="769"/>
      <c r="CMW46" s="768"/>
      <c r="CMX46" s="769"/>
      <c r="CMY46" s="768"/>
      <c r="CMZ46" s="769"/>
      <c r="CNA46" s="768"/>
      <c r="CNB46" s="769"/>
      <c r="CNC46" s="768"/>
      <c r="CND46" s="769"/>
      <c r="CNE46" s="768"/>
      <c r="CNF46" s="769"/>
      <c r="CNG46" s="768"/>
      <c r="CNH46" s="769"/>
      <c r="CNI46" s="768"/>
      <c r="CNJ46" s="769"/>
      <c r="CNK46" s="768"/>
      <c r="CNL46" s="769"/>
      <c r="CNM46" s="768"/>
      <c r="CNN46" s="769"/>
      <c r="CNO46" s="768"/>
      <c r="CNP46" s="769"/>
      <c r="CNQ46" s="768"/>
      <c r="CNR46" s="769"/>
      <c r="CNS46" s="768"/>
      <c r="CNT46" s="769"/>
      <c r="CNU46" s="768"/>
      <c r="CNV46" s="769"/>
      <c r="CNW46" s="768"/>
      <c r="CNX46" s="769"/>
      <c r="CNY46" s="768"/>
      <c r="CNZ46" s="769"/>
      <c r="COA46" s="768"/>
      <c r="COB46" s="769"/>
      <c r="COC46" s="768"/>
      <c r="COD46" s="769"/>
      <c r="COE46" s="768"/>
      <c r="COF46" s="769"/>
      <c r="COG46" s="768"/>
      <c r="COH46" s="769"/>
      <c r="COI46" s="768"/>
      <c r="COJ46" s="769"/>
      <c r="COK46" s="768"/>
      <c r="COL46" s="769"/>
      <c r="COM46" s="768"/>
      <c r="CON46" s="769"/>
      <c r="COO46" s="768"/>
      <c r="COP46" s="769"/>
      <c r="COQ46" s="768"/>
      <c r="COR46" s="769"/>
      <c r="COS46" s="768"/>
      <c r="COT46" s="769"/>
      <c r="COU46" s="768"/>
      <c r="COV46" s="769"/>
      <c r="COW46" s="768"/>
      <c r="COX46" s="769"/>
      <c r="COY46" s="768"/>
      <c r="COZ46" s="769"/>
      <c r="CPA46" s="768"/>
      <c r="CPB46" s="769"/>
      <c r="CPC46" s="768"/>
      <c r="CPD46" s="769"/>
      <c r="CPE46" s="768"/>
      <c r="CPF46" s="769"/>
      <c r="CPG46" s="768"/>
      <c r="CPH46" s="769"/>
      <c r="CPI46" s="768"/>
      <c r="CPJ46" s="769"/>
      <c r="CPK46" s="768"/>
      <c r="CPL46" s="769"/>
      <c r="CPM46" s="768"/>
      <c r="CPN46" s="769"/>
      <c r="CPO46" s="768"/>
      <c r="CPP46" s="769"/>
      <c r="CPQ46" s="768"/>
      <c r="CPR46" s="769"/>
      <c r="CPS46" s="768"/>
      <c r="CPT46" s="769"/>
      <c r="CPU46" s="768"/>
      <c r="CPV46" s="769"/>
      <c r="CPW46" s="768"/>
      <c r="CPX46" s="769"/>
      <c r="CPY46" s="768"/>
      <c r="CPZ46" s="769"/>
      <c r="CQA46" s="768"/>
      <c r="CQB46" s="769"/>
      <c r="CQC46" s="768"/>
      <c r="CQD46" s="769"/>
      <c r="CQE46" s="768"/>
      <c r="CQF46" s="769"/>
      <c r="CQG46" s="768"/>
      <c r="CQH46" s="769"/>
      <c r="CQI46" s="768"/>
      <c r="CQJ46" s="769"/>
      <c r="CQK46" s="768"/>
      <c r="CQL46" s="769"/>
      <c r="CQM46" s="768"/>
      <c r="CQN46" s="769"/>
      <c r="CQO46" s="768"/>
      <c r="CQP46" s="769"/>
      <c r="CQQ46" s="768"/>
      <c r="CQR46" s="769"/>
      <c r="CQS46" s="768"/>
      <c r="CQT46" s="769"/>
      <c r="CQU46" s="768"/>
      <c r="CQV46" s="769"/>
      <c r="CQW46" s="768"/>
      <c r="CQX46" s="769"/>
      <c r="CQY46" s="768"/>
      <c r="CQZ46" s="769"/>
      <c r="CRA46" s="768"/>
      <c r="CRB46" s="769"/>
      <c r="CRC46" s="768"/>
      <c r="CRD46" s="769"/>
      <c r="CRE46" s="768"/>
      <c r="CRF46" s="769"/>
      <c r="CRG46" s="768"/>
      <c r="CRH46" s="769"/>
      <c r="CRI46" s="768"/>
      <c r="CRJ46" s="769"/>
      <c r="CRK46" s="768"/>
      <c r="CRL46" s="769"/>
      <c r="CRM46" s="768"/>
      <c r="CRN46" s="769"/>
      <c r="CRO46" s="768"/>
      <c r="CRP46" s="769"/>
      <c r="CRQ46" s="768"/>
      <c r="CRR46" s="769"/>
      <c r="CRS46" s="768"/>
      <c r="CRT46" s="769"/>
      <c r="CRU46" s="768"/>
      <c r="CRV46" s="769"/>
      <c r="CRW46" s="768"/>
      <c r="CRX46" s="769"/>
      <c r="CRY46" s="768"/>
      <c r="CRZ46" s="769"/>
      <c r="CSA46" s="768"/>
      <c r="CSB46" s="769"/>
      <c r="CSC46" s="768"/>
      <c r="CSD46" s="769"/>
      <c r="CSE46" s="768"/>
      <c r="CSF46" s="769"/>
      <c r="CSG46" s="768"/>
      <c r="CSH46" s="769"/>
      <c r="CSI46" s="768"/>
      <c r="CSJ46" s="769"/>
      <c r="CSK46" s="768"/>
      <c r="CSL46" s="769"/>
      <c r="CSM46" s="768"/>
      <c r="CSN46" s="769"/>
      <c r="CSO46" s="768"/>
      <c r="CSP46" s="769"/>
      <c r="CSQ46" s="768"/>
      <c r="CSR46" s="769"/>
      <c r="CSS46" s="768"/>
      <c r="CST46" s="769"/>
      <c r="CSU46" s="768"/>
      <c r="CSV46" s="769"/>
      <c r="CSW46" s="768"/>
      <c r="CSX46" s="769"/>
      <c r="CSY46" s="768"/>
      <c r="CSZ46" s="769"/>
      <c r="CTA46" s="768"/>
      <c r="CTB46" s="769"/>
      <c r="CTC46" s="768"/>
      <c r="CTD46" s="769"/>
      <c r="CTE46" s="768"/>
      <c r="CTF46" s="769"/>
      <c r="CTG46" s="768"/>
      <c r="CTH46" s="769"/>
      <c r="CTI46" s="768"/>
      <c r="CTJ46" s="769"/>
      <c r="CTK46" s="768"/>
      <c r="CTL46" s="769"/>
      <c r="CTM46" s="768"/>
      <c r="CTN46" s="769"/>
      <c r="CTO46" s="768"/>
      <c r="CTP46" s="769"/>
      <c r="CTQ46" s="768"/>
      <c r="CTR46" s="769"/>
      <c r="CTS46" s="768"/>
      <c r="CTT46" s="769"/>
      <c r="CTU46" s="768"/>
      <c r="CTV46" s="769"/>
      <c r="CTW46" s="768"/>
      <c r="CTX46" s="769"/>
      <c r="CTY46" s="768"/>
      <c r="CTZ46" s="769"/>
      <c r="CUA46" s="768"/>
      <c r="CUB46" s="769"/>
      <c r="CUC46" s="768"/>
      <c r="CUD46" s="769"/>
      <c r="CUE46" s="768"/>
      <c r="CUF46" s="769"/>
      <c r="CUG46" s="768"/>
      <c r="CUH46" s="769"/>
      <c r="CUI46" s="768"/>
      <c r="CUJ46" s="769"/>
      <c r="CUK46" s="768"/>
      <c r="CUL46" s="769"/>
      <c r="CUM46" s="768"/>
      <c r="CUN46" s="769"/>
      <c r="CUO46" s="768"/>
      <c r="CUP46" s="769"/>
      <c r="CUQ46" s="768"/>
      <c r="CUR46" s="769"/>
      <c r="CUS46" s="768"/>
      <c r="CUT46" s="769"/>
      <c r="CUU46" s="768"/>
      <c r="CUV46" s="769"/>
      <c r="CUW46" s="768"/>
      <c r="CUX46" s="769"/>
      <c r="CUY46" s="768"/>
      <c r="CUZ46" s="769"/>
      <c r="CVA46" s="768"/>
      <c r="CVB46" s="769"/>
      <c r="CVC46" s="768"/>
      <c r="CVD46" s="769"/>
      <c r="CVE46" s="768"/>
      <c r="CVF46" s="769"/>
      <c r="CVG46" s="768"/>
      <c r="CVH46" s="769"/>
      <c r="CVI46" s="768"/>
      <c r="CVJ46" s="769"/>
      <c r="CVK46" s="768"/>
      <c r="CVL46" s="769"/>
      <c r="CVM46" s="768"/>
      <c r="CVN46" s="769"/>
      <c r="CVO46" s="768"/>
      <c r="CVP46" s="769"/>
      <c r="CVQ46" s="768"/>
      <c r="CVR46" s="769"/>
      <c r="CVS46" s="768"/>
      <c r="CVT46" s="769"/>
      <c r="CVU46" s="768"/>
      <c r="CVV46" s="769"/>
      <c r="CVW46" s="768"/>
      <c r="CVX46" s="769"/>
      <c r="CVY46" s="768"/>
      <c r="CVZ46" s="769"/>
      <c r="CWA46" s="768"/>
      <c r="CWB46" s="769"/>
      <c r="CWC46" s="768"/>
      <c r="CWD46" s="769"/>
      <c r="CWE46" s="768"/>
      <c r="CWF46" s="769"/>
      <c r="CWG46" s="768"/>
      <c r="CWH46" s="769"/>
      <c r="CWI46" s="768"/>
      <c r="CWJ46" s="769"/>
      <c r="CWK46" s="768"/>
      <c r="CWL46" s="769"/>
      <c r="CWM46" s="768"/>
      <c r="CWN46" s="769"/>
      <c r="CWO46" s="768"/>
      <c r="CWP46" s="769"/>
      <c r="CWQ46" s="768"/>
      <c r="CWR46" s="769"/>
      <c r="CWS46" s="768"/>
      <c r="CWT46" s="769"/>
      <c r="CWU46" s="768"/>
      <c r="CWV46" s="769"/>
      <c r="CWW46" s="768"/>
      <c r="CWX46" s="769"/>
      <c r="CWY46" s="768"/>
      <c r="CWZ46" s="769"/>
      <c r="CXA46" s="768"/>
      <c r="CXB46" s="769"/>
      <c r="CXC46" s="768"/>
      <c r="CXD46" s="769"/>
      <c r="CXE46" s="768"/>
      <c r="CXF46" s="769"/>
      <c r="CXG46" s="768"/>
      <c r="CXH46" s="769"/>
      <c r="CXI46" s="768"/>
      <c r="CXJ46" s="769"/>
      <c r="CXK46" s="768"/>
      <c r="CXL46" s="769"/>
      <c r="CXM46" s="768"/>
      <c r="CXN46" s="769"/>
      <c r="CXO46" s="768"/>
      <c r="CXP46" s="769"/>
      <c r="CXQ46" s="768"/>
      <c r="CXR46" s="769"/>
      <c r="CXS46" s="768"/>
      <c r="CXT46" s="769"/>
      <c r="CXU46" s="768"/>
      <c r="CXV46" s="769"/>
      <c r="CXW46" s="768"/>
      <c r="CXX46" s="769"/>
      <c r="CXY46" s="768"/>
      <c r="CXZ46" s="769"/>
      <c r="CYA46" s="768"/>
      <c r="CYB46" s="769"/>
      <c r="CYC46" s="768"/>
      <c r="CYD46" s="769"/>
      <c r="CYE46" s="768"/>
      <c r="CYF46" s="769"/>
      <c r="CYG46" s="768"/>
      <c r="CYH46" s="769"/>
      <c r="CYI46" s="768"/>
      <c r="CYJ46" s="769"/>
      <c r="CYK46" s="768"/>
      <c r="CYL46" s="769"/>
      <c r="CYM46" s="768"/>
      <c r="CYN46" s="769"/>
      <c r="CYO46" s="768"/>
      <c r="CYP46" s="769"/>
      <c r="CYQ46" s="768"/>
      <c r="CYR46" s="769"/>
      <c r="CYS46" s="768"/>
      <c r="CYT46" s="769"/>
      <c r="CYU46" s="768"/>
      <c r="CYV46" s="769"/>
      <c r="CYW46" s="768"/>
      <c r="CYX46" s="769"/>
      <c r="CYY46" s="768"/>
      <c r="CYZ46" s="769"/>
      <c r="CZA46" s="768"/>
      <c r="CZB46" s="769"/>
      <c r="CZC46" s="768"/>
      <c r="CZD46" s="769"/>
      <c r="CZE46" s="768"/>
      <c r="CZF46" s="769"/>
      <c r="CZG46" s="768"/>
      <c r="CZH46" s="769"/>
      <c r="CZI46" s="768"/>
      <c r="CZJ46" s="769"/>
      <c r="CZK46" s="768"/>
      <c r="CZL46" s="769"/>
      <c r="CZM46" s="768"/>
      <c r="CZN46" s="769"/>
      <c r="CZO46" s="768"/>
      <c r="CZP46" s="769"/>
      <c r="CZQ46" s="768"/>
      <c r="CZR46" s="769"/>
      <c r="CZS46" s="768"/>
      <c r="CZT46" s="769"/>
      <c r="CZU46" s="768"/>
      <c r="CZV46" s="769"/>
      <c r="CZW46" s="768"/>
      <c r="CZX46" s="769"/>
      <c r="CZY46" s="768"/>
      <c r="CZZ46" s="769"/>
      <c r="DAA46" s="768"/>
      <c r="DAB46" s="769"/>
      <c r="DAC46" s="768"/>
      <c r="DAD46" s="769"/>
      <c r="DAE46" s="768"/>
      <c r="DAF46" s="769"/>
      <c r="DAG46" s="768"/>
      <c r="DAH46" s="769"/>
      <c r="DAI46" s="768"/>
      <c r="DAJ46" s="769"/>
      <c r="DAK46" s="768"/>
      <c r="DAL46" s="769"/>
      <c r="DAM46" s="768"/>
      <c r="DAN46" s="769"/>
      <c r="DAO46" s="768"/>
      <c r="DAP46" s="769"/>
      <c r="DAQ46" s="768"/>
      <c r="DAR46" s="769"/>
      <c r="DAS46" s="768"/>
      <c r="DAT46" s="769"/>
      <c r="DAU46" s="768"/>
      <c r="DAV46" s="769"/>
      <c r="DAW46" s="768"/>
      <c r="DAX46" s="769"/>
      <c r="DAY46" s="768"/>
      <c r="DAZ46" s="769"/>
      <c r="DBA46" s="768"/>
      <c r="DBB46" s="769"/>
      <c r="DBC46" s="768"/>
      <c r="DBD46" s="769"/>
      <c r="DBE46" s="768"/>
      <c r="DBF46" s="769"/>
      <c r="DBG46" s="768"/>
      <c r="DBH46" s="769"/>
      <c r="DBI46" s="768"/>
      <c r="DBJ46" s="769"/>
      <c r="DBK46" s="768"/>
      <c r="DBL46" s="769"/>
      <c r="DBM46" s="768"/>
      <c r="DBN46" s="769"/>
      <c r="DBO46" s="768"/>
      <c r="DBP46" s="769"/>
      <c r="DBQ46" s="768"/>
      <c r="DBR46" s="769"/>
      <c r="DBS46" s="768"/>
      <c r="DBT46" s="769"/>
      <c r="DBU46" s="768"/>
      <c r="DBV46" s="769"/>
      <c r="DBW46" s="768"/>
      <c r="DBX46" s="769"/>
      <c r="DBY46" s="768"/>
      <c r="DBZ46" s="769"/>
      <c r="DCA46" s="768"/>
      <c r="DCB46" s="769"/>
      <c r="DCC46" s="768"/>
      <c r="DCD46" s="769"/>
      <c r="DCE46" s="768"/>
      <c r="DCF46" s="769"/>
      <c r="DCG46" s="768"/>
      <c r="DCH46" s="769"/>
      <c r="DCI46" s="768"/>
      <c r="DCJ46" s="769"/>
      <c r="DCK46" s="768"/>
      <c r="DCL46" s="769"/>
      <c r="DCM46" s="768"/>
      <c r="DCN46" s="769"/>
      <c r="DCO46" s="768"/>
      <c r="DCP46" s="769"/>
      <c r="DCQ46" s="768"/>
      <c r="DCR46" s="769"/>
      <c r="DCS46" s="768"/>
      <c r="DCT46" s="769"/>
      <c r="DCU46" s="768"/>
      <c r="DCV46" s="769"/>
      <c r="DCW46" s="768"/>
      <c r="DCX46" s="769"/>
      <c r="DCY46" s="768"/>
      <c r="DCZ46" s="769"/>
      <c r="DDA46" s="768"/>
      <c r="DDB46" s="769"/>
      <c r="DDC46" s="768"/>
      <c r="DDD46" s="769"/>
      <c r="DDE46" s="768"/>
      <c r="DDF46" s="769"/>
      <c r="DDG46" s="768"/>
      <c r="DDH46" s="769"/>
      <c r="DDI46" s="768"/>
      <c r="DDJ46" s="769"/>
      <c r="DDK46" s="768"/>
      <c r="DDL46" s="769"/>
      <c r="DDM46" s="768"/>
      <c r="DDN46" s="769"/>
      <c r="DDO46" s="768"/>
      <c r="DDP46" s="769"/>
      <c r="DDQ46" s="768"/>
      <c r="DDR46" s="769"/>
      <c r="DDS46" s="768"/>
      <c r="DDT46" s="769"/>
      <c r="DDU46" s="768"/>
      <c r="DDV46" s="769"/>
      <c r="DDW46" s="768"/>
      <c r="DDX46" s="769"/>
      <c r="DDY46" s="768"/>
      <c r="DDZ46" s="769"/>
      <c r="DEA46" s="768"/>
      <c r="DEB46" s="769"/>
      <c r="DEC46" s="768"/>
      <c r="DED46" s="769"/>
      <c r="DEE46" s="768"/>
      <c r="DEF46" s="769"/>
      <c r="DEG46" s="768"/>
      <c r="DEH46" s="769"/>
      <c r="DEI46" s="768"/>
      <c r="DEJ46" s="769"/>
      <c r="DEK46" s="768"/>
      <c r="DEL46" s="769"/>
      <c r="DEM46" s="768"/>
      <c r="DEN46" s="769"/>
      <c r="DEO46" s="768"/>
      <c r="DEP46" s="769"/>
      <c r="DEQ46" s="768"/>
      <c r="DER46" s="769"/>
      <c r="DES46" s="768"/>
      <c r="DET46" s="769"/>
      <c r="DEU46" s="768"/>
      <c r="DEV46" s="769"/>
      <c r="DEW46" s="768"/>
      <c r="DEX46" s="769"/>
      <c r="DEY46" s="768"/>
      <c r="DEZ46" s="769"/>
      <c r="DFA46" s="768"/>
      <c r="DFB46" s="769"/>
      <c r="DFC46" s="768"/>
      <c r="DFD46" s="769"/>
      <c r="DFE46" s="768"/>
      <c r="DFF46" s="769"/>
      <c r="DFG46" s="768"/>
      <c r="DFH46" s="769"/>
      <c r="DFI46" s="768"/>
      <c r="DFJ46" s="769"/>
      <c r="DFK46" s="768"/>
      <c r="DFL46" s="769"/>
      <c r="DFM46" s="768"/>
      <c r="DFN46" s="769"/>
      <c r="DFO46" s="768"/>
      <c r="DFP46" s="769"/>
      <c r="DFQ46" s="768"/>
      <c r="DFR46" s="769"/>
      <c r="DFS46" s="768"/>
      <c r="DFT46" s="769"/>
      <c r="DFU46" s="768"/>
      <c r="DFV46" s="769"/>
      <c r="DFW46" s="768"/>
      <c r="DFX46" s="769"/>
      <c r="DFY46" s="768"/>
      <c r="DFZ46" s="769"/>
      <c r="DGA46" s="768"/>
      <c r="DGB46" s="769"/>
      <c r="DGC46" s="768"/>
      <c r="DGD46" s="769"/>
      <c r="DGE46" s="768"/>
      <c r="DGF46" s="769"/>
      <c r="DGG46" s="768"/>
      <c r="DGH46" s="769"/>
      <c r="DGI46" s="768"/>
      <c r="DGJ46" s="769"/>
      <c r="DGK46" s="768"/>
      <c r="DGL46" s="769"/>
      <c r="DGM46" s="768"/>
      <c r="DGN46" s="769"/>
      <c r="DGO46" s="768"/>
      <c r="DGP46" s="769"/>
      <c r="DGQ46" s="768"/>
      <c r="DGR46" s="769"/>
      <c r="DGS46" s="768"/>
      <c r="DGT46" s="769"/>
      <c r="DGU46" s="768"/>
      <c r="DGV46" s="769"/>
      <c r="DGW46" s="768"/>
      <c r="DGX46" s="769"/>
      <c r="DGY46" s="768"/>
      <c r="DGZ46" s="769"/>
      <c r="DHA46" s="768"/>
      <c r="DHB46" s="769"/>
      <c r="DHC46" s="768"/>
      <c r="DHD46" s="769"/>
      <c r="DHE46" s="768"/>
      <c r="DHF46" s="769"/>
      <c r="DHG46" s="768"/>
      <c r="DHH46" s="769"/>
      <c r="DHI46" s="768"/>
      <c r="DHJ46" s="769"/>
      <c r="DHK46" s="768"/>
      <c r="DHL46" s="769"/>
      <c r="DHM46" s="768"/>
      <c r="DHN46" s="769"/>
      <c r="DHO46" s="768"/>
      <c r="DHP46" s="769"/>
      <c r="DHQ46" s="768"/>
      <c r="DHR46" s="769"/>
      <c r="DHS46" s="768"/>
      <c r="DHT46" s="769"/>
      <c r="DHU46" s="768"/>
      <c r="DHV46" s="769"/>
      <c r="DHW46" s="768"/>
      <c r="DHX46" s="769"/>
      <c r="DHY46" s="768"/>
      <c r="DHZ46" s="769"/>
      <c r="DIA46" s="768"/>
      <c r="DIB46" s="769"/>
      <c r="DIC46" s="768"/>
      <c r="DID46" s="769"/>
      <c r="DIE46" s="768"/>
      <c r="DIF46" s="769"/>
      <c r="DIG46" s="768"/>
      <c r="DIH46" s="769"/>
      <c r="DII46" s="768"/>
      <c r="DIJ46" s="769"/>
      <c r="DIK46" s="768"/>
      <c r="DIL46" s="769"/>
      <c r="DIM46" s="768"/>
      <c r="DIN46" s="769"/>
      <c r="DIO46" s="768"/>
      <c r="DIP46" s="769"/>
      <c r="DIQ46" s="768"/>
      <c r="DIR46" s="769"/>
      <c r="DIS46" s="768"/>
      <c r="DIT46" s="769"/>
      <c r="DIU46" s="768"/>
      <c r="DIV46" s="769"/>
      <c r="DIW46" s="768"/>
      <c r="DIX46" s="769"/>
      <c r="DIY46" s="768"/>
      <c r="DIZ46" s="769"/>
      <c r="DJA46" s="768"/>
      <c r="DJB46" s="769"/>
      <c r="DJC46" s="768"/>
      <c r="DJD46" s="769"/>
      <c r="DJE46" s="768"/>
      <c r="DJF46" s="769"/>
      <c r="DJG46" s="768"/>
      <c r="DJH46" s="769"/>
      <c r="DJI46" s="768"/>
      <c r="DJJ46" s="769"/>
      <c r="DJK46" s="768"/>
      <c r="DJL46" s="769"/>
      <c r="DJM46" s="768"/>
      <c r="DJN46" s="769"/>
      <c r="DJO46" s="768"/>
      <c r="DJP46" s="769"/>
      <c r="DJQ46" s="768"/>
      <c r="DJR46" s="769"/>
      <c r="DJS46" s="768"/>
      <c r="DJT46" s="769"/>
      <c r="DJU46" s="768"/>
      <c r="DJV46" s="769"/>
      <c r="DJW46" s="768"/>
      <c r="DJX46" s="769"/>
      <c r="DJY46" s="768"/>
      <c r="DJZ46" s="769"/>
      <c r="DKA46" s="768"/>
      <c r="DKB46" s="769"/>
      <c r="DKC46" s="768"/>
      <c r="DKD46" s="769"/>
      <c r="DKE46" s="768"/>
      <c r="DKF46" s="769"/>
      <c r="DKG46" s="768"/>
      <c r="DKH46" s="769"/>
      <c r="DKI46" s="768"/>
      <c r="DKJ46" s="769"/>
      <c r="DKK46" s="768"/>
      <c r="DKL46" s="769"/>
      <c r="DKM46" s="768"/>
      <c r="DKN46" s="769"/>
      <c r="DKO46" s="768"/>
      <c r="DKP46" s="769"/>
      <c r="DKQ46" s="768"/>
      <c r="DKR46" s="769"/>
      <c r="DKS46" s="768"/>
      <c r="DKT46" s="769"/>
      <c r="DKU46" s="768"/>
      <c r="DKV46" s="769"/>
      <c r="DKW46" s="768"/>
      <c r="DKX46" s="769"/>
      <c r="DKY46" s="768"/>
      <c r="DKZ46" s="769"/>
      <c r="DLA46" s="768"/>
      <c r="DLB46" s="769"/>
      <c r="DLC46" s="768"/>
      <c r="DLD46" s="769"/>
      <c r="DLE46" s="768"/>
      <c r="DLF46" s="769"/>
      <c r="DLG46" s="768"/>
      <c r="DLH46" s="769"/>
      <c r="DLI46" s="768"/>
      <c r="DLJ46" s="769"/>
      <c r="DLK46" s="768"/>
      <c r="DLL46" s="769"/>
      <c r="DLM46" s="768"/>
      <c r="DLN46" s="769"/>
      <c r="DLO46" s="768"/>
      <c r="DLP46" s="769"/>
      <c r="DLQ46" s="768"/>
      <c r="DLR46" s="769"/>
      <c r="DLS46" s="768"/>
      <c r="DLT46" s="769"/>
      <c r="DLU46" s="768"/>
      <c r="DLV46" s="769"/>
      <c r="DLW46" s="768"/>
      <c r="DLX46" s="769"/>
      <c r="DLY46" s="768"/>
      <c r="DLZ46" s="769"/>
      <c r="DMA46" s="768"/>
      <c r="DMB46" s="769"/>
      <c r="DMC46" s="768"/>
      <c r="DMD46" s="769"/>
      <c r="DME46" s="768"/>
      <c r="DMF46" s="769"/>
      <c r="DMG46" s="768"/>
      <c r="DMH46" s="769"/>
      <c r="DMI46" s="768"/>
      <c r="DMJ46" s="769"/>
      <c r="DMK46" s="768"/>
      <c r="DML46" s="769"/>
      <c r="DMM46" s="768"/>
      <c r="DMN46" s="769"/>
      <c r="DMO46" s="768"/>
      <c r="DMP46" s="769"/>
      <c r="DMQ46" s="768"/>
      <c r="DMR46" s="769"/>
      <c r="DMS46" s="768"/>
      <c r="DMT46" s="769"/>
      <c r="DMU46" s="768"/>
      <c r="DMV46" s="769"/>
      <c r="DMW46" s="768"/>
      <c r="DMX46" s="769"/>
      <c r="DMY46" s="768"/>
      <c r="DMZ46" s="769"/>
      <c r="DNA46" s="768"/>
      <c r="DNB46" s="769"/>
      <c r="DNC46" s="768"/>
      <c r="DND46" s="769"/>
      <c r="DNE46" s="768"/>
      <c r="DNF46" s="769"/>
      <c r="DNG46" s="768"/>
      <c r="DNH46" s="769"/>
      <c r="DNI46" s="768"/>
      <c r="DNJ46" s="769"/>
      <c r="DNK46" s="768"/>
      <c r="DNL46" s="769"/>
      <c r="DNM46" s="768"/>
      <c r="DNN46" s="769"/>
      <c r="DNO46" s="768"/>
      <c r="DNP46" s="769"/>
      <c r="DNQ46" s="768"/>
      <c r="DNR46" s="769"/>
      <c r="DNS46" s="768"/>
      <c r="DNT46" s="769"/>
      <c r="DNU46" s="768"/>
      <c r="DNV46" s="769"/>
      <c r="DNW46" s="768"/>
      <c r="DNX46" s="769"/>
      <c r="DNY46" s="768"/>
      <c r="DNZ46" s="769"/>
      <c r="DOA46" s="768"/>
      <c r="DOB46" s="769"/>
      <c r="DOC46" s="768"/>
      <c r="DOD46" s="769"/>
      <c r="DOE46" s="768"/>
      <c r="DOF46" s="769"/>
      <c r="DOG46" s="768"/>
      <c r="DOH46" s="769"/>
      <c r="DOI46" s="768"/>
      <c r="DOJ46" s="769"/>
      <c r="DOK46" s="768"/>
      <c r="DOL46" s="769"/>
      <c r="DOM46" s="768"/>
      <c r="DON46" s="769"/>
      <c r="DOO46" s="768"/>
      <c r="DOP46" s="769"/>
      <c r="DOQ46" s="768"/>
      <c r="DOR46" s="769"/>
      <c r="DOS46" s="768"/>
      <c r="DOT46" s="769"/>
      <c r="DOU46" s="768"/>
      <c r="DOV46" s="769"/>
      <c r="DOW46" s="768"/>
      <c r="DOX46" s="769"/>
      <c r="DOY46" s="768"/>
      <c r="DOZ46" s="769"/>
      <c r="DPA46" s="768"/>
      <c r="DPB46" s="769"/>
      <c r="DPC46" s="768"/>
      <c r="DPD46" s="769"/>
      <c r="DPE46" s="768"/>
      <c r="DPF46" s="769"/>
      <c r="DPG46" s="768"/>
      <c r="DPH46" s="769"/>
      <c r="DPI46" s="768"/>
      <c r="DPJ46" s="769"/>
      <c r="DPK46" s="768"/>
      <c r="DPL46" s="769"/>
      <c r="DPM46" s="768"/>
      <c r="DPN46" s="769"/>
      <c r="DPO46" s="768"/>
      <c r="DPP46" s="769"/>
      <c r="DPQ46" s="768"/>
      <c r="DPR46" s="769"/>
      <c r="DPS46" s="768"/>
      <c r="DPT46" s="769"/>
      <c r="DPU46" s="768"/>
      <c r="DPV46" s="769"/>
      <c r="DPW46" s="768"/>
      <c r="DPX46" s="769"/>
      <c r="DPY46" s="768"/>
      <c r="DPZ46" s="769"/>
      <c r="DQA46" s="768"/>
      <c r="DQB46" s="769"/>
      <c r="DQC46" s="768"/>
      <c r="DQD46" s="769"/>
      <c r="DQE46" s="768"/>
      <c r="DQF46" s="769"/>
      <c r="DQG46" s="768"/>
      <c r="DQH46" s="769"/>
      <c r="DQI46" s="768"/>
      <c r="DQJ46" s="769"/>
      <c r="DQK46" s="768"/>
      <c r="DQL46" s="769"/>
      <c r="DQM46" s="768"/>
      <c r="DQN46" s="769"/>
      <c r="DQO46" s="768"/>
      <c r="DQP46" s="769"/>
      <c r="DQQ46" s="768"/>
      <c r="DQR46" s="769"/>
      <c r="DQS46" s="768"/>
      <c r="DQT46" s="769"/>
      <c r="DQU46" s="768"/>
      <c r="DQV46" s="769"/>
      <c r="DQW46" s="768"/>
      <c r="DQX46" s="769"/>
      <c r="DQY46" s="768"/>
      <c r="DQZ46" s="769"/>
      <c r="DRA46" s="768"/>
      <c r="DRB46" s="769"/>
      <c r="DRC46" s="768"/>
      <c r="DRD46" s="769"/>
      <c r="DRE46" s="768"/>
      <c r="DRF46" s="769"/>
      <c r="DRG46" s="768"/>
      <c r="DRH46" s="769"/>
      <c r="DRI46" s="768"/>
      <c r="DRJ46" s="769"/>
      <c r="DRK46" s="768"/>
      <c r="DRL46" s="769"/>
      <c r="DRM46" s="768"/>
      <c r="DRN46" s="769"/>
      <c r="DRO46" s="768"/>
      <c r="DRP46" s="769"/>
      <c r="DRQ46" s="768"/>
      <c r="DRR46" s="769"/>
      <c r="DRS46" s="768"/>
      <c r="DRT46" s="769"/>
      <c r="DRU46" s="768"/>
      <c r="DRV46" s="769"/>
      <c r="DRW46" s="768"/>
      <c r="DRX46" s="769"/>
      <c r="DRY46" s="768"/>
      <c r="DRZ46" s="769"/>
      <c r="DSA46" s="768"/>
      <c r="DSB46" s="769"/>
      <c r="DSC46" s="768"/>
      <c r="DSD46" s="769"/>
      <c r="DSE46" s="768"/>
      <c r="DSF46" s="769"/>
      <c r="DSG46" s="768"/>
      <c r="DSH46" s="769"/>
      <c r="DSI46" s="768"/>
      <c r="DSJ46" s="769"/>
      <c r="DSK46" s="768"/>
      <c r="DSL46" s="769"/>
      <c r="DSM46" s="768"/>
      <c r="DSN46" s="769"/>
      <c r="DSO46" s="768"/>
      <c r="DSP46" s="769"/>
      <c r="DSQ46" s="768"/>
      <c r="DSR46" s="769"/>
      <c r="DSS46" s="768"/>
      <c r="DST46" s="769"/>
      <c r="DSU46" s="768"/>
      <c r="DSV46" s="769"/>
      <c r="DSW46" s="768"/>
      <c r="DSX46" s="769"/>
      <c r="DSY46" s="768"/>
      <c r="DSZ46" s="769"/>
      <c r="DTA46" s="768"/>
      <c r="DTB46" s="769"/>
      <c r="DTC46" s="768"/>
      <c r="DTD46" s="769"/>
      <c r="DTE46" s="768"/>
      <c r="DTF46" s="769"/>
      <c r="DTG46" s="768"/>
      <c r="DTH46" s="769"/>
      <c r="DTI46" s="768"/>
      <c r="DTJ46" s="769"/>
      <c r="DTK46" s="768"/>
      <c r="DTL46" s="769"/>
      <c r="DTM46" s="768"/>
      <c r="DTN46" s="769"/>
      <c r="DTO46" s="768"/>
      <c r="DTP46" s="769"/>
      <c r="DTQ46" s="768"/>
      <c r="DTR46" s="769"/>
      <c r="DTS46" s="768"/>
      <c r="DTT46" s="769"/>
      <c r="DTU46" s="768"/>
      <c r="DTV46" s="769"/>
      <c r="DTW46" s="768"/>
      <c r="DTX46" s="769"/>
      <c r="DTY46" s="768"/>
      <c r="DTZ46" s="769"/>
      <c r="DUA46" s="768"/>
      <c r="DUB46" s="769"/>
      <c r="DUC46" s="768"/>
      <c r="DUD46" s="769"/>
      <c r="DUE46" s="768"/>
      <c r="DUF46" s="769"/>
      <c r="DUG46" s="768"/>
      <c r="DUH46" s="769"/>
      <c r="DUI46" s="768"/>
      <c r="DUJ46" s="769"/>
      <c r="DUK46" s="768"/>
      <c r="DUL46" s="769"/>
      <c r="DUM46" s="768"/>
      <c r="DUN46" s="769"/>
      <c r="DUO46" s="768"/>
      <c r="DUP46" s="769"/>
      <c r="DUQ46" s="768"/>
      <c r="DUR46" s="769"/>
      <c r="DUS46" s="768"/>
      <c r="DUT46" s="769"/>
      <c r="DUU46" s="768"/>
      <c r="DUV46" s="769"/>
      <c r="DUW46" s="768"/>
      <c r="DUX46" s="769"/>
      <c r="DUY46" s="768"/>
      <c r="DUZ46" s="769"/>
      <c r="DVA46" s="768"/>
      <c r="DVB46" s="769"/>
      <c r="DVC46" s="768"/>
      <c r="DVD46" s="769"/>
      <c r="DVE46" s="768"/>
      <c r="DVF46" s="769"/>
      <c r="DVG46" s="768"/>
      <c r="DVH46" s="769"/>
      <c r="DVI46" s="768"/>
      <c r="DVJ46" s="769"/>
      <c r="DVK46" s="768"/>
      <c r="DVL46" s="769"/>
      <c r="DVM46" s="768"/>
      <c r="DVN46" s="769"/>
      <c r="DVO46" s="768"/>
      <c r="DVP46" s="769"/>
      <c r="DVQ46" s="768"/>
      <c r="DVR46" s="769"/>
      <c r="DVS46" s="768"/>
      <c r="DVT46" s="769"/>
      <c r="DVU46" s="768"/>
      <c r="DVV46" s="769"/>
      <c r="DVW46" s="768"/>
      <c r="DVX46" s="769"/>
      <c r="DVY46" s="768"/>
      <c r="DVZ46" s="769"/>
      <c r="DWA46" s="768"/>
      <c r="DWB46" s="769"/>
      <c r="DWC46" s="768"/>
      <c r="DWD46" s="769"/>
      <c r="DWE46" s="768"/>
      <c r="DWF46" s="769"/>
      <c r="DWG46" s="768"/>
      <c r="DWH46" s="769"/>
      <c r="DWI46" s="768"/>
      <c r="DWJ46" s="769"/>
      <c r="DWK46" s="768"/>
      <c r="DWL46" s="769"/>
      <c r="DWM46" s="768"/>
      <c r="DWN46" s="769"/>
      <c r="DWO46" s="768"/>
      <c r="DWP46" s="769"/>
      <c r="DWQ46" s="768"/>
      <c r="DWR46" s="769"/>
      <c r="DWS46" s="768"/>
      <c r="DWT46" s="769"/>
      <c r="DWU46" s="768"/>
      <c r="DWV46" s="769"/>
      <c r="DWW46" s="768"/>
      <c r="DWX46" s="769"/>
      <c r="DWY46" s="768"/>
      <c r="DWZ46" s="769"/>
      <c r="DXA46" s="768"/>
      <c r="DXB46" s="769"/>
      <c r="DXC46" s="768"/>
      <c r="DXD46" s="769"/>
      <c r="DXE46" s="768"/>
      <c r="DXF46" s="769"/>
      <c r="DXG46" s="768"/>
      <c r="DXH46" s="769"/>
      <c r="DXI46" s="768"/>
      <c r="DXJ46" s="769"/>
      <c r="DXK46" s="768"/>
      <c r="DXL46" s="769"/>
      <c r="DXM46" s="768"/>
      <c r="DXN46" s="769"/>
      <c r="DXO46" s="768"/>
      <c r="DXP46" s="769"/>
      <c r="DXQ46" s="768"/>
      <c r="DXR46" s="769"/>
      <c r="DXS46" s="768"/>
      <c r="DXT46" s="769"/>
      <c r="DXU46" s="768"/>
      <c r="DXV46" s="769"/>
      <c r="DXW46" s="768"/>
      <c r="DXX46" s="769"/>
      <c r="DXY46" s="768"/>
      <c r="DXZ46" s="769"/>
      <c r="DYA46" s="768"/>
      <c r="DYB46" s="769"/>
      <c r="DYC46" s="768"/>
      <c r="DYD46" s="769"/>
      <c r="DYE46" s="768"/>
      <c r="DYF46" s="769"/>
      <c r="DYG46" s="768"/>
      <c r="DYH46" s="769"/>
      <c r="DYI46" s="768"/>
      <c r="DYJ46" s="769"/>
      <c r="DYK46" s="768"/>
      <c r="DYL46" s="769"/>
      <c r="DYM46" s="768"/>
      <c r="DYN46" s="769"/>
      <c r="DYO46" s="768"/>
      <c r="DYP46" s="769"/>
      <c r="DYQ46" s="768"/>
      <c r="DYR46" s="769"/>
      <c r="DYS46" s="768"/>
      <c r="DYT46" s="769"/>
      <c r="DYU46" s="768"/>
      <c r="DYV46" s="769"/>
      <c r="DYW46" s="768"/>
      <c r="DYX46" s="769"/>
      <c r="DYY46" s="768"/>
      <c r="DYZ46" s="769"/>
      <c r="DZA46" s="768"/>
      <c r="DZB46" s="769"/>
      <c r="DZC46" s="768"/>
      <c r="DZD46" s="769"/>
      <c r="DZE46" s="768"/>
      <c r="DZF46" s="769"/>
      <c r="DZG46" s="768"/>
      <c r="DZH46" s="769"/>
      <c r="DZI46" s="768"/>
      <c r="DZJ46" s="769"/>
      <c r="DZK46" s="768"/>
      <c r="DZL46" s="769"/>
      <c r="DZM46" s="768"/>
      <c r="DZN46" s="769"/>
      <c r="DZO46" s="768"/>
      <c r="DZP46" s="769"/>
      <c r="DZQ46" s="768"/>
      <c r="DZR46" s="769"/>
      <c r="DZS46" s="768"/>
      <c r="DZT46" s="769"/>
      <c r="DZU46" s="768"/>
      <c r="DZV46" s="769"/>
      <c r="DZW46" s="768"/>
      <c r="DZX46" s="769"/>
      <c r="DZY46" s="768"/>
      <c r="DZZ46" s="769"/>
      <c r="EAA46" s="768"/>
      <c r="EAB46" s="769"/>
      <c r="EAC46" s="768"/>
      <c r="EAD46" s="769"/>
      <c r="EAE46" s="768"/>
      <c r="EAF46" s="769"/>
      <c r="EAG46" s="768"/>
      <c r="EAH46" s="769"/>
      <c r="EAI46" s="768"/>
      <c r="EAJ46" s="769"/>
      <c r="EAK46" s="768"/>
      <c r="EAL46" s="769"/>
      <c r="EAM46" s="768"/>
      <c r="EAN46" s="769"/>
      <c r="EAO46" s="768"/>
      <c r="EAP46" s="769"/>
      <c r="EAQ46" s="768"/>
      <c r="EAR46" s="769"/>
      <c r="EAS46" s="768"/>
      <c r="EAT46" s="769"/>
      <c r="EAU46" s="768"/>
      <c r="EAV46" s="769"/>
      <c r="EAW46" s="768"/>
      <c r="EAX46" s="769"/>
      <c r="EAY46" s="768"/>
      <c r="EAZ46" s="769"/>
      <c r="EBA46" s="768"/>
      <c r="EBB46" s="769"/>
      <c r="EBC46" s="768"/>
      <c r="EBD46" s="769"/>
      <c r="EBE46" s="768"/>
      <c r="EBF46" s="769"/>
      <c r="EBG46" s="768"/>
      <c r="EBH46" s="769"/>
      <c r="EBI46" s="768"/>
      <c r="EBJ46" s="769"/>
      <c r="EBK46" s="768"/>
      <c r="EBL46" s="769"/>
      <c r="EBM46" s="768"/>
      <c r="EBN46" s="769"/>
      <c r="EBO46" s="768"/>
      <c r="EBP46" s="769"/>
      <c r="EBQ46" s="768"/>
      <c r="EBR46" s="769"/>
      <c r="EBS46" s="768"/>
      <c r="EBT46" s="769"/>
      <c r="EBU46" s="768"/>
      <c r="EBV46" s="769"/>
      <c r="EBW46" s="768"/>
      <c r="EBX46" s="769"/>
      <c r="EBY46" s="768"/>
      <c r="EBZ46" s="769"/>
      <c r="ECA46" s="768"/>
      <c r="ECB46" s="769"/>
      <c r="ECC46" s="768"/>
      <c r="ECD46" s="769"/>
      <c r="ECE46" s="768"/>
      <c r="ECF46" s="769"/>
      <c r="ECG46" s="768"/>
      <c r="ECH46" s="769"/>
      <c r="ECI46" s="768"/>
      <c r="ECJ46" s="769"/>
      <c r="ECK46" s="768"/>
      <c r="ECL46" s="769"/>
      <c r="ECM46" s="768"/>
      <c r="ECN46" s="769"/>
      <c r="ECO46" s="768"/>
      <c r="ECP46" s="769"/>
      <c r="ECQ46" s="768"/>
      <c r="ECR46" s="769"/>
      <c r="ECS46" s="768"/>
      <c r="ECT46" s="769"/>
      <c r="ECU46" s="768"/>
      <c r="ECV46" s="769"/>
      <c r="ECW46" s="768"/>
      <c r="ECX46" s="769"/>
      <c r="ECY46" s="768"/>
      <c r="ECZ46" s="769"/>
      <c r="EDA46" s="768"/>
      <c r="EDB46" s="769"/>
      <c r="EDC46" s="768"/>
      <c r="EDD46" s="769"/>
      <c r="EDE46" s="768"/>
      <c r="EDF46" s="769"/>
      <c r="EDG46" s="768"/>
      <c r="EDH46" s="769"/>
      <c r="EDI46" s="768"/>
      <c r="EDJ46" s="769"/>
      <c r="EDK46" s="768"/>
      <c r="EDL46" s="769"/>
      <c r="EDM46" s="768"/>
      <c r="EDN46" s="769"/>
      <c r="EDO46" s="768"/>
      <c r="EDP46" s="769"/>
      <c r="EDQ46" s="768"/>
      <c r="EDR46" s="769"/>
      <c r="EDS46" s="768"/>
      <c r="EDT46" s="769"/>
      <c r="EDU46" s="768"/>
      <c r="EDV46" s="769"/>
      <c r="EDW46" s="768"/>
      <c r="EDX46" s="769"/>
      <c r="EDY46" s="768"/>
      <c r="EDZ46" s="769"/>
      <c r="EEA46" s="768"/>
      <c r="EEB46" s="769"/>
      <c r="EEC46" s="768"/>
      <c r="EED46" s="769"/>
      <c r="EEE46" s="768"/>
      <c r="EEF46" s="769"/>
      <c r="EEG46" s="768"/>
      <c r="EEH46" s="769"/>
      <c r="EEI46" s="768"/>
      <c r="EEJ46" s="769"/>
      <c r="EEK46" s="768"/>
      <c r="EEL46" s="769"/>
      <c r="EEM46" s="768"/>
      <c r="EEN46" s="769"/>
      <c r="EEO46" s="768"/>
      <c r="EEP46" s="769"/>
      <c r="EEQ46" s="768"/>
      <c r="EER46" s="769"/>
      <c r="EES46" s="768"/>
      <c r="EET46" s="769"/>
      <c r="EEU46" s="768"/>
      <c r="EEV46" s="769"/>
      <c r="EEW46" s="768"/>
      <c r="EEX46" s="769"/>
      <c r="EEY46" s="768"/>
      <c r="EEZ46" s="769"/>
      <c r="EFA46" s="768"/>
      <c r="EFB46" s="769"/>
      <c r="EFC46" s="768"/>
      <c r="EFD46" s="769"/>
      <c r="EFE46" s="768"/>
      <c r="EFF46" s="769"/>
      <c r="EFG46" s="768"/>
      <c r="EFH46" s="769"/>
      <c r="EFI46" s="768"/>
      <c r="EFJ46" s="769"/>
      <c r="EFK46" s="768"/>
      <c r="EFL46" s="769"/>
      <c r="EFM46" s="768"/>
      <c r="EFN46" s="769"/>
      <c r="EFO46" s="768"/>
      <c r="EFP46" s="769"/>
      <c r="EFQ46" s="768"/>
      <c r="EFR46" s="769"/>
      <c r="EFS46" s="768"/>
      <c r="EFT46" s="769"/>
      <c r="EFU46" s="768"/>
      <c r="EFV46" s="769"/>
      <c r="EFW46" s="768"/>
      <c r="EFX46" s="769"/>
      <c r="EFY46" s="768"/>
      <c r="EFZ46" s="769"/>
      <c r="EGA46" s="768"/>
      <c r="EGB46" s="769"/>
      <c r="EGC46" s="768"/>
      <c r="EGD46" s="769"/>
      <c r="EGE46" s="768"/>
      <c r="EGF46" s="769"/>
      <c r="EGG46" s="768"/>
      <c r="EGH46" s="769"/>
      <c r="EGI46" s="768"/>
      <c r="EGJ46" s="769"/>
      <c r="EGK46" s="768"/>
      <c r="EGL46" s="769"/>
      <c r="EGM46" s="768"/>
      <c r="EGN46" s="769"/>
      <c r="EGO46" s="768"/>
      <c r="EGP46" s="769"/>
      <c r="EGQ46" s="768"/>
      <c r="EGR46" s="769"/>
      <c r="EGS46" s="768"/>
      <c r="EGT46" s="769"/>
      <c r="EGU46" s="768"/>
      <c r="EGV46" s="769"/>
      <c r="EGW46" s="768"/>
      <c r="EGX46" s="769"/>
      <c r="EGY46" s="768"/>
      <c r="EGZ46" s="769"/>
      <c r="EHA46" s="768"/>
      <c r="EHB46" s="769"/>
      <c r="EHC46" s="768"/>
      <c r="EHD46" s="769"/>
      <c r="EHE46" s="768"/>
      <c r="EHF46" s="769"/>
      <c r="EHG46" s="768"/>
      <c r="EHH46" s="769"/>
      <c r="EHI46" s="768"/>
      <c r="EHJ46" s="769"/>
      <c r="EHK46" s="768"/>
      <c r="EHL46" s="769"/>
      <c r="EHM46" s="768"/>
      <c r="EHN46" s="769"/>
      <c r="EHO46" s="768"/>
      <c r="EHP46" s="769"/>
      <c r="EHQ46" s="768"/>
      <c r="EHR46" s="769"/>
      <c r="EHS46" s="768"/>
      <c r="EHT46" s="769"/>
      <c r="EHU46" s="768"/>
      <c r="EHV46" s="769"/>
      <c r="EHW46" s="768"/>
      <c r="EHX46" s="769"/>
      <c r="EHY46" s="768"/>
      <c r="EHZ46" s="769"/>
      <c r="EIA46" s="768"/>
      <c r="EIB46" s="769"/>
      <c r="EIC46" s="768"/>
      <c r="EID46" s="769"/>
      <c r="EIE46" s="768"/>
      <c r="EIF46" s="769"/>
      <c r="EIG46" s="768"/>
      <c r="EIH46" s="769"/>
      <c r="EII46" s="768"/>
      <c r="EIJ46" s="769"/>
      <c r="EIK46" s="768"/>
      <c r="EIL46" s="769"/>
      <c r="EIM46" s="768"/>
      <c r="EIN46" s="769"/>
      <c r="EIO46" s="768"/>
      <c r="EIP46" s="769"/>
      <c r="EIQ46" s="768"/>
      <c r="EIR46" s="769"/>
      <c r="EIS46" s="768"/>
      <c r="EIT46" s="769"/>
      <c r="EIU46" s="768"/>
      <c r="EIV46" s="769"/>
      <c r="EIW46" s="768"/>
      <c r="EIX46" s="769"/>
      <c r="EIY46" s="768"/>
      <c r="EIZ46" s="769"/>
      <c r="EJA46" s="768"/>
      <c r="EJB46" s="769"/>
      <c r="EJC46" s="768"/>
      <c r="EJD46" s="769"/>
      <c r="EJE46" s="768"/>
      <c r="EJF46" s="769"/>
      <c r="EJG46" s="768"/>
      <c r="EJH46" s="769"/>
      <c r="EJI46" s="768"/>
      <c r="EJJ46" s="769"/>
      <c r="EJK46" s="768"/>
      <c r="EJL46" s="769"/>
      <c r="EJM46" s="768"/>
      <c r="EJN46" s="769"/>
      <c r="EJO46" s="768"/>
      <c r="EJP46" s="769"/>
      <c r="EJQ46" s="768"/>
      <c r="EJR46" s="769"/>
      <c r="EJS46" s="768"/>
      <c r="EJT46" s="769"/>
      <c r="EJU46" s="768"/>
      <c r="EJV46" s="769"/>
      <c r="EJW46" s="768"/>
      <c r="EJX46" s="769"/>
      <c r="EJY46" s="768"/>
      <c r="EJZ46" s="769"/>
      <c r="EKA46" s="768"/>
      <c r="EKB46" s="769"/>
      <c r="EKC46" s="768"/>
      <c r="EKD46" s="769"/>
      <c r="EKE46" s="768"/>
      <c r="EKF46" s="769"/>
      <c r="EKG46" s="768"/>
      <c r="EKH46" s="769"/>
      <c r="EKI46" s="768"/>
      <c r="EKJ46" s="769"/>
      <c r="EKK46" s="768"/>
      <c r="EKL46" s="769"/>
      <c r="EKM46" s="768"/>
      <c r="EKN46" s="769"/>
      <c r="EKO46" s="768"/>
      <c r="EKP46" s="769"/>
      <c r="EKQ46" s="768"/>
      <c r="EKR46" s="769"/>
      <c r="EKS46" s="768"/>
      <c r="EKT46" s="769"/>
      <c r="EKU46" s="768"/>
      <c r="EKV46" s="769"/>
      <c r="EKW46" s="768"/>
      <c r="EKX46" s="769"/>
      <c r="EKY46" s="768"/>
      <c r="EKZ46" s="769"/>
      <c r="ELA46" s="768"/>
      <c r="ELB46" s="769"/>
      <c r="ELC46" s="768"/>
      <c r="ELD46" s="769"/>
      <c r="ELE46" s="768"/>
      <c r="ELF46" s="769"/>
      <c r="ELG46" s="768"/>
      <c r="ELH46" s="769"/>
      <c r="ELI46" s="768"/>
      <c r="ELJ46" s="769"/>
      <c r="ELK46" s="768"/>
      <c r="ELL46" s="769"/>
      <c r="ELM46" s="768"/>
      <c r="ELN46" s="769"/>
      <c r="ELO46" s="768"/>
      <c r="ELP46" s="769"/>
      <c r="ELQ46" s="768"/>
      <c r="ELR46" s="769"/>
      <c r="ELS46" s="768"/>
      <c r="ELT46" s="769"/>
      <c r="ELU46" s="768"/>
      <c r="ELV46" s="769"/>
      <c r="ELW46" s="768"/>
      <c r="ELX46" s="769"/>
      <c r="ELY46" s="768"/>
      <c r="ELZ46" s="769"/>
      <c r="EMA46" s="768"/>
      <c r="EMB46" s="769"/>
      <c r="EMC46" s="768"/>
      <c r="EMD46" s="769"/>
      <c r="EME46" s="768"/>
      <c r="EMF46" s="769"/>
      <c r="EMG46" s="768"/>
      <c r="EMH46" s="769"/>
      <c r="EMI46" s="768"/>
      <c r="EMJ46" s="769"/>
      <c r="EMK46" s="768"/>
      <c r="EML46" s="769"/>
      <c r="EMM46" s="768"/>
      <c r="EMN46" s="769"/>
      <c r="EMO46" s="768"/>
      <c r="EMP46" s="769"/>
      <c r="EMQ46" s="768"/>
      <c r="EMR46" s="769"/>
      <c r="EMS46" s="768"/>
      <c r="EMT46" s="769"/>
      <c r="EMU46" s="768"/>
      <c r="EMV46" s="769"/>
      <c r="EMW46" s="768"/>
      <c r="EMX46" s="769"/>
      <c r="EMY46" s="768"/>
      <c r="EMZ46" s="769"/>
      <c r="ENA46" s="768"/>
      <c r="ENB46" s="769"/>
      <c r="ENC46" s="768"/>
      <c r="END46" s="769"/>
      <c r="ENE46" s="768"/>
      <c r="ENF46" s="769"/>
      <c r="ENG46" s="768"/>
      <c r="ENH46" s="769"/>
      <c r="ENI46" s="768"/>
      <c r="ENJ46" s="769"/>
      <c r="ENK46" s="768"/>
      <c r="ENL46" s="769"/>
      <c r="ENM46" s="768"/>
      <c r="ENN46" s="769"/>
      <c r="ENO46" s="768"/>
      <c r="ENP46" s="769"/>
      <c r="ENQ46" s="768"/>
      <c r="ENR46" s="769"/>
      <c r="ENS46" s="768"/>
      <c r="ENT46" s="769"/>
      <c r="ENU46" s="768"/>
      <c r="ENV46" s="769"/>
      <c r="ENW46" s="768"/>
      <c r="ENX46" s="769"/>
      <c r="ENY46" s="768"/>
      <c r="ENZ46" s="769"/>
      <c r="EOA46" s="768"/>
      <c r="EOB46" s="769"/>
      <c r="EOC46" s="768"/>
      <c r="EOD46" s="769"/>
      <c r="EOE46" s="768"/>
      <c r="EOF46" s="769"/>
      <c r="EOG46" s="768"/>
      <c r="EOH46" s="769"/>
      <c r="EOI46" s="768"/>
      <c r="EOJ46" s="769"/>
      <c r="EOK46" s="768"/>
      <c r="EOL46" s="769"/>
      <c r="EOM46" s="768"/>
      <c r="EON46" s="769"/>
      <c r="EOO46" s="768"/>
      <c r="EOP46" s="769"/>
      <c r="EOQ46" s="768"/>
      <c r="EOR46" s="769"/>
      <c r="EOS46" s="768"/>
      <c r="EOT46" s="769"/>
      <c r="EOU46" s="768"/>
      <c r="EOV46" s="769"/>
      <c r="EOW46" s="768"/>
      <c r="EOX46" s="769"/>
      <c r="EOY46" s="768"/>
      <c r="EOZ46" s="769"/>
      <c r="EPA46" s="768"/>
      <c r="EPB46" s="769"/>
      <c r="EPC46" s="768"/>
      <c r="EPD46" s="769"/>
      <c r="EPE46" s="768"/>
      <c r="EPF46" s="769"/>
      <c r="EPG46" s="768"/>
      <c r="EPH46" s="769"/>
      <c r="EPI46" s="768"/>
      <c r="EPJ46" s="769"/>
      <c r="EPK46" s="768"/>
      <c r="EPL46" s="769"/>
      <c r="EPM46" s="768"/>
      <c r="EPN46" s="769"/>
      <c r="EPO46" s="768"/>
      <c r="EPP46" s="769"/>
      <c r="EPQ46" s="768"/>
      <c r="EPR46" s="769"/>
      <c r="EPS46" s="768"/>
      <c r="EPT46" s="769"/>
      <c r="EPU46" s="768"/>
      <c r="EPV46" s="769"/>
      <c r="EPW46" s="768"/>
      <c r="EPX46" s="769"/>
      <c r="EPY46" s="768"/>
      <c r="EPZ46" s="769"/>
      <c r="EQA46" s="768"/>
      <c r="EQB46" s="769"/>
      <c r="EQC46" s="768"/>
      <c r="EQD46" s="769"/>
      <c r="EQE46" s="768"/>
      <c r="EQF46" s="769"/>
      <c r="EQG46" s="768"/>
      <c r="EQH46" s="769"/>
      <c r="EQI46" s="768"/>
      <c r="EQJ46" s="769"/>
      <c r="EQK46" s="768"/>
      <c r="EQL46" s="769"/>
      <c r="EQM46" s="768"/>
      <c r="EQN46" s="769"/>
      <c r="EQO46" s="768"/>
      <c r="EQP46" s="769"/>
      <c r="EQQ46" s="768"/>
      <c r="EQR46" s="769"/>
      <c r="EQS46" s="768"/>
      <c r="EQT46" s="769"/>
      <c r="EQU46" s="768"/>
      <c r="EQV46" s="769"/>
      <c r="EQW46" s="768"/>
      <c r="EQX46" s="769"/>
      <c r="EQY46" s="768"/>
      <c r="EQZ46" s="769"/>
      <c r="ERA46" s="768"/>
      <c r="ERB46" s="769"/>
      <c r="ERC46" s="768"/>
      <c r="ERD46" s="769"/>
      <c r="ERE46" s="768"/>
      <c r="ERF46" s="769"/>
      <c r="ERG46" s="768"/>
      <c r="ERH46" s="769"/>
      <c r="ERI46" s="768"/>
      <c r="ERJ46" s="769"/>
      <c r="ERK46" s="768"/>
      <c r="ERL46" s="769"/>
      <c r="ERM46" s="768"/>
      <c r="ERN46" s="769"/>
      <c r="ERO46" s="768"/>
      <c r="ERP46" s="769"/>
      <c r="ERQ46" s="768"/>
      <c r="ERR46" s="769"/>
      <c r="ERS46" s="768"/>
      <c r="ERT46" s="769"/>
      <c r="ERU46" s="768"/>
      <c r="ERV46" s="769"/>
      <c r="ERW46" s="768"/>
      <c r="ERX46" s="769"/>
      <c r="ERY46" s="768"/>
      <c r="ERZ46" s="769"/>
      <c r="ESA46" s="768"/>
      <c r="ESB46" s="769"/>
      <c r="ESC46" s="768"/>
      <c r="ESD46" s="769"/>
      <c r="ESE46" s="768"/>
      <c r="ESF46" s="769"/>
      <c r="ESG46" s="768"/>
      <c r="ESH46" s="769"/>
      <c r="ESI46" s="768"/>
      <c r="ESJ46" s="769"/>
      <c r="ESK46" s="768"/>
      <c r="ESL46" s="769"/>
      <c r="ESM46" s="768"/>
      <c r="ESN46" s="769"/>
      <c r="ESO46" s="768"/>
      <c r="ESP46" s="769"/>
      <c r="ESQ46" s="768"/>
      <c r="ESR46" s="769"/>
      <c r="ESS46" s="768"/>
      <c r="EST46" s="769"/>
      <c r="ESU46" s="768"/>
      <c r="ESV46" s="769"/>
      <c r="ESW46" s="768"/>
      <c r="ESX46" s="769"/>
      <c r="ESY46" s="768"/>
      <c r="ESZ46" s="769"/>
      <c r="ETA46" s="768"/>
      <c r="ETB46" s="769"/>
      <c r="ETC46" s="768"/>
      <c r="ETD46" s="769"/>
      <c r="ETE46" s="768"/>
      <c r="ETF46" s="769"/>
      <c r="ETG46" s="768"/>
      <c r="ETH46" s="769"/>
      <c r="ETI46" s="768"/>
      <c r="ETJ46" s="769"/>
      <c r="ETK46" s="768"/>
      <c r="ETL46" s="769"/>
      <c r="ETM46" s="768"/>
      <c r="ETN46" s="769"/>
      <c r="ETO46" s="768"/>
      <c r="ETP46" s="769"/>
      <c r="ETQ46" s="768"/>
      <c r="ETR46" s="769"/>
      <c r="ETS46" s="768"/>
      <c r="ETT46" s="769"/>
      <c r="ETU46" s="768"/>
      <c r="ETV46" s="769"/>
      <c r="ETW46" s="768"/>
      <c r="ETX46" s="769"/>
      <c r="ETY46" s="768"/>
      <c r="ETZ46" s="769"/>
      <c r="EUA46" s="768"/>
      <c r="EUB46" s="769"/>
      <c r="EUC46" s="768"/>
      <c r="EUD46" s="769"/>
      <c r="EUE46" s="768"/>
      <c r="EUF46" s="769"/>
      <c r="EUG46" s="768"/>
      <c r="EUH46" s="769"/>
      <c r="EUI46" s="768"/>
      <c r="EUJ46" s="769"/>
      <c r="EUK46" s="768"/>
      <c r="EUL46" s="769"/>
      <c r="EUM46" s="768"/>
      <c r="EUN46" s="769"/>
      <c r="EUO46" s="768"/>
      <c r="EUP46" s="769"/>
      <c r="EUQ46" s="768"/>
      <c r="EUR46" s="769"/>
      <c r="EUS46" s="768"/>
      <c r="EUT46" s="769"/>
      <c r="EUU46" s="768"/>
      <c r="EUV46" s="769"/>
      <c r="EUW46" s="768"/>
      <c r="EUX46" s="769"/>
      <c r="EUY46" s="768"/>
      <c r="EUZ46" s="769"/>
      <c r="EVA46" s="768"/>
      <c r="EVB46" s="769"/>
      <c r="EVC46" s="768"/>
      <c r="EVD46" s="769"/>
      <c r="EVE46" s="768"/>
      <c r="EVF46" s="769"/>
      <c r="EVG46" s="768"/>
      <c r="EVH46" s="769"/>
      <c r="EVI46" s="768"/>
      <c r="EVJ46" s="769"/>
      <c r="EVK46" s="768"/>
      <c r="EVL46" s="769"/>
      <c r="EVM46" s="768"/>
      <c r="EVN46" s="769"/>
      <c r="EVO46" s="768"/>
      <c r="EVP46" s="769"/>
      <c r="EVQ46" s="768"/>
      <c r="EVR46" s="769"/>
      <c r="EVS46" s="768"/>
      <c r="EVT46" s="769"/>
      <c r="EVU46" s="768"/>
      <c r="EVV46" s="769"/>
      <c r="EVW46" s="768"/>
      <c r="EVX46" s="769"/>
      <c r="EVY46" s="768"/>
      <c r="EVZ46" s="769"/>
      <c r="EWA46" s="768"/>
      <c r="EWB46" s="769"/>
      <c r="EWC46" s="768"/>
      <c r="EWD46" s="769"/>
      <c r="EWE46" s="768"/>
      <c r="EWF46" s="769"/>
      <c r="EWG46" s="768"/>
      <c r="EWH46" s="769"/>
      <c r="EWI46" s="768"/>
      <c r="EWJ46" s="769"/>
      <c r="EWK46" s="768"/>
      <c r="EWL46" s="769"/>
      <c r="EWM46" s="768"/>
      <c r="EWN46" s="769"/>
      <c r="EWO46" s="768"/>
      <c r="EWP46" s="769"/>
      <c r="EWQ46" s="768"/>
      <c r="EWR46" s="769"/>
      <c r="EWS46" s="768"/>
      <c r="EWT46" s="769"/>
      <c r="EWU46" s="768"/>
      <c r="EWV46" s="769"/>
      <c r="EWW46" s="768"/>
      <c r="EWX46" s="769"/>
      <c r="EWY46" s="768"/>
      <c r="EWZ46" s="769"/>
      <c r="EXA46" s="768"/>
      <c r="EXB46" s="769"/>
      <c r="EXC46" s="768"/>
      <c r="EXD46" s="769"/>
      <c r="EXE46" s="768"/>
      <c r="EXF46" s="769"/>
      <c r="EXG46" s="768"/>
      <c r="EXH46" s="769"/>
      <c r="EXI46" s="768"/>
      <c r="EXJ46" s="769"/>
      <c r="EXK46" s="768"/>
      <c r="EXL46" s="769"/>
      <c r="EXM46" s="768"/>
      <c r="EXN46" s="769"/>
      <c r="EXO46" s="768"/>
      <c r="EXP46" s="769"/>
      <c r="EXQ46" s="768"/>
      <c r="EXR46" s="769"/>
      <c r="EXS46" s="768"/>
      <c r="EXT46" s="769"/>
      <c r="EXU46" s="768"/>
      <c r="EXV46" s="769"/>
      <c r="EXW46" s="768"/>
      <c r="EXX46" s="769"/>
      <c r="EXY46" s="768"/>
      <c r="EXZ46" s="769"/>
      <c r="EYA46" s="768"/>
      <c r="EYB46" s="769"/>
      <c r="EYC46" s="768"/>
      <c r="EYD46" s="769"/>
      <c r="EYE46" s="768"/>
      <c r="EYF46" s="769"/>
      <c r="EYG46" s="768"/>
      <c r="EYH46" s="769"/>
      <c r="EYI46" s="768"/>
      <c r="EYJ46" s="769"/>
      <c r="EYK46" s="768"/>
      <c r="EYL46" s="769"/>
      <c r="EYM46" s="768"/>
      <c r="EYN46" s="769"/>
      <c r="EYO46" s="768"/>
      <c r="EYP46" s="769"/>
      <c r="EYQ46" s="768"/>
      <c r="EYR46" s="769"/>
      <c r="EYS46" s="768"/>
      <c r="EYT46" s="769"/>
      <c r="EYU46" s="768"/>
      <c r="EYV46" s="769"/>
      <c r="EYW46" s="768"/>
      <c r="EYX46" s="769"/>
      <c r="EYY46" s="768"/>
      <c r="EYZ46" s="769"/>
      <c r="EZA46" s="768"/>
      <c r="EZB46" s="769"/>
      <c r="EZC46" s="768"/>
      <c r="EZD46" s="769"/>
      <c r="EZE46" s="768"/>
      <c r="EZF46" s="769"/>
      <c r="EZG46" s="768"/>
      <c r="EZH46" s="769"/>
      <c r="EZI46" s="768"/>
      <c r="EZJ46" s="769"/>
      <c r="EZK46" s="768"/>
      <c r="EZL46" s="769"/>
      <c r="EZM46" s="768"/>
      <c r="EZN46" s="769"/>
      <c r="EZO46" s="768"/>
      <c r="EZP46" s="769"/>
      <c r="EZQ46" s="768"/>
      <c r="EZR46" s="769"/>
      <c r="EZS46" s="768"/>
      <c r="EZT46" s="769"/>
      <c r="EZU46" s="768"/>
      <c r="EZV46" s="769"/>
      <c r="EZW46" s="768"/>
      <c r="EZX46" s="769"/>
      <c r="EZY46" s="768"/>
      <c r="EZZ46" s="769"/>
      <c r="FAA46" s="768"/>
      <c r="FAB46" s="769"/>
      <c r="FAC46" s="768"/>
      <c r="FAD46" s="769"/>
      <c r="FAE46" s="768"/>
      <c r="FAF46" s="769"/>
      <c r="FAG46" s="768"/>
      <c r="FAH46" s="769"/>
      <c r="FAI46" s="768"/>
      <c r="FAJ46" s="769"/>
      <c r="FAK46" s="768"/>
      <c r="FAL46" s="769"/>
      <c r="FAM46" s="768"/>
      <c r="FAN46" s="769"/>
      <c r="FAO46" s="768"/>
      <c r="FAP46" s="769"/>
      <c r="FAQ46" s="768"/>
      <c r="FAR46" s="769"/>
      <c r="FAS46" s="768"/>
      <c r="FAT46" s="769"/>
      <c r="FAU46" s="768"/>
      <c r="FAV46" s="769"/>
      <c r="FAW46" s="768"/>
      <c r="FAX46" s="769"/>
      <c r="FAY46" s="768"/>
      <c r="FAZ46" s="769"/>
      <c r="FBA46" s="768"/>
      <c r="FBB46" s="769"/>
      <c r="FBC46" s="768"/>
      <c r="FBD46" s="769"/>
      <c r="FBE46" s="768"/>
      <c r="FBF46" s="769"/>
      <c r="FBG46" s="768"/>
      <c r="FBH46" s="769"/>
      <c r="FBI46" s="768"/>
      <c r="FBJ46" s="769"/>
      <c r="FBK46" s="768"/>
      <c r="FBL46" s="769"/>
      <c r="FBM46" s="768"/>
      <c r="FBN46" s="769"/>
      <c r="FBO46" s="768"/>
      <c r="FBP46" s="769"/>
      <c r="FBQ46" s="768"/>
      <c r="FBR46" s="769"/>
      <c r="FBS46" s="768"/>
      <c r="FBT46" s="769"/>
      <c r="FBU46" s="768"/>
      <c r="FBV46" s="769"/>
      <c r="FBW46" s="768"/>
      <c r="FBX46" s="769"/>
      <c r="FBY46" s="768"/>
      <c r="FBZ46" s="769"/>
      <c r="FCA46" s="768"/>
      <c r="FCB46" s="769"/>
      <c r="FCC46" s="768"/>
      <c r="FCD46" s="769"/>
      <c r="FCE46" s="768"/>
      <c r="FCF46" s="769"/>
      <c r="FCG46" s="768"/>
      <c r="FCH46" s="769"/>
      <c r="FCI46" s="768"/>
      <c r="FCJ46" s="769"/>
      <c r="FCK46" s="768"/>
      <c r="FCL46" s="769"/>
      <c r="FCM46" s="768"/>
      <c r="FCN46" s="769"/>
      <c r="FCO46" s="768"/>
      <c r="FCP46" s="769"/>
      <c r="FCQ46" s="768"/>
      <c r="FCR46" s="769"/>
      <c r="FCS46" s="768"/>
      <c r="FCT46" s="769"/>
      <c r="FCU46" s="768"/>
      <c r="FCV46" s="769"/>
      <c r="FCW46" s="768"/>
      <c r="FCX46" s="769"/>
      <c r="FCY46" s="768"/>
      <c r="FCZ46" s="769"/>
      <c r="FDA46" s="768"/>
      <c r="FDB46" s="769"/>
      <c r="FDC46" s="768"/>
      <c r="FDD46" s="769"/>
      <c r="FDE46" s="768"/>
      <c r="FDF46" s="769"/>
      <c r="FDG46" s="768"/>
      <c r="FDH46" s="769"/>
      <c r="FDI46" s="768"/>
      <c r="FDJ46" s="769"/>
      <c r="FDK46" s="768"/>
      <c r="FDL46" s="769"/>
      <c r="FDM46" s="768"/>
      <c r="FDN46" s="769"/>
      <c r="FDO46" s="768"/>
      <c r="FDP46" s="769"/>
      <c r="FDQ46" s="768"/>
      <c r="FDR46" s="769"/>
      <c r="FDS46" s="768"/>
      <c r="FDT46" s="769"/>
      <c r="FDU46" s="768"/>
      <c r="FDV46" s="769"/>
      <c r="FDW46" s="768"/>
      <c r="FDX46" s="769"/>
      <c r="FDY46" s="768"/>
      <c r="FDZ46" s="769"/>
      <c r="FEA46" s="768"/>
      <c r="FEB46" s="769"/>
      <c r="FEC46" s="768"/>
      <c r="FED46" s="769"/>
      <c r="FEE46" s="768"/>
      <c r="FEF46" s="769"/>
      <c r="FEG46" s="768"/>
      <c r="FEH46" s="769"/>
      <c r="FEI46" s="768"/>
      <c r="FEJ46" s="769"/>
      <c r="FEK46" s="768"/>
      <c r="FEL46" s="769"/>
      <c r="FEM46" s="768"/>
      <c r="FEN46" s="769"/>
      <c r="FEO46" s="768"/>
      <c r="FEP46" s="769"/>
      <c r="FEQ46" s="768"/>
      <c r="FER46" s="769"/>
      <c r="FES46" s="768"/>
      <c r="FET46" s="769"/>
      <c r="FEU46" s="768"/>
      <c r="FEV46" s="769"/>
      <c r="FEW46" s="768"/>
      <c r="FEX46" s="769"/>
      <c r="FEY46" s="768"/>
      <c r="FEZ46" s="769"/>
      <c r="FFA46" s="768"/>
      <c r="FFB46" s="769"/>
      <c r="FFC46" s="768"/>
      <c r="FFD46" s="769"/>
      <c r="FFE46" s="768"/>
      <c r="FFF46" s="769"/>
      <c r="FFG46" s="768"/>
      <c r="FFH46" s="769"/>
      <c r="FFI46" s="768"/>
      <c r="FFJ46" s="769"/>
      <c r="FFK46" s="768"/>
      <c r="FFL46" s="769"/>
      <c r="FFM46" s="768"/>
      <c r="FFN46" s="769"/>
      <c r="FFO46" s="768"/>
      <c r="FFP46" s="769"/>
      <c r="FFQ46" s="768"/>
      <c r="FFR46" s="769"/>
      <c r="FFS46" s="768"/>
      <c r="FFT46" s="769"/>
      <c r="FFU46" s="768"/>
      <c r="FFV46" s="769"/>
      <c r="FFW46" s="768"/>
      <c r="FFX46" s="769"/>
      <c r="FFY46" s="768"/>
      <c r="FFZ46" s="769"/>
      <c r="FGA46" s="768"/>
      <c r="FGB46" s="769"/>
      <c r="FGC46" s="768"/>
      <c r="FGD46" s="769"/>
      <c r="FGE46" s="768"/>
      <c r="FGF46" s="769"/>
      <c r="FGG46" s="768"/>
      <c r="FGH46" s="769"/>
      <c r="FGI46" s="768"/>
      <c r="FGJ46" s="769"/>
      <c r="FGK46" s="768"/>
      <c r="FGL46" s="769"/>
      <c r="FGM46" s="768"/>
      <c r="FGN46" s="769"/>
      <c r="FGO46" s="768"/>
      <c r="FGP46" s="769"/>
      <c r="FGQ46" s="768"/>
      <c r="FGR46" s="769"/>
      <c r="FGS46" s="768"/>
      <c r="FGT46" s="769"/>
      <c r="FGU46" s="768"/>
      <c r="FGV46" s="769"/>
      <c r="FGW46" s="768"/>
      <c r="FGX46" s="769"/>
      <c r="FGY46" s="768"/>
      <c r="FGZ46" s="769"/>
      <c r="FHA46" s="768"/>
      <c r="FHB46" s="769"/>
      <c r="FHC46" s="768"/>
      <c r="FHD46" s="769"/>
      <c r="FHE46" s="768"/>
      <c r="FHF46" s="769"/>
      <c r="FHG46" s="768"/>
      <c r="FHH46" s="769"/>
      <c r="FHI46" s="768"/>
      <c r="FHJ46" s="769"/>
      <c r="FHK46" s="768"/>
      <c r="FHL46" s="769"/>
      <c r="FHM46" s="768"/>
      <c r="FHN46" s="769"/>
      <c r="FHO46" s="768"/>
      <c r="FHP46" s="769"/>
      <c r="FHQ46" s="768"/>
      <c r="FHR46" s="769"/>
      <c r="FHS46" s="768"/>
      <c r="FHT46" s="769"/>
      <c r="FHU46" s="768"/>
      <c r="FHV46" s="769"/>
      <c r="FHW46" s="768"/>
      <c r="FHX46" s="769"/>
      <c r="FHY46" s="768"/>
      <c r="FHZ46" s="769"/>
      <c r="FIA46" s="768"/>
      <c r="FIB46" s="769"/>
      <c r="FIC46" s="768"/>
      <c r="FID46" s="769"/>
      <c r="FIE46" s="768"/>
      <c r="FIF46" s="769"/>
      <c r="FIG46" s="768"/>
      <c r="FIH46" s="769"/>
      <c r="FII46" s="768"/>
      <c r="FIJ46" s="769"/>
      <c r="FIK46" s="768"/>
      <c r="FIL46" s="769"/>
      <c r="FIM46" s="768"/>
      <c r="FIN46" s="769"/>
      <c r="FIO46" s="768"/>
      <c r="FIP46" s="769"/>
      <c r="FIQ46" s="768"/>
      <c r="FIR46" s="769"/>
      <c r="FIS46" s="768"/>
      <c r="FIT46" s="769"/>
      <c r="FIU46" s="768"/>
      <c r="FIV46" s="769"/>
      <c r="FIW46" s="768"/>
      <c r="FIX46" s="769"/>
      <c r="FIY46" s="768"/>
      <c r="FIZ46" s="769"/>
      <c r="FJA46" s="768"/>
      <c r="FJB46" s="769"/>
      <c r="FJC46" s="768"/>
      <c r="FJD46" s="769"/>
      <c r="FJE46" s="768"/>
      <c r="FJF46" s="769"/>
      <c r="FJG46" s="768"/>
      <c r="FJH46" s="769"/>
      <c r="FJI46" s="768"/>
      <c r="FJJ46" s="769"/>
      <c r="FJK46" s="768"/>
      <c r="FJL46" s="769"/>
      <c r="FJM46" s="768"/>
      <c r="FJN46" s="769"/>
      <c r="FJO46" s="768"/>
      <c r="FJP46" s="769"/>
      <c r="FJQ46" s="768"/>
      <c r="FJR46" s="769"/>
      <c r="FJS46" s="768"/>
      <c r="FJT46" s="769"/>
      <c r="FJU46" s="768"/>
      <c r="FJV46" s="769"/>
      <c r="FJW46" s="768"/>
      <c r="FJX46" s="769"/>
      <c r="FJY46" s="768"/>
      <c r="FJZ46" s="769"/>
      <c r="FKA46" s="768"/>
      <c r="FKB46" s="769"/>
      <c r="FKC46" s="768"/>
      <c r="FKD46" s="769"/>
      <c r="FKE46" s="768"/>
      <c r="FKF46" s="769"/>
      <c r="FKG46" s="768"/>
      <c r="FKH46" s="769"/>
      <c r="FKI46" s="768"/>
      <c r="FKJ46" s="769"/>
      <c r="FKK46" s="768"/>
      <c r="FKL46" s="769"/>
      <c r="FKM46" s="768"/>
      <c r="FKN46" s="769"/>
      <c r="FKO46" s="768"/>
      <c r="FKP46" s="769"/>
      <c r="FKQ46" s="768"/>
      <c r="FKR46" s="769"/>
      <c r="FKS46" s="768"/>
      <c r="FKT46" s="769"/>
      <c r="FKU46" s="768"/>
      <c r="FKV46" s="769"/>
      <c r="FKW46" s="768"/>
      <c r="FKX46" s="769"/>
      <c r="FKY46" s="768"/>
      <c r="FKZ46" s="769"/>
      <c r="FLA46" s="768"/>
      <c r="FLB46" s="769"/>
      <c r="FLC46" s="768"/>
      <c r="FLD46" s="769"/>
      <c r="FLE46" s="768"/>
      <c r="FLF46" s="769"/>
      <c r="FLG46" s="768"/>
      <c r="FLH46" s="769"/>
      <c r="FLI46" s="768"/>
      <c r="FLJ46" s="769"/>
      <c r="FLK46" s="768"/>
      <c r="FLL46" s="769"/>
      <c r="FLM46" s="768"/>
      <c r="FLN46" s="769"/>
      <c r="FLO46" s="768"/>
      <c r="FLP46" s="769"/>
      <c r="FLQ46" s="768"/>
      <c r="FLR46" s="769"/>
      <c r="FLS46" s="768"/>
      <c r="FLT46" s="769"/>
      <c r="FLU46" s="768"/>
      <c r="FLV46" s="769"/>
      <c r="FLW46" s="768"/>
      <c r="FLX46" s="769"/>
      <c r="FLY46" s="768"/>
      <c r="FLZ46" s="769"/>
      <c r="FMA46" s="768"/>
      <c r="FMB46" s="769"/>
      <c r="FMC46" s="768"/>
      <c r="FMD46" s="769"/>
      <c r="FME46" s="768"/>
      <c r="FMF46" s="769"/>
      <c r="FMG46" s="768"/>
      <c r="FMH46" s="769"/>
      <c r="FMI46" s="768"/>
      <c r="FMJ46" s="769"/>
      <c r="FMK46" s="768"/>
      <c r="FML46" s="769"/>
      <c r="FMM46" s="768"/>
      <c r="FMN46" s="769"/>
      <c r="FMO46" s="768"/>
      <c r="FMP46" s="769"/>
      <c r="FMQ46" s="768"/>
      <c r="FMR46" s="769"/>
      <c r="FMS46" s="768"/>
      <c r="FMT46" s="769"/>
      <c r="FMU46" s="768"/>
      <c r="FMV46" s="769"/>
      <c r="FMW46" s="768"/>
      <c r="FMX46" s="769"/>
      <c r="FMY46" s="768"/>
      <c r="FMZ46" s="769"/>
      <c r="FNA46" s="768"/>
      <c r="FNB46" s="769"/>
      <c r="FNC46" s="768"/>
      <c r="FND46" s="769"/>
      <c r="FNE46" s="768"/>
      <c r="FNF46" s="769"/>
      <c r="FNG46" s="768"/>
      <c r="FNH46" s="769"/>
      <c r="FNI46" s="768"/>
      <c r="FNJ46" s="769"/>
      <c r="FNK46" s="768"/>
      <c r="FNL46" s="769"/>
      <c r="FNM46" s="768"/>
      <c r="FNN46" s="769"/>
      <c r="FNO46" s="768"/>
      <c r="FNP46" s="769"/>
      <c r="FNQ46" s="768"/>
      <c r="FNR46" s="769"/>
      <c r="FNS46" s="768"/>
      <c r="FNT46" s="769"/>
      <c r="FNU46" s="768"/>
      <c r="FNV46" s="769"/>
      <c r="FNW46" s="768"/>
      <c r="FNX46" s="769"/>
      <c r="FNY46" s="768"/>
      <c r="FNZ46" s="769"/>
      <c r="FOA46" s="768"/>
      <c r="FOB46" s="769"/>
      <c r="FOC46" s="768"/>
      <c r="FOD46" s="769"/>
      <c r="FOE46" s="768"/>
      <c r="FOF46" s="769"/>
      <c r="FOG46" s="768"/>
      <c r="FOH46" s="769"/>
      <c r="FOI46" s="768"/>
      <c r="FOJ46" s="769"/>
      <c r="FOK46" s="768"/>
      <c r="FOL46" s="769"/>
      <c r="FOM46" s="768"/>
      <c r="FON46" s="769"/>
      <c r="FOO46" s="768"/>
      <c r="FOP46" s="769"/>
      <c r="FOQ46" s="768"/>
      <c r="FOR46" s="769"/>
      <c r="FOS46" s="768"/>
      <c r="FOT46" s="769"/>
      <c r="FOU46" s="768"/>
      <c r="FOV46" s="769"/>
      <c r="FOW46" s="768"/>
      <c r="FOX46" s="769"/>
      <c r="FOY46" s="768"/>
      <c r="FOZ46" s="769"/>
      <c r="FPA46" s="768"/>
      <c r="FPB46" s="769"/>
      <c r="FPC46" s="768"/>
      <c r="FPD46" s="769"/>
      <c r="FPE46" s="768"/>
      <c r="FPF46" s="769"/>
      <c r="FPG46" s="768"/>
      <c r="FPH46" s="769"/>
      <c r="FPI46" s="768"/>
      <c r="FPJ46" s="769"/>
      <c r="FPK46" s="768"/>
      <c r="FPL46" s="769"/>
      <c r="FPM46" s="768"/>
      <c r="FPN46" s="769"/>
      <c r="FPO46" s="768"/>
      <c r="FPP46" s="769"/>
      <c r="FPQ46" s="768"/>
      <c r="FPR46" s="769"/>
      <c r="FPS46" s="768"/>
      <c r="FPT46" s="769"/>
      <c r="FPU46" s="768"/>
      <c r="FPV46" s="769"/>
      <c r="FPW46" s="768"/>
      <c r="FPX46" s="769"/>
      <c r="FPY46" s="768"/>
      <c r="FPZ46" s="769"/>
      <c r="FQA46" s="768"/>
      <c r="FQB46" s="769"/>
      <c r="FQC46" s="768"/>
      <c r="FQD46" s="769"/>
      <c r="FQE46" s="768"/>
      <c r="FQF46" s="769"/>
      <c r="FQG46" s="768"/>
      <c r="FQH46" s="769"/>
      <c r="FQI46" s="768"/>
      <c r="FQJ46" s="769"/>
      <c r="FQK46" s="768"/>
      <c r="FQL46" s="769"/>
      <c r="FQM46" s="768"/>
      <c r="FQN46" s="769"/>
      <c r="FQO46" s="768"/>
      <c r="FQP46" s="769"/>
      <c r="FQQ46" s="768"/>
      <c r="FQR46" s="769"/>
      <c r="FQS46" s="768"/>
      <c r="FQT46" s="769"/>
      <c r="FQU46" s="768"/>
      <c r="FQV46" s="769"/>
      <c r="FQW46" s="768"/>
      <c r="FQX46" s="769"/>
      <c r="FQY46" s="768"/>
      <c r="FQZ46" s="769"/>
      <c r="FRA46" s="768"/>
      <c r="FRB46" s="769"/>
      <c r="FRC46" s="768"/>
      <c r="FRD46" s="769"/>
      <c r="FRE46" s="768"/>
      <c r="FRF46" s="769"/>
      <c r="FRG46" s="768"/>
      <c r="FRH46" s="769"/>
      <c r="FRI46" s="768"/>
      <c r="FRJ46" s="769"/>
      <c r="FRK46" s="768"/>
      <c r="FRL46" s="769"/>
      <c r="FRM46" s="768"/>
      <c r="FRN46" s="769"/>
      <c r="FRO46" s="768"/>
      <c r="FRP46" s="769"/>
      <c r="FRQ46" s="768"/>
      <c r="FRR46" s="769"/>
      <c r="FRS46" s="768"/>
      <c r="FRT46" s="769"/>
      <c r="FRU46" s="768"/>
      <c r="FRV46" s="769"/>
      <c r="FRW46" s="768"/>
      <c r="FRX46" s="769"/>
      <c r="FRY46" s="768"/>
      <c r="FRZ46" s="769"/>
      <c r="FSA46" s="768"/>
      <c r="FSB46" s="769"/>
      <c r="FSC46" s="768"/>
      <c r="FSD46" s="769"/>
      <c r="FSE46" s="768"/>
      <c r="FSF46" s="769"/>
      <c r="FSG46" s="768"/>
      <c r="FSH46" s="769"/>
      <c r="FSI46" s="768"/>
      <c r="FSJ46" s="769"/>
      <c r="FSK46" s="768"/>
      <c r="FSL46" s="769"/>
      <c r="FSM46" s="768"/>
      <c r="FSN46" s="769"/>
      <c r="FSO46" s="768"/>
      <c r="FSP46" s="769"/>
      <c r="FSQ46" s="768"/>
      <c r="FSR46" s="769"/>
      <c r="FSS46" s="768"/>
      <c r="FST46" s="769"/>
      <c r="FSU46" s="768"/>
      <c r="FSV46" s="769"/>
      <c r="FSW46" s="768"/>
      <c r="FSX46" s="769"/>
      <c r="FSY46" s="768"/>
      <c r="FSZ46" s="769"/>
      <c r="FTA46" s="768"/>
      <c r="FTB46" s="769"/>
      <c r="FTC46" s="768"/>
      <c r="FTD46" s="769"/>
      <c r="FTE46" s="768"/>
      <c r="FTF46" s="769"/>
      <c r="FTG46" s="768"/>
      <c r="FTH46" s="769"/>
      <c r="FTI46" s="768"/>
      <c r="FTJ46" s="769"/>
      <c r="FTK46" s="768"/>
      <c r="FTL46" s="769"/>
      <c r="FTM46" s="768"/>
      <c r="FTN46" s="769"/>
      <c r="FTO46" s="768"/>
      <c r="FTP46" s="769"/>
      <c r="FTQ46" s="768"/>
      <c r="FTR46" s="769"/>
      <c r="FTS46" s="768"/>
      <c r="FTT46" s="769"/>
      <c r="FTU46" s="768"/>
      <c r="FTV46" s="769"/>
      <c r="FTW46" s="768"/>
      <c r="FTX46" s="769"/>
      <c r="FTY46" s="768"/>
      <c r="FTZ46" s="769"/>
      <c r="FUA46" s="768"/>
      <c r="FUB46" s="769"/>
      <c r="FUC46" s="768"/>
      <c r="FUD46" s="769"/>
      <c r="FUE46" s="768"/>
      <c r="FUF46" s="769"/>
      <c r="FUG46" s="768"/>
      <c r="FUH46" s="769"/>
      <c r="FUI46" s="768"/>
      <c r="FUJ46" s="769"/>
      <c r="FUK46" s="768"/>
      <c r="FUL46" s="769"/>
      <c r="FUM46" s="768"/>
      <c r="FUN46" s="769"/>
      <c r="FUO46" s="768"/>
      <c r="FUP46" s="769"/>
      <c r="FUQ46" s="768"/>
      <c r="FUR46" s="769"/>
      <c r="FUS46" s="768"/>
      <c r="FUT46" s="769"/>
      <c r="FUU46" s="768"/>
      <c r="FUV46" s="769"/>
      <c r="FUW46" s="768"/>
      <c r="FUX46" s="769"/>
      <c r="FUY46" s="768"/>
      <c r="FUZ46" s="769"/>
      <c r="FVA46" s="768"/>
      <c r="FVB46" s="769"/>
      <c r="FVC46" s="768"/>
      <c r="FVD46" s="769"/>
      <c r="FVE46" s="768"/>
      <c r="FVF46" s="769"/>
      <c r="FVG46" s="768"/>
      <c r="FVH46" s="769"/>
      <c r="FVI46" s="768"/>
      <c r="FVJ46" s="769"/>
      <c r="FVK46" s="768"/>
      <c r="FVL46" s="769"/>
      <c r="FVM46" s="768"/>
      <c r="FVN46" s="769"/>
      <c r="FVO46" s="768"/>
      <c r="FVP46" s="769"/>
      <c r="FVQ46" s="768"/>
      <c r="FVR46" s="769"/>
      <c r="FVS46" s="768"/>
      <c r="FVT46" s="769"/>
      <c r="FVU46" s="768"/>
      <c r="FVV46" s="769"/>
      <c r="FVW46" s="768"/>
      <c r="FVX46" s="769"/>
      <c r="FVY46" s="768"/>
      <c r="FVZ46" s="769"/>
      <c r="FWA46" s="768"/>
      <c r="FWB46" s="769"/>
      <c r="FWC46" s="768"/>
      <c r="FWD46" s="769"/>
      <c r="FWE46" s="768"/>
      <c r="FWF46" s="769"/>
      <c r="FWG46" s="768"/>
      <c r="FWH46" s="769"/>
      <c r="FWI46" s="768"/>
      <c r="FWJ46" s="769"/>
      <c r="FWK46" s="768"/>
      <c r="FWL46" s="769"/>
      <c r="FWM46" s="768"/>
      <c r="FWN46" s="769"/>
      <c r="FWO46" s="768"/>
      <c r="FWP46" s="769"/>
      <c r="FWQ46" s="768"/>
      <c r="FWR46" s="769"/>
      <c r="FWS46" s="768"/>
      <c r="FWT46" s="769"/>
      <c r="FWU46" s="768"/>
      <c r="FWV46" s="769"/>
      <c r="FWW46" s="768"/>
      <c r="FWX46" s="769"/>
      <c r="FWY46" s="768"/>
      <c r="FWZ46" s="769"/>
      <c r="FXA46" s="768"/>
      <c r="FXB46" s="769"/>
      <c r="FXC46" s="768"/>
      <c r="FXD46" s="769"/>
      <c r="FXE46" s="768"/>
      <c r="FXF46" s="769"/>
      <c r="FXG46" s="768"/>
      <c r="FXH46" s="769"/>
      <c r="FXI46" s="768"/>
      <c r="FXJ46" s="769"/>
      <c r="FXK46" s="768"/>
      <c r="FXL46" s="769"/>
      <c r="FXM46" s="768"/>
      <c r="FXN46" s="769"/>
      <c r="FXO46" s="768"/>
      <c r="FXP46" s="769"/>
      <c r="FXQ46" s="768"/>
      <c r="FXR46" s="769"/>
      <c r="FXS46" s="768"/>
      <c r="FXT46" s="769"/>
      <c r="FXU46" s="768"/>
      <c r="FXV46" s="769"/>
      <c r="FXW46" s="768"/>
      <c r="FXX46" s="769"/>
      <c r="FXY46" s="768"/>
      <c r="FXZ46" s="769"/>
      <c r="FYA46" s="768"/>
      <c r="FYB46" s="769"/>
      <c r="FYC46" s="768"/>
      <c r="FYD46" s="769"/>
      <c r="FYE46" s="768"/>
      <c r="FYF46" s="769"/>
      <c r="FYG46" s="768"/>
      <c r="FYH46" s="769"/>
      <c r="FYI46" s="768"/>
      <c r="FYJ46" s="769"/>
      <c r="FYK46" s="768"/>
      <c r="FYL46" s="769"/>
      <c r="FYM46" s="768"/>
      <c r="FYN46" s="769"/>
      <c r="FYO46" s="768"/>
      <c r="FYP46" s="769"/>
      <c r="FYQ46" s="768"/>
      <c r="FYR46" s="769"/>
      <c r="FYS46" s="768"/>
      <c r="FYT46" s="769"/>
      <c r="FYU46" s="768"/>
      <c r="FYV46" s="769"/>
      <c r="FYW46" s="768"/>
      <c r="FYX46" s="769"/>
      <c r="FYY46" s="768"/>
      <c r="FYZ46" s="769"/>
      <c r="FZA46" s="768"/>
      <c r="FZB46" s="769"/>
      <c r="FZC46" s="768"/>
      <c r="FZD46" s="769"/>
      <c r="FZE46" s="768"/>
      <c r="FZF46" s="769"/>
      <c r="FZG46" s="768"/>
      <c r="FZH46" s="769"/>
      <c r="FZI46" s="768"/>
      <c r="FZJ46" s="769"/>
      <c r="FZK46" s="768"/>
      <c r="FZL46" s="769"/>
      <c r="FZM46" s="768"/>
      <c r="FZN46" s="769"/>
      <c r="FZO46" s="768"/>
      <c r="FZP46" s="769"/>
      <c r="FZQ46" s="768"/>
      <c r="FZR46" s="769"/>
      <c r="FZS46" s="768"/>
      <c r="FZT46" s="769"/>
      <c r="FZU46" s="768"/>
      <c r="FZV46" s="769"/>
      <c r="FZW46" s="768"/>
      <c r="FZX46" s="769"/>
      <c r="FZY46" s="768"/>
      <c r="FZZ46" s="769"/>
      <c r="GAA46" s="768"/>
      <c r="GAB46" s="769"/>
      <c r="GAC46" s="768"/>
      <c r="GAD46" s="769"/>
      <c r="GAE46" s="768"/>
      <c r="GAF46" s="769"/>
      <c r="GAG46" s="768"/>
      <c r="GAH46" s="769"/>
      <c r="GAI46" s="768"/>
      <c r="GAJ46" s="769"/>
      <c r="GAK46" s="768"/>
      <c r="GAL46" s="769"/>
      <c r="GAM46" s="768"/>
      <c r="GAN46" s="769"/>
      <c r="GAO46" s="768"/>
      <c r="GAP46" s="769"/>
      <c r="GAQ46" s="768"/>
      <c r="GAR46" s="769"/>
      <c r="GAS46" s="768"/>
      <c r="GAT46" s="769"/>
      <c r="GAU46" s="768"/>
      <c r="GAV46" s="769"/>
      <c r="GAW46" s="768"/>
      <c r="GAX46" s="769"/>
      <c r="GAY46" s="768"/>
      <c r="GAZ46" s="769"/>
      <c r="GBA46" s="768"/>
      <c r="GBB46" s="769"/>
      <c r="GBC46" s="768"/>
      <c r="GBD46" s="769"/>
      <c r="GBE46" s="768"/>
      <c r="GBF46" s="769"/>
      <c r="GBG46" s="768"/>
      <c r="GBH46" s="769"/>
      <c r="GBI46" s="768"/>
      <c r="GBJ46" s="769"/>
      <c r="GBK46" s="768"/>
      <c r="GBL46" s="769"/>
      <c r="GBM46" s="768"/>
      <c r="GBN46" s="769"/>
      <c r="GBO46" s="768"/>
      <c r="GBP46" s="769"/>
      <c r="GBQ46" s="768"/>
      <c r="GBR46" s="769"/>
      <c r="GBS46" s="768"/>
      <c r="GBT46" s="769"/>
      <c r="GBU46" s="768"/>
      <c r="GBV46" s="769"/>
      <c r="GBW46" s="768"/>
      <c r="GBX46" s="769"/>
      <c r="GBY46" s="768"/>
      <c r="GBZ46" s="769"/>
      <c r="GCA46" s="768"/>
      <c r="GCB46" s="769"/>
      <c r="GCC46" s="768"/>
      <c r="GCD46" s="769"/>
      <c r="GCE46" s="768"/>
      <c r="GCF46" s="769"/>
      <c r="GCG46" s="768"/>
      <c r="GCH46" s="769"/>
      <c r="GCI46" s="768"/>
      <c r="GCJ46" s="769"/>
      <c r="GCK46" s="768"/>
      <c r="GCL46" s="769"/>
      <c r="GCM46" s="768"/>
      <c r="GCN46" s="769"/>
      <c r="GCO46" s="768"/>
      <c r="GCP46" s="769"/>
      <c r="GCQ46" s="768"/>
      <c r="GCR46" s="769"/>
      <c r="GCS46" s="768"/>
      <c r="GCT46" s="769"/>
      <c r="GCU46" s="768"/>
      <c r="GCV46" s="769"/>
      <c r="GCW46" s="768"/>
      <c r="GCX46" s="769"/>
      <c r="GCY46" s="768"/>
      <c r="GCZ46" s="769"/>
      <c r="GDA46" s="768"/>
      <c r="GDB46" s="769"/>
      <c r="GDC46" s="768"/>
      <c r="GDD46" s="769"/>
      <c r="GDE46" s="768"/>
      <c r="GDF46" s="769"/>
      <c r="GDG46" s="768"/>
      <c r="GDH46" s="769"/>
      <c r="GDI46" s="768"/>
      <c r="GDJ46" s="769"/>
      <c r="GDK46" s="768"/>
      <c r="GDL46" s="769"/>
      <c r="GDM46" s="768"/>
      <c r="GDN46" s="769"/>
      <c r="GDO46" s="768"/>
      <c r="GDP46" s="769"/>
      <c r="GDQ46" s="768"/>
      <c r="GDR46" s="769"/>
      <c r="GDS46" s="768"/>
      <c r="GDT46" s="769"/>
      <c r="GDU46" s="768"/>
      <c r="GDV46" s="769"/>
      <c r="GDW46" s="768"/>
      <c r="GDX46" s="769"/>
      <c r="GDY46" s="768"/>
      <c r="GDZ46" s="769"/>
      <c r="GEA46" s="768"/>
      <c r="GEB46" s="769"/>
      <c r="GEC46" s="768"/>
      <c r="GED46" s="769"/>
      <c r="GEE46" s="768"/>
      <c r="GEF46" s="769"/>
      <c r="GEG46" s="768"/>
      <c r="GEH46" s="769"/>
      <c r="GEI46" s="768"/>
      <c r="GEJ46" s="769"/>
      <c r="GEK46" s="768"/>
      <c r="GEL46" s="769"/>
      <c r="GEM46" s="768"/>
      <c r="GEN46" s="769"/>
      <c r="GEO46" s="768"/>
      <c r="GEP46" s="769"/>
      <c r="GEQ46" s="768"/>
      <c r="GER46" s="769"/>
      <c r="GES46" s="768"/>
      <c r="GET46" s="769"/>
      <c r="GEU46" s="768"/>
      <c r="GEV46" s="769"/>
      <c r="GEW46" s="768"/>
      <c r="GEX46" s="769"/>
      <c r="GEY46" s="768"/>
      <c r="GEZ46" s="769"/>
      <c r="GFA46" s="768"/>
      <c r="GFB46" s="769"/>
      <c r="GFC46" s="768"/>
      <c r="GFD46" s="769"/>
      <c r="GFE46" s="768"/>
      <c r="GFF46" s="769"/>
      <c r="GFG46" s="768"/>
      <c r="GFH46" s="769"/>
      <c r="GFI46" s="768"/>
      <c r="GFJ46" s="769"/>
      <c r="GFK46" s="768"/>
      <c r="GFL46" s="769"/>
      <c r="GFM46" s="768"/>
      <c r="GFN46" s="769"/>
      <c r="GFO46" s="768"/>
      <c r="GFP46" s="769"/>
      <c r="GFQ46" s="768"/>
      <c r="GFR46" s="769"/>
      <c r="GFS46" s="768"/>
      <c r="GFT46" s="769"/>
      <c r="GFU46" s="768"/>
      <c r="GFV46" s="769"/>
      <c r="GFW46" s="768"/>
      <c r="GFX46" s="769"/>
      <c r="GFY46" s="768"/>
      <c r="GFZ46" s="769"/>
      <c r="GGA46" s="768"/>
      <c r="GGB46" s="769"/>
      <c r="GGC46" s="768"/>
      <c r="GGD46" s="769"/>
      <c r="GGE46" s="768"/>
      <c r="GGF46" s="769"/>
      <c r="GGG46" s="768"/>
      <c r="GGH46" s="769"/>
      <c r="GGI46" s="768"/>
      <c r="GGJ46" s="769"/>
      <c r="GGK46" s="768"/>
      <c r="GGL46" s="769"/>
      <c r="GGM46" s="768"/>
      <c r="GGN46" s="769"/>
      <c r="GGO46" s="768"/>
      <c r="GGP46" s="769"/>
      <c r="GGQ46" s="768"/>
      <c r="GGR46" s="769"/>
      <c r="GGS46" s="768"/>
      <c r="GGT46" s="769"/>
      <c r="GGU46" s="768"/>
      <c r="GGV46" s="769"/>
      <c r="GGW46" s="768"/>
      <c r="GGX46" s="769"/>
      <c r="GGY46" s="768"/>
      <c r="GGZ46" s="769"/>
      <c r="GHA46" s="768"/>
      <c r="GHB46" s="769"/>
      <c r="GHC46" s="768"/>
      <c r="GHD46" s="769"/>
      <c r="GHE46" s="768"/>
      <c r="GHF46" s="769"/>
      <c r="GHG46" s="768"/>
      <c r="GHH46" s="769"/>
      <c r="GHI46" s="768"/>
      <c r="GHJ46" s="769"/>
      <c r="GHK46" s="768"/>
      <c r="GHL46" s="769"/>
      <c r="GHM46" s="768"/>
      <c r="GHN46" s="769"/>
      <c r="GHO46" s="768"/>
      <c r="GHP46" s="769"/>
      <c r="GHQ46" s="768"/>
      <c r="GHR46" s="769"/>
      <c r="GHS46" s="768"/>
      <c r="GHT46" s="769"/>
      <c r="GHU46" s="768"/>
      <c r="GHV46" s="769"/>
      <c r="GHW46" s="768"/>
      <c r="GHX46" s="769"/>
      <c r="GHY46" s="768"/>
      <c r="GHZ46" s="769"/>
      <c r="GIA46" s="768"/>
      <c r="GIB46" s="769"/>
      <c r="GIC46" s="768"/>
      <c r="GID46" s="769"/>
      <c r="GIE46" s="768"/>
      <c r="GIF46" s="769"/>
      <c r="GIG46" s="768"/>
      <c r="GIH46" s="769"/>
      <c r="GII46" s="768"/>
      <c r="GIJ46" s="769"/>
      <c r="GIK46" s="768"/>
      <c r="GIL46" s="769"/>
      <c r="GIM46" s="768"/>
      <c r="GIN46" s="769"/>
      <c r="GIO46" s="768"/>
      <c r="GIP46" s="769"/>
      <c r="GIQ46" s="768"/>
      <c r="GIR46" s="769"/>
      <c r="GIS46" s="768"/>
      <c r="GIT46" s="769"/>
      <c r="GIU46" s="768"/>
      <c r="GIV46" s="769"/>
      <c r="GIW46" s="768"/>
      <c r="GIX46" s="769"/>
      <c r="GIY46" s="768"/>
      <c r="GIZ46" s="769"/>
      <c r="GJA46" s="768"/>
      <c r="GJB46" s="769"/>
      <c r="GJC46" s="768"/>
      <c r="GJD46" s="769"/>
      <c r="GJE46" s="768"/>
      <c r="GJF46" s="769"/>
      <c r="GJG46" s="768"/>
      <c r="GJH46" s="769"/>
      <c r="GJI46" s="768"/>
      <c r="GJJ46" s="769"/>
      <c r="GJK46" s="768"/>
      <c r="GJL46" s="769"/>
      <c r="GJM46" s="768"/>
      <c r="GJN46" s="769"/>
      <c r="GJO46" s="768"/>
      <c r="GJP46" s="769"/>
      <c r="GJQ46" s="768"/>
      <c r="GJR46" s="769"/>
      <c r="GJS46" s="768"/>
      <c r="GJT46" s="769"/>
      <c r="GJU46" s="768"/>
      <c r="GJV46" s="769"/>
      <c r="GJW46" s="768"/>
      <c r="GJX46" s="769"/>
      <c r="GJY46" s="768"/>
      <c r="GJZ46" s="769"/>
      <c r="GKA46" s="768"/>
      <c r="GKB46" s="769"/>
      <c r="GKC46" s="768"/>
      <c r="GKD46" s="769"/>
      <c r="GKE46" s="768"/>
      <c r="GKF46" s="769"/>
      <c r="GKG46" s="768"/>
      <c r="GKH46" s="769"/>
      <c r="GKI46" s="768"/>
      <c r="GKJ46" s="769"/>
      <c r="GKK46" s="768"/>
      <c r="GKL46" s="769"/>
      <c r="GKM46" s="768"/>
      <c r="GKN46" s="769"/>
      <c r="GKO46" s="768"/>
      <c r="GKP46" s="769"/>
      <c r="GKQ46" s="768"/>
      <c r="GKR46" s="769"/>
      <c r="GKS46" s="768"/>
      <c r="GKT46" s="769"/>
      <c r="GKU46" s="768"/>
      <c r="GKV46" s="769"/>
      <c r="GKW46" s="768"/>
      <c r="GKX46" s="769"/>
      <c r="GKY46" s="768"/>
      <c r="GKZ46" s="769"/>
      <c r="GLA46" s="768"/>
      <c r="GLB46" s="769"/>
      <c r="GLC46" s="768"/>
      <c r="GLD46" s="769"/>
      <c r="GLE46" s="768"/>
      <c r="GLF46" s="769"/>
      <c r="GLG46" s="768"/>
      <c r="GLH46" s="769"/>
      <c r="GLI46" s="768"/>
      <c r="GLJ46" s="769"/>
      <c r="GLK46" s="768"/>
      <c r="GLL46" s="769"/>
      <c r="GLM46" s="768"/>
      <c r="GLN46" s="769"/>
      <c r="GLO46" s="768"/>
      <c r="GLP46" s="769"/>
      <c r="GLQ46" s="768"/>
      <c r="GLR46" s="769"/>
      <c r="GLS46" s="768"/>
      <c r="GLT46" s="769"/>
      <c r="GLU46" s="768"/>
      <c r="GLV46" s="769"/>
      <c r="GLW46" s="768"/>
      <c r="GLX46" s="769"/>
      <c r="GLY46" s="768"/>
      <c r="GLZ46" s="769"/>
      <c r="GMA46" s="768"/>
      <c r="GMB46" s="769"/>
      <c r="GMC46" s="768"/>
      <c r="GMD46" s="769"/>
      <c r="GME46" s="768"/>
      <c r="GMF46" s="769"/>
      <c r="GMG46" s="768"/>
      <c r="GMH46" s="769"/>
      <c r="GMI46" s="768"/>
      <c r="GMJ46" s="769"/>
      <c r="GMK46" s="768"/>
      <c r="GML46" s="769"/>
      <c r="GMM46" s="768"/>
      <c r="GMN46" s="769"/>
      <c r="GMO46" s="768"/>
      <c r="GMP46" s="769"/>
      <c r="GMQ46" s="768"/>
      <c r="GMR46" s="769"/>
      <c r="GMS46" s="768"/>
      <c r="GMT46" s="769"/>
      <c r="GMU46" s="768"/>
      <c r="GMV46" s="769"/>
      <c r="GMW46" s="768"/>
      <c r="GMX46" s="769"/>
      <c r="GMY46" s="768"/>
      <c r="GMZ46" s="769"/>
      <c r="GNA46" s="768"/>
      <c r="GNB46" s="769"/>
      <c r="GNC46" s="768"/>
      <c r="GND46" s="769"/>
      <c r="GNE46" s="768"/>
      <c r="GNF46" s="769"/>
      <c r="GNG46" s="768"/>
      <c r="GNH46" s="769"/>
      <c r="GNI46" s="768"/>
      <c r="GNJ46" s="769"/>
      <c r="GNK46" s="768"/>
      <c r="GNL46" s="769"/>
      <c r="GNM46" s="768"/>
      <c r="GNN46" s="769"/>
      <c r="GNO46" s="768"/>
      <c r="GNP46" s="769"/>
      <c r="GNQ46" s="768"/>
      <c r="GNR46" s="769"/>
      <c r="GNS46" s="768"/>
      <c r="GNT46" s="769"/>
      <c r="GNU46" s="768"/>
      <c r="GNV46" s="769"/>
      <c r="GNW46" s="768"/>
      <c r="GNX46" s="769"/>
      <c r="GNY46" s="768"/>
      <c r="GNZ46" s="769"/>
      <c r="GOA46" s="768"/>
      <c r="GOB46" s="769"/>
      <c r="GOC46" s="768"/>
      <c r="GOD46" s="769"/>
      <c r="GOE46" s="768"/>
      <c r="GOF46" s="769"/>
      <c r="GOG46" s="768"/>
      <c r="GOH46" s="769"/>
      <c r="GOI46" s="768"/>
      <c r="GOJ46" s="769"/>
      <c r="GOK46" s="768"/>
      <c r="GOL46" s="769"/>
      <c r="GOM46" s="768"/>
      <c r="GON46" s="769"/>
      <c r="GOO46" s="768"/>
      <c r="GOP46" s="769"/>
      <c r="GOQ46" s="768"/>
      <c r="GOR46" s="769"/>
      <c r="GOS46" s="768"/>
      <c r="GOT46" s="769"/>
      <c r="GOU46" s="768"/>
      <c r="GOV46" s="769"/>
      <c r="GOW46" s="768"/>
      <c r="GOX46" s="769"/>
      <c r="GOY46" s="768"/>
      <c r="GOZ46" s="769"/>
      <c r="GPA46" s="768"/>
      <c r="GPB46" s="769"/>
      <c r="GPC46" s="768"/>
      <c r="GPD46" s="769"/>
      <c r="GPE46" s="768"/>
      <c r="GPF46" s="769"/>
      <c r="GPG46" s="768"/>
      <c r="GPH46" s="769"/>
      <c r="GPI46" s="768"/>
      <c r="GPJ46" s="769"/>
      <c r="GPK46" s="768"/>
      <c r="GPL46" s="769"/>
      <c r="GPM46" s="768"/>
      <c r="GPN46" s="769"/>
      <c r="GPO46" s="768"/>
      <c r="GPP46" s="769"/>
      <c r="GPQ46" s="768"/>
      <c r="GPR46" s="769"/>
      <c r="GPS46" s="768"/>
      <c r="GPT46" s="769"/>
      <c r="GPU46" s="768"/>
      <c r="GPV46" s="769"/>
      <c r="GPW46" s="768"/>
      <c r="GPX46" s="769"/>
      <c r="GPY46" s="768"/>
      <c r="GPZ46" s="769"/>
      <c r="GQA46" s="768"/>
      <c r="GQB46" s="769"/>
      <c r="GQC46" s="768"/>
      <c r="GQD46" s="769"/>
      <c r="GQE46" s="768"/>
      <c r="GQF46" s="769"/>
      <c r="GQG46" s="768"/>
      <c r="GQH46" s="769"/>
      <c r="GQI46" s="768"/>
      <c r="GQJ46" s="769"/>
      <c r="GQK46" s="768"/>
      <c r="GQL46" s="769"/>
      <c r="GQM46" s="768"/>
      <c r="GQN46" s="769"/>
      <c r="GQO46" s="768"/>
      <c r="GQP46" s="769"/>
      <c r="GQQ46" s="768"/>
      <c r="GQR46" s="769"/>
      <c r="GQS46" s="768"/>
      <c r="GQT46" s="769"/>
      <c r="GQU46" s="768"/>
      <c r="GQV46" s="769"/>
      <c r="GQW46" s="768"/>
      <c r="GQX46" s="769"/>
      <c r="GQY46" s="768"/>
      <c r="GQZ46" s="769"/>
      <c r="GRA46" s="768"/>
      <c r="GRB46" s="769"/>
      <c r="GRC46" s="768"/>
      <c r="GRD46" s="769"/>
      <c r="GRE46" s="768"/>
      <c r="GRF46" s="769"/>
      <c r="GRG46" s="768"/>
      <c r="GRH46" s="769"/>
      <c r="GRI46" s="768"/>
      <c r="GRJ46" s="769"/>
      <c r="GRK46" s="768"/>
      <c r="GRL46" s="769"/>
      <c r="GRM46" s="768"/>
      <c r="GRN46" s="769"/>
      <c r="GRO46" s="768"/>
      <c r="GRP46" s="769"/>
      <c r="GRQ46" s="768"/>
      <c r="GRR46" s="769"/>
      <c r="GRS46" s="768"/>
      <c r="GRT46" s="769"/>
      <c r="GRU46" s="768"/>
      <c r="GRV46" s="769"/>
      <c r="GRW46" s="768"/>
      <c r="GRX46" s="769"/>
      <c r="GRY46" s="768"/>
      <c r="GRZ46" s="769"/>
      <c r="GSA46" s="768"/>
      <c r="GSB46" s="769"/>
      <c r="GSC46" s="768"/>
      <c r="GSD46" s="769"/>
      <c r="GSE46" s="768"/>
      <c r="GSF46" s="769"/>
      <c r="GSG46" s="768"/>
      <c r="GSH46" s="769"/>
      <c r="GSI46" s="768"/>
      <c r="GSJ46" s="769"/>
      <c r="GSK46" s="768"/>
      <c r="GSL46" s="769"/>
      <c r="GSM46" s="768"/>
      <c r="GSN46" s="769"/>
      <c r="GSO46" s="768"/>
      <c r="GSP46" s="769"/>
      <c r="GSQ46" s="768"/>
      <c r="GSR46" s="769"/>
      <c r="GSS46" s="768"/>
      <c r="GST46" s="769"/>
      <c r="GSU46" s="768"/>
      <c r="GSV46" s="769"/>
      <c r="GSW46" s="768"/>
      <c r="GSX46" s="769"/>
      <c r="GSY46" s="768"/>
      <c r="GSZ46" s="769"/>
      <c r="GTA46" s="768"/>
      <c r="GTB46" s="769"/>
      <c r="GTC46" s="768"/>
      <c r="GTD46" s="769"/>
      <c r="GTE46" s="768"/>
      <c r="GTF46" s="769"/>
      <c r="GTG46" s="768"/>
      <c r="GTH46" s="769"/>
      <c r="GTI46" s="768"/>
      <c r="GTJ46" s="769"/>
      <c r="GTK46" s="768"/>
      <c r="GTL46" s="769"/>
      <c r="GTM46" s="768"/>
      <c r="GTN46" s="769"/>
      <c r="GTO46" s="768"/>
      <c r="GTP46" s="769"/>
      <c r="GTQ46" s="768"/>
      <c r="GTR46" s="769"/>
      <c r="GTS46" s="768"/>
      <c r="GTT46" s="769"/>
      <c r="GTU46" s="768"/>
      <c r="GTV46" s="769"/>
      <c r="GTW46" s="768"/>
      <c r="GTX46" s="769"/>
      <c r="GTY46" s="768"/>
      <c r="GTZ46" s="769"/>
      <c r="GUA46" s="768"/>
      <c r="GUB46" s="769"/>
      <c r="GUC46" s="768"/>
      <c r="GUD46" s="769"/>
      <c r="GUE46" s="768"/>
      <c r="GUF46" s="769"/>
      <c r="GUG46" s="768"/>
      <c r="GUH46" s="769"/>
      <c r="GUI46" s="768"/>
      <c r="GUJ46" s="769"/>
      <c r="GUK46" s="768"/>
      <c r="GUL46" s="769"/>
      <c r="GUM46" s="768"/>
      <c r="GUN46" s="769"/>
      <c r="GUO46" s="768"/>
      <c r="GUP46" s="769"/>
      <c r="GUQ46" s="768"/>
      <c r="GUR46" s="769"/>
      <c r="GUS46" s="768"/>
      <c r="GUT46" s="769"/>
      <c r="GUU46" s="768"/>
      <c r="GUV46" s="769"/>
      <c r="GUW46" s="768"/>
      <c r="GUX46" s="769"/>
      <c r="GUY46" s="768"/>
      <c r="GUZ46" s="769"/>
      <c r="GVA46" s="768"/>
      <c r="GVB46" s="769"/>
      <c r="GVC46" s="768"/>
      <c r="GVD46" s="769"/>
      <c r="GVE46" s="768"/>
      <c r="GVF46" s="769"/>
      <c r="GVG46" s="768"/>
      <c r="GVH46" s="769"/>
      <c r="GVI46" s="768"/>
      <c r="GVJ46" s="769"/>
      <c r="GVK46" s="768"/>
      <c r="GVL46" s="769"/>
      <c r="GVM46" s="768"/>
      <c r="GVN46" s="769"/>
      <c r="GVO46" s="768"/>
      <c r="GVP46" s="769"/>
      <c r="GVQ46" s="768"/>
      <c r="GVR46" s="769"/>
      <c r="GVS46" s="768"/>
      <c r="GVT46" s="769"/>
      <c r="GVU46" s="768"/>
      <c r="GVV46" s="769"/>
      <c r="GVW46" s="768"/>
      <c r="GVX46" s="769"/>
      <c r="GVY46" s="768"/>
      <c r="GVZ46" s="769"/>
      <c r="GWA46" s="768"/>
      <c r="GWB46" s="769"/>
      <c r="GWC46" s="768"/>
      <c r="GWD46" s="769"/>
      <c r="GWE46" s="768"/>
      <c r="GWF46" s="769"/>
      <c r="GWG46" s="768"/>
      <c r="GWH46" s="769"/>
      <c r="GWI46" s="768"/>
      <c r="GWJ46" s="769"/>
      <c r="GWK46" s="768"/>
      <c r="GWL46" s="769"/>
      <c r="GWM46" s="768"/>
      <c r="GWN46" s="769"/>
      <c r="GWO46" s="768"/>
      <c r="GWP46" s="769"/>
      <c r="GWQ46" s="768"/>
      <c r="GWR46" s="769"/>
      <c r="GWS46" s="768"/>
      <c r="GWT46" s="769"/>
      <c r="GWU46" s="768"/>
      <c r="GWV46" s="769"/>
      <c r="GWW46" s="768"/>
      <c r="GWX46" s="769"/>
      <c r="GWY46" s="768"/>
      <c r="GWZ46" s="769"/>
      <c r="GXA46" s="768"/>
      <c r="GXB46" s="769"/>
      <c r="GXC46" s="768"/>
      <c r="GXD46" s="769"/>
      <c r="GXE46" s="768"/>
      <c r="GXF46" s="769"/>
      <c r="GXG46" s="768"/>
      <c r="GXH46" s="769"/>
      <c r="GXI46" s="768"/>
      <c r="GXJ46" s="769"/>
      <c r="GXK46" s="768"/>
      <c r="GXL46" s="769"/>
      <c r="GXM46" s="768"/>
      <c r="GXN46" s="769"/>
      <c r="GXO46" s="768"/>
      <c r="GXP46" s="769"/>
      <c r="GXQ46" s="768"/>
      <c r="GXR46" s="769"/>
      <c r="GXS46" s="768"/>
      <c r="GXT46" s="769"/>
      <c r="GXU46" s="768"/>
      <c r="GXV46" s="769"/>
      <c r="GXW46" s="768"/>
      <c r="GXX46" s="769"/>
      <c r="GXY46" s="768"/>
      <c r="GXZ46" s="769"/>
      <c r="GYA46" s="768"/>
      <c r="GYB46" s="769"/>
      <c r="GYC46" s="768"/>
      <c r="GYD46" s="769"/>
      <c r="GYE46" s="768"/>
      <c r="GYF46" s="769"/>
      <c r="GYG46" s="768"/>
      <c r="GYH46" s="769"/>
      <c r="GYI46" s="768"/>
      <c r="GYJ46" s="769"/>
      <c r="GYK46" s="768"/>
      <c r="GYL46" s="769"/>
      <c r="GYM46" s="768"/>
      <c r="GYN46" s="769"/>
      <c r="GYO46" s="768"/>
      <c r="GYP46" s="769"/>
      <c r="GYQ46" s="768"/>
      <c r="GYR46" s="769"/>
      <c r="GYS46" s="768"/>
      <c r="GYT46" s="769"/>
      <c r="GYU46" s="768"/>
      <c r="GYV46" s="769"/>
      <c r="GYW46" s="768"/>
      <c r="GYX46" s="769"/>
      <c r="GYY46" s="768"/>
      <c r="GYZ46" s="769"/>
      <c r="GZA46" s="768"/>
      <c r="GZB46" s="769"/>
      <c r="GZC46" s="768"/>
      <c r="GZD46" s="769"/>
      <c r="GZE46" s="768"/>
      <c r="GZF46" s="769"/>
      <c r="GZG46" s="768"/>
      <c r="GZH46" s="769"/>
      <c r="GZI46" s="768"/>
      <c r="GZJ46" s="769"/>
      <c r="GZK46" s="768"/>
      <c r="GZL46" s="769"/>
      <c r="GZM46" s="768"/>
      <c r="GZN46" s="769"/>
      <c r="GZO46" s="768"/>
      <c r="GZP46" s="769"/>
      <c r="GZQ46" s="768"/>
      <c r="GZR46" s="769"/>
      <c r="GZS46" s="768"/>
      <c r="GZT46" s="769"/>
      <c r="GZU46" s="768"/>
      <c r="GZV46" s="769"/>
      <c r="GZW46" s="768"/>
      <c r="GZX46" s="769"/>
      <c r="GZY46" s="768"/>
      <c r="GZZ46" s="769"/>
      <c r="HAA46" s="768"/>
      <c r="HAB46" s="769"/>
      <c r="HAC46" s="768"/>
      <c r="HAD46" s="769"/>
      <c r="HAE46" s="768"/>
      <c r="HAF46" s="769"/>
      <c r="HAG46" s="768"/>
      <c r="HAH46" s="769"/>
      <c r="HAI46" s="768"/>
      <c r="HAJ46" s="769"/>
      <c r="HAK46" s="768"/>
      <c r="HAL46" s="769"/>
      <c r="HAM46" s="768"/>
      <c r="HAN46" s="769"/>
      <c r="HAO46" s="768"/>
      <c r="HAP46" s="769"/>
      <c r="HAQ46" s="768"/>
      <c r="HAR46" s="769"/>
      <c r="HAS46" s="768"/>
      <c r="HAT46" s="769"/>
      <c r="HAU46" s="768"/>
      <c r="HAV46" s="769"/>
      <c r="HAW46" s="768"/>
      <c r="HAX46" s="769"/>
      <c r="HAY46" s="768"/>
      <c r="HAZ46" s="769"/>
      <c r="HBA46" s="768"/>
      <c r="HBB46" s="769"/>
      <c r="HBC46" s="768"/>
      <c r="HBD46" s="769"/>
      <c r="HBE46" s="768"/>
      <c r="HBF46" s="769"/>
      <c r="HBG46" s="768"/>
      <c r="HBH46" s="769"/>
      <c r="HBI46" s="768"/>
      <c r="HBJ46" s="769"/>
      <c r="HBK46" s="768"/>
      <c r="HBL46" s="769"/>
      <c r="HBM46" s="768"/>
      <c r="HBN46" s="769"/>
      <c r="HBO46" s="768"/>
      <c r="HBP46" s="769"/>
      <c r="HBQ46" s="768"/>
      <c r="HBR46" s="769"/>
      <c r="HBS46" s="768"/>
      <c r="HBT46" s="769"/>
      <c r="HBU46" s="768"/>
      <c r="HBV46" s="769"/>
      <c r="HBW46" s="768"/>
      <c r="HBX46" s="769"/>
      <c r="HBY46" s="768"/>
      <c r="HBZ46" s="769"/>
      <c r="HCA46" s="768"/>
      <c r="HCB46" s="769"/>
      <c r="HCC46" s="768"/>
      <c r="HCD46" s="769"/>
      <c r="HCE46" s="768"/>
      <c r="HCF46" s="769"/>
      <c r="HCG46" s="768"/>
      <c r="HCH46" s="769"/>
      <c r="HCI46" s="768"/>
      <c r="HCJ46" s="769"/>
      <c r="HCK46" s="768"/>
      <c r="HCL46" s="769"/>
      <c r="HCM46" s="768"/>
      <c r="HCN46" s="769"/>
      <c r="HCO46" s="768"/>
      <c r="HCP46" s="769"/>
      <c r="HCQ46" s="768"/>
      <c r="HCR46" s="769"/>
      <c r="HCS46" s="768"/>
      <c r="HCT46" s="769"/>
      <c r="HCU46" s="768"/>
      <c r="HCV46" s="769"/>
      <c r="HCW46" s="768"/>
      <c r="HCX46" s="769"/>
      <c r="HCY46" s="768"/>
      <c r="HCZ46" s="769"/>
      <c r="HDA46" s="768"/>
      <c r="HDB46" s="769"/>
      <c r="HDC46" s="768"/>
      <c r="HDD46" s="769"/>
      <c r="HDE46" s="768"/>
      <c r="HDF46" s="769"/>
      <c r="HDG46" s="768"/>
      <c r="HDH46" s="769"/>
      <c r="HDI46" s="768"/>
      <c r="HDJ46" s="769"/>
      <c r="HDK46" s="768"/>
      <c r="HDL46" s="769"/>
      <c r="HDM46" s="768"/>
      <c r="HDN46" s="769"/>
      <c r="HDO46" s="768"/>
      <c r="HDP46" s="769"/>
      <c r="HDQ46" s="768"/>
      <c r="HDR46" s="769"/>
      <c r="HDS46" s="768"/>
      <c r="HDT46" s="769"/>
      <c r="HDU46" s="768"/>
      <c r="HDV46" s="769"/>
      <c r="HDW46" s="768"/>
      <c r="HDX46" s="769"/>
      <c r="HDY46" s="768"/>
      <c r="HDZ46" s="769"/>
      <c r="HEA46" s="768"/>
      <c r="HEB46" s="769"/>
      <c r="HEC46" s="768"/>
      <c r="HED46" s="769"/>
      <c r="HEE46" s="768"/>
      <c r="HEF46" s="769"/>
      <c r="HEG46" s="768"/>
      <c r="HEH46" s="769"/>
      <c r="HEI46" s="768"/>
      <c r="HEJ46" s="769"/>
      <c r="HEK46" s="768"/>
      <c r="HEL46" s="769"/>
      <c r="HEM46" s="768"/>
      <c r="HEN46" s="769"/>
      <c r="HEO46" s="768"/>
      <c r="HEP46" s="769"/>
      <c r="HEQ46" s="768"/>
      <c r="HER46" s="769"/>
      <c r="HES46" s="768"/>
      <c r="HET46" s="769"/>
      <c r="HEU46" s="768"/>
      <c r="HEV46" s="769"/>
      <c r="HEW46" s="768"/>
      <c r="HEX46" s="769"/>
      <c r="HEY46" s="768"/>
      <c r="HEZ46" s="769"/>
      <c r="HFA46" s="768"/>
      <c r="HFB46" s="769"/>
      <c r="HFC46" s="768"/>
      <c r="HFD46" s="769"/>
      <c r="HFE46" s="768"/>
      <c r="HFF46" s="769"/>
      <c r="HFG46" s="768"/>
      <c r="HFH46" s="769"/>
      <c r="HFI46" s="768"/>
      <c r="HFJ46" s="769"/>
      <c r="HFK46" s="768"/>
      <c r="HFL46" s="769"/>
      <c r="HFM46" s="768"/>
      <c r="HFN46" s="769"/>
      <c r="HFO46" s="768"/>
      <c r="HFP46" s="769"/>
      <c r="HFQ46" s="768"/>
      <c r="HFR46" s="769"/>
      <c r="HFS46" s="768"/>
      <c r="HFT46" s="769"/>
      <c r="HFU46" s="768"/>
      <c r="HFV46" s="769"/>
      <c r="HFW46" s="768"/>
      <c r="HFX46" s="769"/>
      <c r="HFY46" s="768"/>
      <c r="HFZ46" s="769"/>
      <c r="HGA46" s="768"/>
      <c r="HGB46" s="769"/>
      <c r="HGC46" s="768"/>
      <c r="HGD46" s="769"/>
      <c r="HGE46" s="768"/>
      <c r="HGF46" s="769"/>
      <c r="HGG46" s="768"/>
      <c r="HGH46" s="769"/>
      <c r="HGI46" s="768"/>
      <c r="HGJ46" s="769"/>
      <c r="HGK46" s="768"/>
      <c r="HGL46" s="769"/>
      <c r="HGM46" s="768"/>
      <c r="HGN46" s="769"/>
      <c r="HGO46" s="768"/>
      <c r="HGP46" s="769"/>
      <c r="HGQ46" s="768"/>
      <c r="HGR46" s="769"/>
      <c r="HGS46" s="768"/>
      <c r="HGT46" s="769"/>
      <c r="HGU46" s="768"/>
      <c r="HGV46" s="769"/>
      <c r="HGW46" s="768"/>
      <c r="HGX46" s="769"/>
      <c r="HGY46" s="768"/>
      <c r="HGZ46" s="769"/>
      <c r="HHA46" s="768"/>
      <c r="HHB46" s="769"/>
      <c r="HHC46" s="768"/>
      <c r="HHD46" s="769"/>
      <c r="HHE46" s="768"/>
      <c r="HHF46" s="769"/>
      <c r="HHG46" s="768"/>
      <c r="HHH46" s="769"/>
      <c r="HHI46" s="768"/>
      <c r="HHJ46" s="769"/>
      <c r="HHK46" s="768"/>
      <c r="HHL46" s="769"/>
      <c r="HHM46" s="768"/>
      <c r="HHN46" s="769"/>
      <c r="HHO46" s="768"/>
      <c r="HHP46" s="769"/>
      <c r="HHQ46" s="768"/>
      <c r="HHR46" s="769"/>
      <c r="HHS46" s="768"/>
      <c r="HHT46" s="769"/>
      <c r="HHU46" s="768"/>
      <c r="HHV46" s="769"/>
      <c r="HHW46" s="768"/>
      <c r="HHX46" s="769"/>
      <c r="HHY46" s="768"/>
      <c r="HHZ46" s="769"/>
      <c r="HIA46" s="768"/>
      <c r="HIB46" s="769"/>
      <c r="HIC46" s="768"/>
      <c r="HID46" s="769"/>
      <c r="HIE46" s="768"/>
      <c r="HIF46" s="769"/>
      <c r="HIG46" s="768"/>
      <c r="HIH46" s="769"/>
      <c r="HII46" s="768"/>
      <c r="HIJ46" s="769"/>
      <c r="HIK46" s="768"/>
      <c r="HIL46" s="769"/>
      <c r="HIM46" s="768"/>
      <c r="HIN46" s="769"/>
      <c r="HIO46" s="768"/>
      <c r="HIP46" s="769"/>
      <c r="HIQ46" s="768"/>
      <c r="HIR46" s="769"/>
      <c r="HIS46" s="768"/>
      <c r="HIT46" s="769"/>
      <c r="HIU46" s="768"/>
      <c r="HIV46" s="769"/>
      <c r="HIW46" s="768"/>
      <c r="HIX46" s="769"/>
      <c r="HIY46" s="768"/>
      <c r="HIZ46" s="769"/>
      <c r="HJA46" s="768"/>
      <c r="HJB46" s="769"/>
      <c r="HJC46" s="768"/>
      <c r="HJD46" s="769"/>
      <c r="HJE46" s="768"/>
      <c r="HJF46" s="769"/>
      <c r="HJG46" s="768"/>
      <c r="HJH46" s="769"/>
      <c r="HJI46" s="768"/>
      <c r="HJJ46" s="769"/>
      <c r="HJK46" s="768"/>
      <c r="HJL46" s="769"/>
      <c r="HJM46" s="768"/>
      <c r="HJN46" s="769"/>
      <c r="HJO46" s="768"/>
      <c r="HJP46" s="769"/>
      <c r="HJQ46" s="768"/>
      <c r="HJR46" s="769"/>
      <c r="HJS46" s="768"/>
      <c r="HJT46" s="769"/>
      <c r="HJU46" s="768"/>
      <c r="HJV46" s="769"/>
      <c r="HJW46" s="768"/>
      <c r="HJX46" s="769"/>
      <c r="HJY46" s="768"/>
      <c r="HJZ46" s="769"/>
      <c r="HKA46" s="768"/>
      <c r="HKB46" s="769"/>
      <c r="HKC46" s="768"/>
      <c r="HKD46" s="769"/>
      <c r="HKE46" s="768"/>
      <c r="HKF46" s="769"/>
      <c r="HKG46" s="768"/>
      <c r="HKH46" s="769"/>
      <c r="HKI46" s="768"/>
      <c r="HKJ46" s="769"/>
      <c r="HKK46" s="768"/>
      <c r="HKL46" s="769"/>
      <c r="HKM46" s="768"/>
      <c r="HKN46" s="769"/>
      <c r="HKO46" s="768"/>
      <c r="HKP46" s="769"/>
      <c r="HKQ46" s="768"/>
      <c r="HKR46" s="769"/>
      <c r="HKS46" s="768"/>
      <c r="HKT46" s="769"/>
      <c r="HKU46" s="768"/>
      <c r="HKV46" s="769"/>
      <c r="HKW46" s="768"/>
      <c r="HKX46" s="769"/>
      <c r="HKY46" s="768"/>
      <c r="HKZ46" s="769"/>
      <c r="HLA46" s="768"/>
      <c r="HLB46" s="769"/>
      <c r="HLC46" s="768"/>
      <c r="HLD46" s="769"/>
      <c r="HLE46" s="768"/>
      <c r="HLF46" s="769"/>
      <c r="HLG46" s="768"/>
      <c r="HLH46" s="769"/>
      <c r="HLI46" s="768"/>
      <c r="HLJ46" s="769"/>
      <c r="HLK46" s="768"/>
      <c r="HLL46" s="769"/>
      <c r="HLM46" s="768"/>
      <c r="HLN46" s="769"/>
      <c r="HLO46" s="768"/>
      <c r="HLP46" s="769"/>
      <c r="HLQ46" s="768"/>
      <c r="HLR46" s="769"/>
      <c r="HLS46" s="768"/>
      <c r="HLT46" s="769"/>
      <c r="HLU46" s="768"/>
      <c r="HLV46" s="769"/>
      <c r="HLW46" s="768"/>
      <c r="HLX46" s="769"/>
      <c r="HLY46" s="768"/>
      <c r="HLZ46" s="769"/>
      <c r="HMA46" s="768"/>
      <c r="HMB46" s="769"/>
      <c r="HMC46" s="768"/>
      <c r="HMD46" s="769"/>
      <c r="HME46" s="768"/>
      <c r="HMF46" s="769"/>
      <c r="HMG46" s="768"/>
      <c r="HMH46" s="769"/>
      <c r="HMI46" s="768"/>
      <c r="HMJ46" s="769"/>
      <c r="HMK46" s="768"/>
      <c r="HML46" s="769"/>
      <c r="HMM46" s="768"/>
      <c r="HMN46" s="769"/>
      <c r="HMO46" s="768"/>
      <c r="HMP46" s="769"/>
      <c r="HMQ46" s="768"/>
      <c r="HMR46" s="769"/>
      <c r="HMS46" s="768"/>
      <c r="HMT46" s="769"/>
      <c r="HMU46" s="768"/>
      <c r="HMV46" s="769"/>
      <c r="HMW46" s="768"/>
      <c r="HMX46" s="769"/>
      <c r="HMY46" s="768"/>
      <c r="HMZ46" s="769"/>
      <c r="HNA46" s="768"/>
      <c r="HNB46" s="769"/>
      <c r="HNC46" s="768"/>
      <c r="HND46" s="769"/>
      <c r="HNE46" s="768"/>
      <c r="HNF46" s="769"/>
      <c r="HNG46" s="768"/>
      <c r="HNH46" s="769"/>
      <c r="HNI46" s="768"/>
      <c r="HNJ46" s="769"/>
      <c r="HNK46" s="768"/>
      <c r="HNL46" s="769"/>
      <c r="HNM46" s="768"/>
      <c r="HNN46" s="769"/>
      <c r="HNO46" s="768"/>
      <c r="HNP46" s="769"/>
      <c r="HNQ46" s="768"/>
      <c r="HNR46" s="769"/>
      <c r="HNS46" s="768"/>
      <c r="HNT46" s="769"/>
      <c r="HNU46" s="768"/>
      <c r="HNV46" s="769"/>
      <c r="HNW46" s="768"/>
      <c r="HNX46" s="769"/>
      <c r="HNY46" s="768"/>
      <c r="HNZ46" s="769"/>
      <c r="HOA46" s="768"/>
      <c r="HOB46" s="769"/>
      <c r="HOC46" s="768"/>
      <c r="HOD46" s="769"/>
      <c r="HOE46" s="768"/>
      <c r="HOF46" s="769"/>
      <c r="HOG46" s="768"/>
      <c r="HOH46" s="769"/>
      <c r="HOI46" s="768"/>
      <c r="HOJ46" s="769"/>
      <c r="HOK46" s="768"/>
      <c r="HOL46" s="769"/>
      <c r="HOM46" s="768"/>
      <c r="HON46" s="769"/>
      <c r="HOO46" s="768"/>
      <c r="HOP46" s="769"/>
      <c r="HOQ46" s="768"/>
      <c r="HOR46" s="769"/>
      <c r="HOS46" s="768"/>
      <c r="HOT46" s="769"/>
      <c r="HOU46" s="768"/>
      <c r="HOV46" s="769"/>
      <c r="HOW46" s="768"/>
      <c r="HOX46" s="769"/>
      <c r="HOY46" s="768"/>
      <c r="HOZ46" s="769"/>
      <c r="HPA46" s="768"/>
      <c r="HPB46" s="769"/>
      <c r="HPC46" s="768"/>
      <c r="HPD46" s="769"/>
      <c r="HPE46" s="768"/>
      <c r="HPF46" s="769"/>
      <c r="HPG46" s="768"/>
      <c r="HPH46" s="769"/>
      <c r="HPI46" s="768"/>
      <c r="HPJ46" s="769"/>
      <c r="HPK46" s="768"/>
      <c r="HPL46" s="769"/>
      <c r="HPM46" s="768"/>
      <c r="HPN46" s="769"/>
      <c r="HPO46" s="768"/>
      <c r="HPP46" s="769"/>
      <c r="HPQ46" s="768"/>
      <c r="HPR46" s="769"/>
      <c r="HPS46" s="768"/>
      <c r="HPT46" s="769"/>
      <c r="HPU46" s="768"/>
      <c r="HPV46" s="769"/>
      <c r="HPW46" s="768"/>
      <c r="HPX46" s="769"/>
      <c r="HPY46" s="768"/>
      <c r="HPZ46" s="769"/>
      <c r="HQA46" s="768"/>
      <c r="HQB46" s="769"/>
      <c r="HQC46" s="768"/>
      <c r="HQD46" s="769"/>
      <c r="HQE46" s="768"/>
      <c r="HQF46" s="769"/>
      <c r="HQG46" s="768"/>
      <c r="HQH46" s="769"/>
      <c r="HQI46" s="768"/>
      <c r="HQJ46" s="769"/>
      <c r="HQK46" s="768"/>
      <c r="HQL46" s="769"/>
      <c r="HQM46" s="768"/>
      <c r="HQN46" s="769"/>
      <c r="HQO46" s="768"/>
      <c r="HQP46" s="769"/>
      <c r="HQQ46" s="768"/>
      <c r="HQR46" s="769"/>
      <c r="HQS46" s="768"/>
      <c r="HQT46" s="769"/>
      <c r="HQU46" s="768"/>
      <c r="HQV46" s="769"/>
      <c r="HQW46" s="768"/>
      <c r="HQX46" s="769"/>
      <c r="HQY46" s="768"/>
      <c r="HQZ46" s="769"/>
      <c r="HRA46" s="768"/>
      <c r="HRB46" s="769"/>
      <c r="HRC46" s="768"/>
      <c r="HRD46" s="769"/>
      <c r="HRE46" s="768"/>
      <c r="HRF46" s="769"/>
      <c r="HRG46" s="768"/>
      <c r="HRH46" s="769"/>
      <c r="HRI46" s="768"/>
      <c r="HRJ46" s="769"/>
      <c r="HRK46" s="768"/>
      <c r="HRL46" s="769"/>
      <c r="HRM46" s="768"/>
      <c r="HRN46" s="769"/>
      <c r="HRO46" s="768"/>
      <c r="HRP46" s="769"/>
      <c r="HRQ46" s="768"/>
      <c r="HRR46" s="769"/>
      <c r="HRS46" s="768"/>
      <c r="HRT46" s="769"/>
      <c r="HRU46" s="768"/>
      <c r="HRV46" s="769"/>
      <c r="HRW46" s="768"/>
      <c r="HRX46" s="769"/>
      <c r="HRY46" s="768"/>
      <c r="HRZ46" s="769"/>
      <c r="HSA46" s="768"/>
      <c r="HSB46" s="769"/>
      <c r="HSC46" s="768"/>
      <c r="HSD46" s="769"/>
      <c r="HSE46" s="768"/>
      <c r="HSF46" s="769"/>
      <c r="HSG46" s="768"/>
      <c r="HSH46" s="769"/>
      <c r="HSI46" s="768"/>
      <c r="HSJ46" s="769"/>
      <c r="HSK46" s="768"/>
      <c r="HSL46" s="769"/>
      <c r="HSM46" s="768"/>
      <c r="HSN46" s="769"/>
      <c r="HSO46" s="768"/>
      <c r="HSP46" s="769"/>
      <c r="HSQ46" s="768"/>
      <c r="HSR46" s="769"/>
      <c r="HSS46" s="768"/>
      <c r="HST46" s="769"/>
      <c r="HSU46" s="768"/>
      <c r="HSV46" s="769"/>
      <c r="HSW46" s="768"/>
      <c r="HSX46" s="769"/>
      <c r="HSY46" s="768"/>
      <c r="HSZ46" s="769"/>
      <c r="HTA46" s="768"/>
      <c r="HTB46" s="769"/>
      <c r="HTC46" s="768"/>
      <c r="HTD46" s="769"/>
      <c r="HTE46" s="768"/>
      <c r="HTF46" s="769"/>
      <c r="HTG46" s="768"/>
      <c r="HTH46" s="769"/>
      <c r="HTI46" s="768"/>
      <c r="HTJ46" s="769"/>
      <c r="HTK46" s="768"/>
      <c r="HTL46" s="769"/>
      <c r="HTM46" s="768"/>
      <c r="HTN46" s="769"/>
      <c r="HTO46" s="768"/>
      <c r="HTP46" s="769"/>
      <c r="HTQ46" s="768"/>
      <c r="HTR46" s="769"/>
      <c r="HTS46" s="768"/>
      <c r="HTT46" s="769"/>
      <c r="HTU46" s="768"/>
      <c r="HTV46" s="769"/>
      <c r="HTW46" s="768"/>
      <c r="HTX46" s="769"/>
      <c r="HTY46" s="768"/>
      <c r="HTZ46" s="769"/>
      <c r="HUA46" s="768"/>
      <c r="HUB46" s="769"/>
      <c r="HUC46" s="768"/>
      <c r="HUD46" s="769"/>
      <c r="HUE46" s="768"/>
      <c r="HUF46" s="769"/>
      <c r="HUG46" s="768"/>
      <c r="HUH46" s="769"/>
      <c r="HUI46" s="768"/>
      <c r="HUJ46" s="769"/>
      <c r="HUK46" s="768"/>
      <c r="HUL46" s="769"/>
      <c r="HUM46" s="768"/>
      <c r="HUN46" s="769"/>
      <c r="HUO46" s="768"/>
      <c r="HUP46" s="769"/>
      <c r="HUQ46" s="768"/>
      <c r="HUR46" s="769"/>
      <c r="HUS46" s="768"/>
      <c r="HUT46" s="769"/>
      <c r="HUU46" s="768"/>
      <c r="HUV46" s="769"/>
      <c r="HUW46" s="768"/>
      <c r="HUX46" s="769"/>
      <c r="HUY46" s="768"/>
      <c r="HUZ46" s="769"/>
      <c r="HVA46" s="768"/>
      <c r="HVB46" s="769"/>
      <c r="HVC46" s="768"/>
      <c r="HVD46" s="769"/>
      <c r="HVE46" s="768"/>
      <c r="HVF46" s="769"/>
      <c r="HVG46" s="768"/>
      <c r="HVH46" s="769"/>
      <c r="HVI46" s="768"/>
      <c r="HVJ46" s="769"/>
      <c r="HVK46" s="768"/>
      <c r="HVL46" s="769"/>
      <c r="HVM46" s="768"/>
      <c r="HVN46" s="769"/>
      <c r="HVO46" s="768"/>
      <c r="HVP46" s="769"/>
      <c r="HVQ46" s="768"/>
      <c r="HVR46" s="769"/>
      <c r="HVS46" s="768"/>
      <c r="HVT46" s="769"/>
      <c r="HVU46" s="768"/>
      <c r="HVV46" s="769"/>
      <c r="HVW46" s="768"/>
      <c r="HVX46" s="769"/>
      <c r="HVY46" s="768"/>
      <c r="HVZ46" s="769"/>
      <c r="HWA46" s="768"/>
      <c r="HWB46" s="769"/>
      <c r="HWC46" s="768"/>
      <c r="HWD46" s="769"/>
      <c r="HWE46" s="768"/>
      <c r="HWF46" s="769"/>
      <c r="HWG46" s="768"/>
      <c r="HWH46" s="769"/>
      <c r="HWI46" s="768"/>
      <c r="HWJ46" s="769"/>
      <c r="HWK46" s="768"/>
      <c r="HWL46" s="769"/>
      <c r="HWM46" s="768"/>
      <c r="HWN46" s="769"/>
      <c r="HWO46" s="768"/>
      <c r="HWP46" s="769"/>
      <c r="HWQ46" s="768"/>
      <c r="HWR46" s="769"/>
      <c r="HWS46" s="768"/>
      <c r="HWT46" s="769"/>
      <c r="HWU46" s="768"/>
      <c r="HWV46" s="769"/>
      <c r="HWW46" s="768"/>
      <c r="HWX46" s="769"/>
      <c r="HWY46" s="768"/>
      <c r="HWZ46" s="769"/>
      <c r="HXA46" s="768"/>
      <c r="HXB46" s="769"/>
      <c r="HXC46" s="768"/>
      <c r="HXD46" s="769"/>
      <c r="HXE46" s="768"/>
      <c r="HXF46" s="769"/>
      <c r="HXG46" s="768"/>
      <c r="HXH46" s="769"/>
      <c r="HXI46" s="768"/>
      <c r="HXJ46" s="769"/>
      <c r="HXK46" s="768"/>
      <c r="HXL46" s="769"/>
      <c r="HXM46" s="768"/>
      <c r="HXN46" s="769"/>
      <c r="HXO46" s="768"/>
      <c r="HXP46" s="769"/>
      <c r="HXQ46" s="768"/>
      <c r="HXR46" s="769"/>
      <c r="HXS46" s="768"/>
      <c r="HXT46" s="769"/>
      <c r="HXU46" s="768"/>
      <c r="HXV46" s="769"/>
      <c r="HXW46" s="768"/>
      <c r="HXX46" s="769"/>
      <c r="HXY46" s="768"/>
      <c r="HXZ46" s="769"/>
      <c r="HYA46" s="768"/>
      <c r="HYB46" s="769"/>
      <c r="HYC46" s="768"/>
      <c r="HYD46" s="769"/>
      <c r="HYE46" s="768"/>
      <c r="HYF46" s="769"/>
      <c r="HYG46" s="768"/>
      <c r="HYH46" s="769"/>
      <c r="HYI46" s="768"/>
      <c r="HYJ46" s="769"/>
      <c r="HYK46" s="768"/>
      <c r="HYL46" s="769"/>
      <c r="HYM46" s="768"/>
      <c r="HYN46" s="769"/>
      <c r="HYO46" s="768"/>
      <c r="HYP46" s="769"/>
      <c r="HYQ46" s="768"/>
      <c r="HYR46" s="769"/>
      <c r="HYS46" s="768"/>
      <c r="HYT46" s="769"/>
      <c r="HYU46" s="768"/>
      <c r="HYV46" s="769"/>
      <c r="HYW46" s="768"/>
      <c r="HYX46" s="769"/>
      <c r="HYY46" s="768"/>
      <c r="HYZ46" s="769"/>
      <c r="HZA46" s="768"/>
      <c r="HZB46" s="769"/>
      <c r="HZC46" s="768"/>
      <c r="HZD46" s="769"/>
      <c r="HZE46" s="768"/>
      <c r="HZF46" s="769"/>
      <c r="HZG46" s="768"/>
      <c r="HZH46" s="769"/>
      <c r="HZI46" s="768"/>
      <c r="HZJ46" s="769"/>
      <c r="HZK46" s="768"/>
      <c r="HZL46" s="769"/>
      <c r="HZM46" s="768"/>
      <c r="HZN46" s="769"/>
      <c r="HZO46" s="768"/>
      <c r="HZP46" s="769"/>
      <c r="HZQ46" s="768"/>
      <c r="HZR46" s="769"/>
      <c r="HZS46" s="768"/>
      <c r="HZT46" s="769"/>
      <c r="HZU46" s="768"/>
      <c r="HZV46" s="769"/>
      <c r="HZW46" s="768"/>
      <c r="HZX46" s="769"/>
      <c r="HZY46" s="768"/>
      <c r="HZZ46" s="769"/>
      <c r="IAA46" s="768"/>
      <c r="IAB46" s="769"/>
      <c r="IAC46" s="768"/>
      <c r="IAD46" s="769"/>
      <c r="IAE46" s="768"/>
      <c r="IAF46" s="769"/>
      <c r="IAG46" s="768"/>
      <c r="IAH46" s="769"/>
      <c r="IAI46" s="768"/>
      <c r="IAJ46" s="769"/>
      <c r="IAK46" s="768"/>
      <c r="IAL46" s="769"/>
      <c r="IAM46" s="768"/>
      <c r="IAN46" s="769"/>
      <c r="IAO46" s="768"/>
      <c r="IAP46" s="769"/>
      <c r="IAQ46" s="768"/>
      <c r="IAR46" s="769"/>
      <c r="IAS46" s="768"/>
      <c r="IAT46" s="769"/>
      <c r="IAU46" s="768"/>
      <c r="IAV46" s="769"/>
      <c r="IAW46" s="768"/>
      <c r="IAX46" s="769"/>
      <c r="IAY46" s="768"/>
      <c r="IAZ46" s="769"/>
      <c r="IBA46" s="768"/>
      <c r="IBB46" s="769"/>
      <c r="IBC46" s="768"/>
      <c r="IBD46" s="769"/>
      <c r="IBE46" s="768"/>
      <c r="IBF46" s="769"/>
      <c r="IBG46" s="768"/>
      <c r="IBH46" s="769"/>
      <c r="IBI46" s="768"/>
      <c r="IBJ46" s="769"/>
      <c r="IBK46" s="768"/>
      <c r="IBL46" s="769"/>
      <c r="IBM46" s="768"/>
      <c r="IBN46" s="769"/>
      <c r="IBO46" s="768"/>
      <c r="IBP46" s="769"/>
      <c r="IBQ46" s="768"/>
      <c r="IBR46" s="769"/>
      <c r="IBS46" s="768"/>
      <c r="IBT46" s="769"/>
      <c r="IBU46" s="768"/>
      <c r="IBV46" s="769"/>
      <c r="IBW46" s="768"/>
      <c r="IBX46" s="769"/>
      <c r="IBY46" s="768"/>
      <c r="IBZ46" s="769"/>
      <c r="ICA46" s="768"/>
      <c r="ICB46" s="769"/>
      <c r="ICC46" s="768"/>
      <c r="ICD46" s="769"/>
      <c r="ICE46" s="768"/>
      <c r="ICF46" s="769"/>
      <c r="ICG46" s="768"/>
      <c r="ICH46" s="769"/>
      <c r="ICI46" s="768"/>
      <c r="ICJ46" s="769"/>
      <c r="ICK46" s="768"/>
      <c r="ICL46" s="769"/>
      <c r="ICM46" s="768"/>
      <c r="ICN46" s="769"/>
      <c r="ICO46" s="768"/>
      <c r="ICP46" s="769"/>
      <c r="ICQ46" s="768"/>
      <c r="ICR46" s="769"/>
      <c r="ICS46" s="768"/>
      <c r="ICT46" s="769"/>
      <c r="ICU46" s="768"/>
      <c r="ICV46" s="769"/>
      <c r="ICW46" s="768"/>
      <c r="ICX46" s="769"/>
      <c r="ICY46" s="768"/>
      <c r="ICZ46" s="769"/>
      <c r="IDA46" s="768"/>
      <c r="IDB46" s="769"/>
      <c r="IDC46" s="768"/>
      <c r="IDD46" s="769"/>
      <c r="IDE46" s="768"/>
      <c r="IDF46" s="769"/>
      <c r="IDG46" s="768"/>
      <c r="IDH46" s="769"/>
      <c r="IDI46" s="768"/>
      <c r="IDJ46" s="769"/>
      <c r="IDK46" s="768"/>
      <c r="IDL46" s="769"/>
      <c r="IDM46" s="768"/>
      <c r="IDN46" s="769"/>
      <c r="IDO46" s="768"/>
      <c r="IDP46" s="769"/>
      <c r="IDQ46" s="768"/>
      <c r="IDR46" s="769"/>
      <c r="IDS46" s="768"/>
      <c r="IDT46" s="769"/>
      <c r="IDU46" s="768"/>
      <c r="IDV46" s="769"/>
      <c r="IDW46" s="768"/>
      <c r="IDX46" s="769"/>
      <c r="IDY46" s="768"/>
      <c r="IDZ46" s="769"/>
      <c r="IEA46" s="768"/>
      <c r="IEB46" s="769"/>
      <c r="IEC46" s="768"/>
      <c r="IED46" s="769"/>
      <c r="IEE46" s="768"/>
      <c r="IEF46" s="769"/>
      <c r="IEG46" s="768"/>
      <c r="IEH46" s="769"/>
      <c r="IEI46" s="768"/>
      <c r="IEJ46" s="769"/>
      <c r="IEK46" s="768"/>
      <c r="IEL46" s="769"/>
      <c r="IEM46" s="768"/>
      <c r="IEN46" s="769"/>
      <c r="IEO46" s="768"/>
      <c r="IEP46" s="769"/>
      <c r="IEQ46" s="768"/>
      <c r="IER46" s="769"/>
      <c r="IES46" s="768"/>
      <c r="IET46" s="769"/>
      <c r="IEU46" s="768"/>
      <c r="IEV46" s="769"/>
      <c r="IEW46" s="768"/>
      <c r="IEX46" s="769"/>
      <c r="IEY46" s="768"/>
      <c r="IEZ46" s="769"/>
      <c r="IFA46" s="768"/>
      <c r="IFB46" s="769"/>
      <c r="IFC46" s="768"/>
      <c r="IFD46" s="769"/>
      <c r="IFE46" s="768"/>
      <c r="IFF46" s="769"/>
      <c r="IFG46" s="768"/>
      <c r="IFH46" s="769"/>
      <c r="IFI46" s="768"/>
      <c r="IFJ46" s="769"/>
      <c r="IFK46" s="768"/>
      <c r="IFL46" s="769"/>
      <c r="IFM46" s="768"/>
      <c r="IFN46" s="769"/>
      <c r="IFO46" s="768"/>
      <c r="IFP46" s="769"/>
      <c r="IFQ46" s="768"/>
      <c r="IFR46" s="769"/>
      <c r="IFS46" s="768"/>
      <c r="IFT46" s="769"/>
      <c r="IFU46" s="768"/>
      <c r="IFV46" s="769"/>
      <c r="IFW46" s="768"/>
      <c r="IFX46" s="769"/>
      <c r="IFY46" s="768"/>
      <c r="IFZ46" s="769"/>
      <c r="IGA46" s="768"/>
      <c r="IGB46" s="769"/>
      <c r="IGC46" s="768"/>
      <c r="IGD46" s="769"/>
      <c r="IGE46" s="768"/>
      <c r="IGF46" s="769"/>
      <c r="IGG46" s="768"/>
      <c r="IGH46" s="769"/>
      <c r="IGI46" s="768"/>
      <c r="IGJ46" s="769"/>
      <c r="IGK46" s="768"/>
      <c r="IGL46" s="769"/>
      <c r="IGM46" s="768"/>
      <c r="IGN46" s="769"/>
      <c r="IGO46" s="768"/>
      <c r="IGP46" s="769"/>
      <c r="IGQ46" s="768"/>
      <c r="IGR46" s="769"/>
      <c r="IGS46" s="768"/>
      <c r="IGT46" s="769"/>
      <c r="IGU46" s="768"/>
      <c r="IGV46" s="769"/>
      <c r="IGW46" s="768"/>
      <c r="IGX46" s="769"/>
      <c r="IGY46" s="768"/>
      <c r="IGZ46" s="769"/>
      <c r="IHA46" s="768"/>
      <c r="IHB46" s="769"/>
      <c r="IHC46" s="768"/>
      <c r="IHD46" s="769"/>
      <c r="IHE46" s="768"/>
      <c r="IHF46" s="769"/>
      <c r="IHG46" s="768"/>
      <c r="IHH46" s="769"/>
      <c r="IHI46" s="768"/>
      <c r="IHJ46" s="769"/>
      <c r="IHK46" s="768"/>
      <c r="IHL46" s="769"/>
      <c r="IHM46" s="768"/>
      <c r="IHN46" s="769"/>
      <c r="IHO46" s="768"/>
      <c r="IHP46" s="769"/>
      <c r="IHQ46" s="768"/>
      <c r="IHR46" s="769"/>
      <c r="IHS46" s="768"/>
      <c r="IHT46" s="769"/>
      <c r="IHU46" s="768"/>
      <c r="IHV46" s="769"/>
      <c r="IHW46" s="768"/>
      <c r="IHX46" s="769"/>
      <c r="IHY46" s="768"/>
      <c r="IHZ46" s="769"/>
      <c r="IIA46" s="768"/>
      <c r="IIB46" s="769"/>
      <c r="IIC46" s="768"/>
      <c r="IID46" s="769"/>
      <c r="IIE46" s="768"/>
      <c r="IIF46" s="769"/>
      <c r="IIG46" s="768"/>
      <c r="IIH46" s="769"/>
      <c r="III46" s="768"/>
      <c r="IIJ46" s="769"/>
      <c r="IIK46" s="768"/>
      <c r="IIL46" s="769"/>
      <c r="IIM46" s="768"/>
      <c r="IIN46" s="769"/>
      <c r="IIO46" s="768"/>
      <c r="IIP46" s="769"/>
      <c r="IIQ46" s="768"/>
      <c r="IIR46" s="769"/>
      <c r="IIS46" s="768"/>
      <c r="IIT46" s="769"/>
      <c r="IIU46" s="768"/>
      <c r="IIV46" s="769"/>
      <c r="IIW46" s="768"/>
      <c r="IIX46" s="769"/>
      <c r="IIY46" s="768"/>
      <c r="IIZ46" s="769"/>
      <c r="IJA46" s="768"/>
      <c r="IJB46" s="769"/>
      <c r="IJC46" s="768"/>
      <c r="IJD46" s="769"/>
      <c r="IJE46" s="768"/>
      <c r="IJF46" s="769"/>
      <c r="IJG46" s="768"/>
      <c r="IJH46" s="769"/>
      <c r="IJI46" s="768"/>
      <c r="IJJ46" s="769"/>
      <c r="IJK46" s="768"/>
      <c r="IJL46" s="769"/>
      <c r="IJM46" s="768"/>
      <c r="IJN46" s="769"/>
      <c r="IJO46" s="768"/>
      <c r="IJP46" s="769"/>
      <c r="IJQ46" s="768"/>
      <c r="IJR46" s="769"/>
      <c r="IJS46" s="768"/>
      <c r="IJT46" s="769"/>
      <c r="IJU46" s="768"/>
      <c r="IJV46" s="769"/>
      <c r="IJW46" s="768"/>
      <c r="IJX46" s="769"/>
      <c r="IJY46" s="768"/>
      <c r="IJZ46" s="769"/>
      <c r="IKA46" s="768"/>
      <c r="IKB46" s="769"/>
      <c r="IKC46" s="768"/>
      <c r="IKD46" s="769"/>
      <c r="IKE46" s="768"/>
      <c r="IKF46" s="769"/>
      <c r="IKG46" s="768"/>
      <c r="IKH46" s="769"/>
      <c r="IKI46" s="768"/>
      <c r="IKJ46" s="769"/>
      <c r="IKK46" s="768"/>
      <c r="IKL46" s="769"/>
      <c r="IKM46" s="768"/>
      <c r="IKN46" s="769"/>
      <c r="IKO46" s="768"/>
      <c r="IKP46" s="769"/>
      <c r="IKQ46" s="768"/>
      <c r="IKR46" s="769"/>
      <c r="IKS46" s="768"/>
      <c r="IKT46" s="769"/>
      <c r="IKU46" s="768"/>
      <c r="IKV46" s="769"/>
      <c r="IKW46" s="768"/>
      <c r="IKX46" s="769"/>
      <c r="IKY46" s="768"/>
      <c r="IKZ46" s="769"/>
      <c r="ILA46" s="768"/>
      <c r="ILB46" s="769"/>
      <c r="ILC46" s="768"/>
      <c r="ILD46" s="769"/>
      <c r="ILE46" s="768"/>
      <c r="ILF46" s="769"/>
      <c r="ILG46" s="768"/>
      <c r="ILH46" s="769"/>
      <c r="ILI46" s="768"/>
      <c r="ILJ46" s="769"/>
      <c r="ILK46" s="768"/>
      <c r="ILL46" s="769"/>
      <c r="ILM46" s="768"/>
      <c r="ILN46" s="769"/>
      <c r="ILO46" s="768"/>
      <c r="ILP46" s="769"/>
      <c r="ILQ46" s="768"/>
      <c r="ILR46" s="769"/>
      <c r="ILS46" s="768"/>
      <c r="ILT46" s="769"/>
      <c r="ILU46" s="768"/>
      <c r="ILV46" s="769"/>
      <c r="ILW46" s="768"/>
      <c r="ILX46" s="769"/>
      <c r="ILY46" s="768"/>
      <c r="ILZ46" s="769"/>
      <c r="IMA46" s="768"/>
      <c r="IMB46" s="769"/>
      <c r="IMC46" s="768"/>
      <c r="IMD46" s="769"/>
      <c r="IME46" s="768"/>
      <c r="IMF46" s="769"/>
      <c r="IMG46" s="768"/>
      <c r="IMH46" s="769"/>
      <c r="IMI46" s="768"/>
      <c r="IMJ46" s="769"/>
      <c r="IMK46" s="768"/>
      <c r="IML46" s="769"/>
      <c r="IMM46" s="768"/>
      <c r="IMN46" s="769"/>
      <c r="IMO46" s="768"/>
      <c r="IMP46" s="769"/>
      <c r="IMQ46" s="768"/>
      <c r="IMR46" s="769"/>
      <c r="IMS46" s="768"/>
      <c r="IMT46" s="769"/>
      <c r="IMU46" s="768"/>
      <c r="IMV46" s="769"/>
      <c r="IMW46" s="768"/>
      <c r="IMX46" s="769"/>
      <c r="IMY46" s="768"/>
      <c r="IMZ46" s="769"/>
      <c r="INA46" s="768"/>
      <c r="INB46" s="769"/>
      <c r="INC46" s="768"/>
      <c r="IND46" s="769"/>
      <c r="INE46" s="768"/>
      <c r="INF46" s="769"/>
      <c r="ING46" s="768"/>
      <c r="INH46" s="769"/>
      <c r="INI46" s="768"/>
      <c r="INJ46" s="769"/>
      <c r="INK46" s="768"/>
      <c r="INL46" s="769"/>
      <c r="INM46" s="768"/>
      <c r="INN46" s="769"/>
      <c r="INO46" s="768"/>
      <c r="INP46" s="769"/>
      <c r="INQ46" s="768"/>
      <c r="INR46" s="769"/>
      <c r="INS46" s="768"/>
      <c r="INT46" s="769"/>
      <c r="INU46" s="768"/>
      <c r="INV46" s="769"/>
      <c r="INW46" s="768"/>
      <c r="INX46" s="769"/>
      <c r="INY46" s="768"/>
      <c r="INZ46" s="769"/>
      <c r="IOA46" s="768"/>
      <c r="IOB46" s="769"/>
      <c r="IOC46" s="768"/>
      <c r="IOD46" s="769"/>
      <c r="IOE46" s="768"/>
      <c r="IOF46" s="769"/>
      <c r="IOG46" s="768"/>
      <c r="IOH46" s="769"/>
      <c r="IOI46" s="768"/>
      <c r="IOJ46" s="769"/>
      <c r="IOK46" s="768"/>
      <c r="IOL46" s="769"/>
      <c r="IOM46" s="768"/>
      <c r="ION46" s="769"/>
      <c r="IOO46" s="768"/>
      <c r="IOP46" s="769"/>
      <c r="IOQ46" s="768"/>
      <c r="IOR46" s="769"/>
      <c r="IOS46" s="768"/>
      <c r="IOT46" s="769"/>
      <c r="IOU46" s="768"/>
      <c r="IOV46" s="769"/>
      <c r="IOW46" s="768"/>
      <c r="IOX46" s="769"/>
      <c r="IOY46" s="768"/>
      <c r="IOZ46" s="769"/>
      <c r="IPA46" s="768"/>
      <c r="IPB46" s="769"/>
      <c r="IPC46" s="768"/>
      <c r="IPD46" s="769"/>
      <c r="IPE46" s="768"/>
      <c r="IPF46" s="769"/>
      <c r="IPG46" s="768"/>
      <c r="IPH46" s="769"/>
      <c r="IPI46" s="768"/>
      <c r="IPJ46" s="769"/>
      <c r="IPK46" s="768"/>
      <c r="IPL46" s="769"/>
      <c r="IPM46" s="768"/>
      <c r="IPN46" s="769"/>
      <c r="IPO46" s="768"/>
      <c r="IPP46" s="769"/>
      <c r="IPQ46" s="768"/>
      <c r="IPR46" s="769"/>
      <c r="IPS46" s="768"/>
      <c r="IPT46" s="769"/>
      <c r="IPU46" s="768"/>
      <c r="IPV46" s="769"/>
      <c r="IPW46" s="768"/>
      <c r="IPX46" s="769"/>
      <c r="IPY46" s="768"/>
      <c r="IPZ46" s="769"/>
      <c r="IQA46" s="768"/>
      <c r="IQB46" s="769"/>
      <c r="IQC46" s="768"/>
      <c r="IQD46" s="769"/>
      <c r="IQE46" s="768"/>
      <c r="IQF46" s="769"/>
      <c r="IQG46" s="768"/>
      <c r="IQH46" s="769"/>
      <c r="IQI46" s="768"/>
      <c r="IQJ46" s="769"/>
      <c r="IQK46" s="768"/>
      <c r="IQL46" s="769"/>
      <c r="IQM46" s="768"/>
      <c r="IQN46" s="769"/>
      <c r="IQO46" s="768"/>
      <c r="IQP46" s="769"/>
      <c r="IQQ46" s="768"/>
      <c r="IQR46" s="769"/>
      <c r="IQS46" s="768"/>
      <c r="IQT46" s="769"/>
      <c r="IQU46" s="768"/>
      <c r="IQV46" s="769"/>
      <c r="IQW46" s="768"/>
      <c r="IQX46" s="769"/>
      <c r="IQY46" s="768"/>
      <c r="IQZ46" s="769"/>
      <c r="IRA46" s="768"/>
      <c r="IRB46" s="769"/>
      <c r="IRC46" s="768"/>
      <c r="IRD46" s="769"/>
      <c r="IRE46" s="768"/>
      <c r="IRF46" s="769"/>
      <c r="IRG46" s="768"/>
      <c r="IRH46" s="769"/>
      <c r="IRI46" s="768"/>
      <c r="IRJ46" s="769"/>
      <c r="IRK46" s="768"/>
      <c r="IRL46" s="769"/>
      <c r="IRM46" s="768"/>
      <c r="IRN46" s="769"/>
      <c r="IRO46" s="768"/>
      <c r="IRP46" s="769"/>
      <c r="IRQ46" s="768"/>
      <c r="IRR46" s="769"/>
      <c r="IRS46" s="768"/>
      <c r="IRT46" s="769"/>
      <c r="IRU46" s="768"/>
      <c r="IRV46" s="769"/>
      <c r="IRW46" s="768"/>
      <c r="IRX46" s="769"/>
      <c r="IRY46" s="768"/>
      <c r="IRZ46" s="769"/>
      <c r="ISA46" s="768"/>
      <c r="ISB46" s="769"/>
      <c r="ISC46" s="768"/>
      <c r="ISD46" s="769"/>
      <c r="ISE46" s="768"/>
      <c r="ISF46" s="769"/>
      <c r="ISG46" s="768"/>
      <c r="ISH46" s="769"/>
      <c r="ISI46" s="768"/>
      <c r="ISJ46" s="769"/>
      <c r="ISK46" s="768"/>
      <c r="ISL46" s="769"/>
      <c r="ISM46" s="768"/>
      <c r="ISN46" s="769"/>
      <c r="ISO46" s="768"/>
      <c r="ISP46" s="769"/>
      <c r="ISQ46" s="768"/>
      <c r="ISR46" s="769"/>
      <c r="ISS46" s="768"/>
      <c r="IST46" s="769"/>
      <c r="ISU46" s="768"/>
      <c r="ISV46" s="769"/>
      <c r="ISW46" s="768"/>
      <c r="ISX46" s="769"/>
      <c r="ISY46" s="768"/>
      <c r="ISZ46" s="769"/>
      <c r="ITA46" s="768"/>
      <c r="ITB46" s="769"/>
      <c r="ITC46" s="768"/>
      <c r="ITD46" s="769"/>
      <c r="ITE46" s="768"/>
      <c r="ITF46" s="769"/>
      <c r="ITG46" s="768"/>
      <c r="ITH46" s="769"/>
      <c r="ITI46" s="768"/>
      <c r="ITJ46" s="769"/>
      <c r="ITK46" s="768"/>
      <c r="ITL46" s="769"/>
      <c r="ITM46" s="768"/>
      <c r="ITN46" s="769"/>
      <c r="ITO46" s="768"/>
      <c r="ITP46" s="769"/>
      <c r="ITQ46" s="768"/>
      <c r="ITR46" s="769"/>
      <c r="ITS46" s="768"/>
      <c r="ITT46" s="769"/>
      <c r="ITU46" s="768"/>
      <c r="ITV46" s="769"/>
      <c r="ITW46" s="768"/>
      <c r="ITX46" s="769"/>
      <c r="ITY46" s="768"/>
      <c r="ITZ46" s="769"/>
      <c r="IUA46" s="768"/>
      <c r="IUB46" s="769"/>
      <c r="IUC46" s="768"/>
      <c r="IUD46" s="769"/>
      <c r="IUE46" s="768"/>
      <c r="IUF46" s="769"/>
      <c r="IUG46" s="768"/>
      <c r="IUH46" s="769"/>
      <c r="IUI46" s="768"/>
      <c r="IUJ46" s="769"/>
      <c r="IUK46" s="768"/>
      <c r="IUL46" s="769"/>
      <c r="IUM46" s="768"/>
      <c r="IUN46" s="769"/>
      <c r="IUO46" s="768"/>
      <c r="IUP46" s="769"/>
      <c r="IUQ46" s="768"/>
      <c r="IUR46" s="769"/>
      <c r="IUS46" s="768"/>
      <c r="IUT46" s="769"/>
      <c r="IUU46" s="768"/>
      <c r="IUV46" s="769"/>
      <c r="IUW46" s="768"/>
      <c r="IUX46" s="769"/>
      <c r="IUY46" s="768"/>
      <c r="IUZ46" s="769"/>
      <c r="IVA46" s="768"/>
      <c r="IVB46" s="769"/>
      <c r="IVC46" s="768"/>
      <c r="IVD46" s="769"/>
      <c r="IVE46" s="768"/>
      <c r="IVF46" s="769"/>
      <c r="IVG46" s="768"/>
      <c r="IVH46" s="769"/>
      <c r="IVI46" s="768"/>
      <c r="IVJ46" s="769"/>
      <c r="IVK46" s="768"/>
      <c r="IVL46" s="769"/>
      <c r="IVM46" s="768"/>
      <c r="IVN46" s="769"/>
      <c r="IVO46" s="768"/>
      <c r="IVP46" s="769"/>
      <c r="IVQ46" s="768"/>
      <c r="IVR46" s="769"/>
      <c r="IVS46" s="768"/>
      <c r="IVT46" s="769"/>
      <c r="IVU46" s="768"/>
      <c r="IVV46" s="769"/>
      <c r="IVW46" s="768"/>
      <c r="IVX46" s="769"/>
      <c r="IVY46" s="768"/>
      <c r="IVZ46" s="769"/>
      <c r="IWA46" s="768"/>
      <c r="IWB46" s="769"/>
      <c r="IWC46" s="768"/>
      <c r="IWD46" s="769"/>
      <c r="IWE46" s="768"/>
      <c r="IWF46" s="769"/>
      <c r="IWG46" s="768"/>
      <c r="IWH46" s="769"/>
      <c r="IWI46" s="768"/>
      <c r="IWJ46" s="769"/>
      <c r="IWK46" s="768"/>
      <c r="IWL46" s="769"/>
      <c r="IWM46" s="768"/>
      <c r="IWN46" s="769"/>
      <c r="IWO46" s="768"/>
      <c r="IWP46" s="769"/>
      <c r="IWQ46" s="768"/>
      <c r="IWR46" s="769"/>
      <c r="IWS46" s="768"/>
      <c r="IWT46" s="769"/>
      <c r="IWU46" s="768"/>
      <c r="IWV46" s="769"/>
      <c r="IWW46" s="768"/>
      <c r="IWX46" s="769"/>
      <c r="IWY46" s="768"/>
      <c r="IWZ46" s="769"/>
      <c r="IXA46" s="768"/>
      <c r="IXB46" s="769"/>
      <c r="IXC46" s="768"/>
      <c r="IXD46" s="769"/>
      <c r="IXE46" s="768"/>
      <c r="IXF46" s="769"/>
      <c r="IXG46" s="768"/>
      <c r="IXH46" s="769"/>
      <c r="IXI46" s="768"/>
      <c r="IXJ46" s="769"/>
      <c r="IXK46" s="768"/>
      <c r="IXL46" s="769"/>
      <c r="IXM46" s="768"/>
      <c r="IXN46" s="769"/>
      <c r="IXO46" s="768"/>
      <c r="IXP46" s="769"/>
      <c r="IXQ46" s="768"/>
      <c r="IXR46" s="769"/>
      <c r="IXS46" s="768"/>
      <c r="IXT46" s="769"/>
      <c r="IXU46" s="768"/>
      <c r="IXV46" s="769"/>
      <c r="IXW46" s="768"/>
      <c r="IXX46" s="769"/>
      <c r="IXY46" s="768"/>
      <c r="IXZ46" s="769"/>
      <c r="IYA46" s="768"/>
      <c r="IYB46" s="769"/>
      <c r="IYC46" s="768"/>
      <c r="IYD46" s="769"/>
      <c r="IYE46" s="768"/>
      <c r="IYF46" s="769"/>
      <c r="IYG46" s="768"/>
      <c r="IYH46" s="769"/>
      <c r="IYI46" s="768"/>
      <c r="IYJ46" s="769"/>
      <c r="IYK46" s="768"/>
      <c r="IYL46" s="769"/>
      <c r="IYM46" s="768"/>
      <c r="IYN46" s="769"/>
      <c r="IYO46" s="768"/>
      <c r="IYP46" s="769"/>
      <c r="IYQ46" s="768"/>
      <c r="IYR46" s="769"/>
      <c r="IYS46" s="768"/>
      <c r="IYT46" s="769"/>
      <c r="IYU46" s="768"/>
      <c r="IYV46" s="769"/>
      <c r="IYW46" s="768"/>
      <c r="IYX46" s="769"/>
      <c r="IYY46" s="768"/>
      <c r="IYZ46" s="769"/>
      <c r="IZA46" s="768"/>
      <c r="IZB46" s="769"/>
      <c r="IZC46" s="768"/>
      <c r="IZD46" s="769"/>
      <c r="IZE46" s="768"/>
      <c r="IZF46" s="769"/>
      <c r="IZG46" s="768"/>
      <c r="IZH46" s="769"/>
      <c r="IZI46" s="768"/>
      <c r="IZJ46" s="769"/>
      <c r="IZK46" s="768"/>
      <c r="IZL46" s="769"/>
      <c r="IZM46" s="768"/>
      <c r="IZN46" s="769"/>
      <c r="IZO46" s="768"/>
      <c r="IZP46" s="769"/>
      <c r="IZQ46" s="768"/>
      <c r="IZR46" s="769"/>
      <c r="IZS46" s="768"/>
      <c r="IZT46" s="769"/>
      <c r="IZU46" s="768"/>
      <c r="IZV46" s="769"/>
      <c r="IZW46" s="768"/>
      <c r="IZX46" s="769"/>
      <c r="IZY46" s="768"/>
      <c r="IZZ46" s="769"/>
      <c r="JAA46" s="768"/>
      <c r="JAB46" s="769"/>
      <c r="JAC46" s="768"/>
      <c r="JAD46" s="769"/>
      <c r="JAE46" s="768"/>
      <c r="JAF46" s="769"/>
      <c r="JAG46" s="768"/>
      <c r="JAH46" s="769"/>
      <c r="JAI46" s="768"/>
      <c r="JAJ46" s="769"/>
      <c r="JAK46" s="768"/>
      <c r="JAL46" s="769"/>
      <c r="JAM46" s="768"/>
      <c r="JAN46" s="769"/>
      <c r="JAO46" s="768"/>
      <c r="JAP46" s="769"/>
      <c r="JAQ46" s="768"/>
      <c r="JAR46" s="769"/>
      <c r="JAS46" s="768"/>
      <c r="JAT46" s="769"/>
      <c r="JAU46" s="768"/>
      <c r="JAV46" s="769"/>
      <c r="JAW46" s="768"/>
      <c r="JAX46" s="769"/>
      <c r="JAY46" s="768"/>
      <c r="JAZ46" s="769"/>
      <c r="JBA46" s="768"/>
      <c r="JBB46" s="769"/>
      <c r="JBC46" s="768"/>
      <c r="JBD46" s="769"/>
      <c r="JBE46" s="768"/>
      <c r="JBF46" s="769"/>
      <c r="JBG46" s="768"/>
      <c r="JBH46" s="769"/>
      <c r="JBI46" s="768"/>
      <c r="JBJ46" s="769"/>
      <c r="JBK46" s="768"/>
      <c r="JBL46" s="769"/>
      <c r="JBM46" s="768"/>
      <c r="JBN46" s="769"/>
      <c r="JBO46" s="768"/>
      <c r="JBP46" s="769"/>
      <c r="JBQ46" s="768"/>
      <c r="JBR46" s="769"/>
      <c r="JBS46" s="768"/>
      <c r="JBT46" s="769"/>
      <c r="JBU46" s="768"/>
      <c r="JBV46" s="769"/>
      <c r="JBW46" s="768"/>
      <c r="JBX46" s="769"/>
      <c r="JBY46" s="768"/>
      <c r="JBZ46" s="769"/>
      <c r="JCA46" s="768"/>
      <c r="JCB46" s="769"/>
      <c r="JCC46" s="768"/>
      <c r="JCD46" s="769"/>
      <c r="JCE46" s="768"/>
      <c r="JCF46" s="769"/>
      <c r="JCG46" s="768"/>
      <c r="JCH46" s="769"/>
      <c r="JCI46" s="768"/>
      <c r="JCJ46" s="769"/>
      <c r="JCK46" s="768"/>
      <c r="JCL46" s="769"/>
      <c r="JCM46" s="768"/>
      <c r="JCN46" s="769"/>
      <c r="JCO46" s="768"/>
      <c r="JCP46" s="769"/>
      <c r="JCQ46" s="768"/>
      <c r="JCR46" s="769"/>
      <c r="JCS46" s="768"/>
      <c r="JCT46" s="769"/>
      <c r="JCU46" s="768"/>
      <c r="JCV46" s="769"/>
      <c r="JCW46" s="768"/>
      <c r="JCX46" s="769"/>
      <c r="JCY46" s="768"/>
      <c r="JCZ46" s="769"/>
      <c r="JDA46" s="768"/>
      <c r="JDB46" s="769"/>
      <c r="JDC46" s="768"/>
      <c r="JDD46" s="769"/>
      <c r="JDE46" s="768"/>
      <c r="JDF46" s="769"/>
      <c r="JDG46" s="768"/>
      <c r="JDH46" s="769"/>
      <c r="JDI46" s="768"/>
      <c r="JDJ46" s="769"/>
      <c r="JDK46" s="768"/>
      <c r="JDL46" s="769"/>
      <c r="JDM46" s="768"/>
      <c r="JDN46" s="769"/>
      <c r="JDO46" s="768"/>
      <c r="JDP46" s="769"/>
      <c r="JDQ46" s="768"/>
      <c r="JDR46" s="769"/>
      <c r="JDS46" s="768"/>
      <c r="JDT46" s="769"/>
      <c r="JDU46" s="768"/>
      <c r="JDV46" s="769"/>
      <c r="JDW46" s="768"/>
      <c r="JDX46" s="769"/>
      <c r="JDY46" s="768"/>
      <c r="JDZ46" s="769"/>
      <c r="JEA46" s="768"/>
      <c r="JEB46" s="769"/>
      <c r="JEC46" s="768"/>
      <c r="JED46" s="769"/>
      <c r="JEE46" s="768"/>
      <c r="JEF46" s="769"/>
      <c r="JEG46" s="768"/>
      <c r="JEH46" s="769"/>
      <c r="JEI46" s="768"/>
      <c r="JEJ46" s="769"/>
      <c r="JEK46" s="768"/>
      <c r="JEL46" s="769"/>
      <c r="JEM46" s="768"/>
      <c r="JEN46" s="769"/>
      <c r="JEO46" s="768"/>
      <c r="JEP46" s="769"/>
      <c r="JEQ46" s="768"/>
      <c r="JER46" s="769"/>
      <c r="JES46" s="768"/>
      <c r="JET46" s="769"/>
      <c r="JEU46" s="768"/>
      <c r="JEV46" s="769"/>
      <c r="JEW46" s="768"/>
      <c r="JEX46" s="769"/>
      <c r="JEY46" s="768"/>
      <c r="JEZ46" s="769"/>
      <c r="JFA46" s="768"/>
      <c r="JFB46" s="769"/>
      <c r="JFC46" s="768"/>
      <c r="JFD46" s="769"/>
      <c r="JFE46" s="768"/>
      <c r="JFF46" s="769"/>
      <c r="JFG46" s="768"/>
      <c r="JFH46" s="769"/>
      <c r="JFI46" s="768"/>
      <c r="JFJ46" s="769"/>
      <c r="JFK46" s="768"/>
      <c r="JFL46" s="769"/>
      <c r="JFM46" s="768"/>
      <c r="JFN46" s="769"/>
      <c r="JFO46" s="768"/>
      <c r="JFP46" s="769"/>
      <c r="JFQ46" s="768"/>
      <c r="JFR46" s="769"/>
      <c r="JFS46" s="768"/>
      <c r="JFT46" s="769"/>
      <c r="JFU46" s="768"/>
      <c r="JFV46" s="769"/>
      <c r="JFW46" s="768"/>
      <c r="JFX46" s="769"/>
      <c r="JFY46" s="768"/>
      <c r="JFZ46" s="769"/>
      <c r="JGA46" s="768"/>
      <c r="JGB46" s="769"/>
      <c r="JGC46" s="768"/>
      <c r="JGD46" s="769"/>
      <c r="JGE46" s="768"/>
      <c r="JGF46" s="769"/>
      <c r="JGG46" s="768"/>
      <c r="JGH46" s="769"/>
      <c r="JGI46" s="768"/>
      <c r="JGJ46" s="769"/>
      <c r="JGK46" s="768"/>
      <c r="JGL46" s="769"/>
      <c r="JGM46" s="768"/>
      <c r="JGN46" s="769"/>
      <c r="JGO46" s="768"/>
      <c r="JGP46" s="769"/>
      <c r="JGQ46" s="768"/>
      <c r="JGR46" s="769"/>
      <c r="JGS46" s="768"/>
      <c r="JGT46" s="769"/>
      <c r="JGU46" s="768"/>
      <c r="JGV46" s="769"/>
      <c r="JGW46" s="768"/>
      <c r="JGX46" s="769"/>
      <c r="JGY46" s="768"/>
      <c r="JGZ46" s="769"/>
      <c r="JHA46" s="768"/>
      <c r="JHB46" s="769"/>
      <c r="JHC46" s="768"/>
      <c r="JHD46" s="769"/>
      <c r="JHE46" s="768"/>
      <c r="JHF46" s="769"/>
      <c r="JHG46" s="768"/>
      <c r="JHH46" s="769"/>
      <c r="JHI46" s="768"/>
      <c r="JHJ46" s="769"/>
      <c r="JHK46" s="768"/>
      <c r="JHL46" s="769"/>
      <c r="JHM46" s="768"/>
      <c r="JHN46" s="769"/>
      <c r="JHO46" s="768"/>
      <c r="JHP46" s="769"/>
      <c r="JHQ46" s="768"/>
      <c r="JHR46" s="769"/>
      <c r="JHS46" s="768"/>
      <c r="JHT46" s="769"/>
      <c r="JHU46" s="768"/>
      <c r="JHV46" s="769"/>
      <c r="JHW46" s="768"/>
      <c r="JHX46" s="769"/>
      <c r="JHY46" s="768"/>
      <c r="JHZ46" s="769"/>
      <c r="JIA46" s="768"/>
      <c r="JIB46" s="769"/>
      <c r="JIC46" s="768"/>
      <c r="JID46" s="769"/>
      <c r="JIE46" s="768"/>
      <c r="JIF46" s="769"/>
      <c r="JIG46" s="768"/>
      <c r="JIH46" s="769"/>
      <c r="JII46" s="768"/>
      <c r="JIJ46" s="769"/>
      <c r="JIK46" s="768"/>
      <c r="JIL46" s="769"/>
      <c r="JIM46" s="768"/>
      <c r="JIN46" s="769"/>
      <c r="JIO46" s="768"/>
      <c r="JIP46" s="769"/>
      <c r="JIQ46" s="768"/>
      <c r="JIR46" s="769"/>
      <c r="JIS46" s="768"/>
      <c r="JIT46" s="769"/>
      <c r="JIU46" s="768"/>
      <c r="JIV46" s="769"/>
      <c r="JIW46" s="768"/>
      <c r="JIX46" s="769"/>
      <c r="JIY46" s="768"/>
      <c r="JIZ46" s="769"/>
      <c r="JJA46" s="768"/>
      <c r="JJB46" s="769"/>
      <c r="JJC46" s="768"/>
      <c r="JJD46" s="769"/>
      <c r="JJE46" s="768"/>
      <c r="JJF46" s="769"/>
      <c r="JJG46" s="768"/>
      <c r="JJH46" s="769"/>
      <c r="JJI46" s="768"/>
      <c r="JJJ46" s="769"/>
      <c r="JJK46" s="768"/>
      <c r="JJL46" s="769"/>
      <c r="JJM46" s="768"/>
      <c r="JJN46" s="769"/>
      <c r="JJO46" s="768"/>
      <c r="JJP46" s="769"/>
      <c r="JJQ46" s="768"/>
      <c r="JJR46" s="769"/>
      <c r="JJS46" s="768"/>
      <c r="JJT46" s="769"/>
      <c r="JJU46" s="768"/>
      <c r="JJV46" s="769"/>
      <c r="JJW46" s="768"/>
      <c r="JJX46" s="769"/>
      <c r="JJY46" s="768"/>
      <c r="JJZ46" s="769"/>
      <c r="JKA46" s="768"/>
      <c r="JKB46" s="769"/>
      <c r="JKC46" s="768"/>
      <c r="JKD46" s="769"/>
      <c r="JKE46" s="768"/>
      <c r="JKF46" s="769"/>
      <c r="JKG46" s="768"/>
      <c r="JKH46" s="769"/>
      <c r="JKI46" s="768"/>
      <c r="JKJ46" s="769"/>
      <c r="JKK46" s="768"/>
      <c r="JKL46" s="769"/>
      <c r="JKM46" s="768"/>
      <c r="JKN46" s="769"/>
      <c r="JKO46" s="768"/>
      <c r="JKP46" s="769"/>
      <c r="JKQ46" s="768"/>
      <c r="JKR46" s="769"/>
      <c r="JKS46" s="768"/>
      <c r="JKT46" s="769"/>
      <c r="JKU46" s="768"/>
      <c r="JKV46" s="769"/>
      <c r="JKW46" s="768"/>
      <c r="JKX46" s="769"/>
      <c r="JKY46" s="768"/>
      <c r="JKZ46" s="769"/>
      <c r="JLA46" s="768"/>
      <c r="JLB46" s="769"/>
      <c r="JLC46" s="768"/>
      <c r="JLD46" s="769"/>
      <c r="JLE46" s="768"/>
      <c r="JLF46" s="769"/>
      <c r="JLG46" s="768"/>
      <c r="JLH46" s="769"/>
      <c r="JLI46" s="768"/>
      <c r="JLJ46" s="769"/>
      <c r="JLK46" s="768"/>
      <c r="JLL46" s="769"/>
      <c r="JLM46" s="768"/>
      <c r="JLN46" s="769"/>
      <c r="JLO46" s="768"/>
      <c r="JLP46" s="769"/>
      <c r="JLQ46" s="768"/>
      <c r="JLR46" s="769"/>
      <c r="JLS46" s="768"/>
      <c r="JLT46" s="769"/>
      <c r="JLU46" s="768"/>
      <c r="JLV46" s="769"/>
      <c r="JLW46" s="768"/>
      <c r="JLX46" s="769"/>
      <c r="JLY46" s="768"/>
      <c r="JLZ46" s="769"/>
      <c r="JMA46" s="768"/>
      <c r="JMB46" s="769"/>
      <c r="JMC46" s="768"/>
      <c r="JMD46" s="769"/>
      <c r="JME46" s="768"/>
      <c r="JMF46" s="769"/>
      <c r="JMG46" s="768"/>
      <c r="JMH46" s="769"/>
      <c r="JMI46" s="768"/>
      <c r="JMJ46" s="769"/>
      <c r="JMK46" s="768"/>
      <c r="JML46" s="769"/>
      <c r="JMM46" s="768"/>
      <c r="JMN46" s="769"/>
      <c r="JMO46" s="768"/>
      <c r="JMP46" s="769"/>
      <c r="JMQ46" s="768"/>
      <c r="JMR46" s="769"/>
      <c r="JMS46" s="768"/>
      <c r="JMT46" s="769"/>
      <c r="JMU46" s="768"/>
      <c r="JMV46" s="769"/>
      <c r="JMW46" s="768"/>
      <c r="JMX46" s="769"/>
      <c r="JMY46" s="768"/>
      <c r="JMZ46" s="769"/>
      <c r="JNA46" s="768"/>
      <c r="JNB46" s="769"/>
      <c r="JNC46" s="768"/>
      <c r="JND46" s="769"/>
      <c r="JNE46" s="768"/>
      <c r="JNF46" s="769"/>
      <c r="JNG46" s="768"/>
      <c r="JNH46" s="769"/>
      <c r="JNI46" s="768"/>
      <c r="JNJ46" s="769"/>
      <c r="JNK46" s="768"/>
      <c r="JNL46" s="769"/>
      <c r="JNM46" s="768"/>
      <c r="JNN46" s="769"/>
      <c r="JNO46" s="768"/>
      <c r="JNP46" s="769"/>
      <c r="JNQ46" s="768"/>
      <c r="JNR46" s="769"/>
      <c r="JNS46" s="768"/>
      <c r="JNT46" s="769"/>
      <c r="JNU46" s="768"/>
      <c r="JNV46" s="769"/>
      <c r="JNW46" s="768"/>
      <c r="JNX46" s="769"/>
      <c r="JNY46" s="768"/>
      <c r="JNZ46" s="769"/>
      <c r="JOA46" s="768"/>
      <c r="JOB46" s="769"/>
      <c r="JOC46" s="768"/>
      <c r="JOD46" s="769"/>
      <c r="JOE46" s="768"/>
      <c r="JOF46" s="769"/>
      <c r="JOG46" s="768"/>
      <c r="JOH46" s="769"/>
      <c r="JOI46" s="768"/>
      <c r="JOJ46" s="769"/>
      <c r="JOK46" s="768"/>
      <c r="JOL46" s="769"/>
      <c r="JOM46" s="768"/>
      <c r="JON46" s="769"/>
      <c r="JOO46" s="768"/>
      <c r="JOP46" s="769"/>
      <c r="JOQ46" s="768"/>
      <c r="JOR46" s="769"/>
      <c r="JOS46" s="768"/>
      <c r="JOT46" s="769"/>
      <c r="JOU46" s="768"/>
      <c r="JOV46" s="769"/>
      <c r="JOW46" s="768"/>
      <c r="JOX46" s="769"/>
      <c r="JOY46" s="768"/>
      <c r="JOZ46" s="769"/>
      <c r="JPA46" s="768"/>
      <c r="JPB46" s="769"/>
      <c r="JPC46" s="768"/>
      <c r="JPD46" s="769"/>
      <c r="JPE46" s="768"/>
      <c r="JPF46" s="769"/>
      <c r="JPG46" s="768"/>
      <c r="JPH46" s="769"/>
      <c r="JPI46" s="768"/>
      <c r="JPJ46" s="769"/>
      <c r="JPK46" s="768"/>
      <c r="JPL46" s="769"/>
      <c r="JPM46" s="768"/>
      <c r="JPN46" s="769"/>
      <c r="JPO46" s="768"/>
      <c r="JPP46" s="769"/>
      <c r="JPQ46" s="768"/>
      <c r="JPR46" s="769"/>
      <c r="JPS46" s="768"/>
      <c r="JPT46" s="769"/>
      <c r="JPU46" s="768"/>
      <c r="JPV46" s="769"/>
      <c r="JPW46" s="768"/>
      <c r="JPX46" s="769"/>
      <c r="JPY46" s="768"/>
      <c r="JPZ46" s="769"/>
      <c r="JQA46" s="768"/>
      <c r="JQB46" s="769"/>
      <c r="JQC46" s="768"/>
      <c r="JQD46" s="769"/>
      <c r="JQE46" s="768"/>
      <c r="JQF46" s="769"/>
      <c r="JQG46" s="768"/>
      <c r="JQH46" s="769"/>
      <c r="JQI46" s="768"/>
      <c r="JQJ46" s="769"/>
      <c r="JQK46" s="768"/>
      <c r="JQL46" s="769"/>
      <c r="JQM46" s="768"/>
      <c r="JQN46" s="769"/>
      <c r="JQO46" s="768"/>
      <c r="JQP46" s="769"/>
      <c r="JQQ46" s="768"/>
      <c r="JQR46" s="769"/>
      <c r="JQS46" s="768"/>
      <c r="JQT46" s="769"/>
      <c r="JQU46" s="768"/>
      <c r="JQV46" s="769"/>
      <c r="JQW46" s="768"/>
      <c r="JQX46" s="769"/>
      <c r="JQY46" s="768"/>
      <c r="JQZ46" s="769"/>
      <c r="JRA46" s="768"/>
      <c r="JRB46" s="769"/>
      <c r="JRC46" s="768"/>
      <c r="JRD46" s="769"/>
      <c r="JRE46" s="768"/>
      <c r="JRF46" s="769"/>
      <c r="JRG46" s="768"/>
      <c r="JRH46" s="769"/>
      <c r="JRI46" s="768"/>
      <c r="JRJ46" s="769"/>
      <c r="JRK46" s="768"/>
      <c r="JRL46" s="769"/>
      <c r="JRM46" s="768"/>
      <c r="JRN46" s="769"/>
      <c r="JRO46" s="768"/>
      <c r="JRP46" s="769"/>
      <c r="JRQ46" s="768"/>
      <c r="JRR46" s="769"/>
      <c r="JRS46" s="768"/>
      <c r="JRT46" s="769"/>
      <c r="JRU46" s="768"/>
      <c r="JRV46" s="769"/>
      <c r="JRW46" s="768"/>
      <c r="JRX46" s="769"/>
      <c r="JRY46" s="768"/>
      <c r="JRZ46" s="769"/>
      <c r="JSA46" s="768"/>
      <c r="JSB46" s="769"/>
      <c r="JSC46" s="768"/>
      <c r="JSD46" s="769"/>
      <c r="JSE46" s="768"/>
      <c r="JSF46" s="769"/>
      <c r="JSG46" s="768"/>
      <c r="JSH46" s="769"/>
      <c r="JSI46" s="768"/>
      <c r="JSJ46" s="769"/>
      <c r="JSK46" s="768"/>
      <c r="JSL46" s="769"/>
      <c r="JSM46" s="768"/>
      <c r="JSN46" s="769"/>
      <c r="JSO46" s="768"/>
      <c r="JSP46" s="769"/>
      <c r="JSQ46" s="768"/>
      <c r="JSR46" s="769"/>
      <c r="JSS46" s="768"/>
      <c r="JST46" s="769"/>
      <c r="JSU46" s="768"/>
      <c r="JSV46" s="769"/>
      <c r="JSW46" s="768"/>
      <c r="JSX46" s="769"/>
      <c r="JSY46" s="768"/>
      <c r="JSZ46" s="769"/>
      <c r="JTA46" s="768"/>
      <c r="JTB46" s="769"/>
      <c r="JTC46" s="768"/>
      <c r="JTD46" s="769"/>
      <c r="JTE46" s="768"/>
      <c r="JTF46" s="769"/>
      <c r="JTG46" s="768"/>
      <c r="JTH46" s="769"/>
      <c r="JTI46" s="768"/>
      <c r="JTJ46" s="769"/>
      <c r="JTK46" s="768"/>
      <c r="JTL46" s="769"/>
      <c r="JTM46" s="768"/>
      <c r="JTN46" s="769"/>
      <c r="JTO46" s="768"/>
      <c r="JTP46" s="769"/>
      <c r="JTQ46" s="768"/>
      <c r="JTR46" s="769"/>
      <c r="JTS46" s="768"/>
      <c r="JTT46" s="769"/>
      <c r="JTU46" s="768"/>
      <c r="JTV46" s="769"/>
      <c r="JTW46" s="768"/>
      <c r="JTX46" s="769"/>
      <c r="JTY46" s="768"/>
      <c r="JTZ46" s="769"/>
      <c r="JUA46" s="768"/>
      <c r="JUB46" s="769"/>
      <c r="JUC46" s="768"/>
      <c r="JUD46" s="769"/>
      <c r="JUE46" s="768"/>
      <c r="JUF46" s="769"/>
      <c r="JUG46" s="768"/>
      <c r="JUH46" s="769"/>
      <c r="JUI46" s="768"/>
      <c r="JUJ46" s="769"/>
      <c r="JUK46" s="768"/>
      <c r="JUL46" s="769"/>
      <c r="JUM46" s="768"/>
      <c r="JUN46" s="769"/>
      <c r="JUO46" s="768"/>
      <c r="JUP46" s="769"/>
      <c r="JUQ46" s="768"/>
      <c r="JUR46" s="769"/>
      <c r="JUS46" s="768"/>
      <c r="JUT46" s="769"/>
      <c r="JUU46" s="768"/>
      <c r="JUV46" s="769"/>
      <c r="JUW46" s="768"/>
      <c r="JUX46" s="769"/>
      <c r="JUY46" s="768"/>
      <c r="JUZ46" s="769"/>
      <c r="JVA46" s="768"/>
      <c r="JVB46" s="769"/>
      <c r="JVC46" s="768"/>
      <c r="JVD46" s="769"/>
      <c r="JVE46" s="768"/>
      <c r="JVF46" s="769"/>
      <c r="JVG46" s="768"/>
      <c r="JVH46" s="769"/>
      <c r="JVI46" s="768"/>
      <c r="JVJ46" s="769"/>
      <c r="JVK46" s="768"/>
      <c r="JVL46" s="769"/>
      <c r="JVM46" s="768"/>
      <c r="JVN46" s="769"/>
      <c r="JVO46" s="768"/>
      <c r="JVP46" s="769"/>
      <c r="JVQ46" s="768"/>
      <c r="JVR46" s="769"/>
      <c r="JVS46" s="768"/>
      <c r="JVT46" s="769"/>
      <c r="JVU46" s="768"/>
      <c r="JVV46" s="769"/>
      <c r="JVW46" s="768"/>
      <c r="JVX46" s="769"/>
      <c r="JVY46" s="768"/>
      <c r="JVZ46" s="769"/>
      <c r="JWA46" s="768"/>
      <c r="JWB46" s="769"/>
      <c r="JWC46" s="768"/>
      <c r="JWD46" s="769"/>
      <c r="JWE46" s="768"/>
      <c r="JWF46" s="769"/>
      <c r="JWG46" s="768"/>
      <c r="JWH46" s="769"/>
      <c r="JWI46" s="768"/>
      <c r="JWJ46" s="769"/>
      <c r="JWK46" s="768"/>
      <c r="JWL46" s="769"/>
      <c r="JWM46" s="768"/>
      <c r="JWN46" s="769"/>
      <c r="JWO46" s="768"/>
      <c r="JWP46" s="769"/>
      <c r="JWQ46" s="768"/>
      <c r="JWR46" s="769"/>
      <c r="JWS46" s="768"/>
      <c r="JWT46" s="769"/>
      <c r="JWU46" s="768"/>
      <c r="JWV46" s="769"/>
      <c r="JWW46" s="768"/>
      <c r="JWX46" s="769"/>
      <c r="JWY46" s="768"/>
      <c r="JWZ46" s="769"/>
      <c r="JXA46" s="768"/>
      <c r="JXB46" s="769"/>
      <c r="JXC46" s="768"/>
      <c r="JXD46" s="769"/>
      <c r="JXE46" s="768"/>
      <c r="JXF46" s="769"/>
      <c r="JXG46" s="768"/>
      <c r="JXH46" s="769"/>
      <c r="JXI46" s="768"/>
      <c r="JXJ46" s="769"/>
      <c r="JXK46" s="768"/>
      <c r="JXL46" s="769"/>
      <c r="JXM46" s="768"/>
      <c r="JXN46" s="769"/>
      <c r="JXO46" s="768"/>
      <c r="JXP46" s="769"/>
      <c r="JXQ46" s="768"/>
      <c r="JXR46" s="769"/>
      <c r="JXS46" s="768"/>
      <c r="JXT46" s="769"/>
      <c r="JXU46" s="768"/>
      <c r="JXV46" s="769"/>
      <c r="JXW46" s="768"/>
      <c r="JXX46" s="769"/>
      <c r="JXY46" s="768"/>
      <c r="JXZ46" s="769"/>
      <c r="JYA46" s="768"/>
      <c r="JYB46" s="769"/>
      <c r="JYC46" s="768"/>
      <c r="JYD46" s="769"/>
      <c r="JYE46" s="768"/>
      <c r="JYF46" s="769"/>
      <c r="JYG46" s="768"/>
      <c r="JYH46" s="769"/>
      <c r="JYI46" s="768"/>
      <c r="JYJ46" s="769"/>
      <c r="JYK46" s="768"/>
      <c r="JYL46" s="769"/>
      <c r="JYM46" s="768"/>
      <c r="JYN46" s="769"/>
      <c r="JYO46" s="768"/>
      <c r="JYP46" s="769"/>
      <c r="JYQ46" s="768"/>
      <c r="JYR46" s="769"/>
      <c r="JYS46" s="768"/>
      <c r="JYT46" s="769"/>
      <c r="JYU46" s="768"/>
      <c r="JYV46" s="769"/>
      <c r="JYW46" s="768"/>
      <c r="JYX46" s="769"/>
      <c r="JYY46" s="768"/>
      <c r="JYZ46" s="769"/>
      <c r="JZA46" s="768"/>
      <c r="JZB46" s="769"/>
      <c r="JZC46" s="768"/>
      <c r="JZD46" s="769"/>
      <c r="JZE46" s="768"/>
      <c r="JZF46" s="769"/>
      <c r="JZG46" s="768"/>
      <c r="JZH46" s="769"/>
      <c r="JZI46" s="768"/>
      <c r="JZJ46" s="769"/>
      <c r="JZK46" s="768"/>
      <c r="JZL46" s="769"/>
      <c r="JZM46" s="768"/>
      <c r="JZN46" s="769"/>
      <c r="JZO46" s="768"/>
      <c r="JZP46" s="769"/>
      <c r="JZQ46" s="768"/>
      <c r="JZR46" s="769"/>
      <c r="JZS46" s="768"/>
      <c r="JZT46" s="769"/>
      <c r="JZU46" s="768"/>
      <c r="JZV46" s="769"/>
      <c r="JZW46" s="768"/>
      <c r="JZX46" s="769"/>
      <c r="JZY46" s="768"/>
      <c r="JZZ46" s="769"/>
      <c r="KAA46" s="768"/>
      <c r="KAB46" s="769"/>
      <c r="KAC46" s="768"/>
      <c r="KAD46" s="769"/>
      <c r="KAE46" s="768"/>
      <c r="KAF46" s="769"/>
      <c r="KAG46" s="768"/>
      <c r="KAH46" s="769"/>
      <c r="KAI46" s="768"/>
      <c r="KAJ46" s="769"/>
      <c r="KAK46" s="768"/>
      <c r="KAL46" s="769"/>
      <c r="KAM46" s="768"/>
      <c r="KAN46" s="769"/>
      <c r="KAO46" s="768"/>
      <c r="KAP46" s="769"/>
      <c r="KAQ46" s="768"/>
      <c r="KAR46" s="769"/>
      <c r="KAS46" s="768"/>
      <c r="KAT46" s="769"/>
      <c r="KAU46" s="768"/>
      <c r="KAV46" s="769"/>
      <c r="KAW46" s="768"/>
      <c r="KAX46" s="769"/>
      <c r="KAY46" s="768"/>
      <c r="KAZ46" s="769"/>
      <c r="KBA46" s="768"/>
      <c r="KBB46" s="769"/>
      <c r="KBC46" s="768"/>
      <c r="KBD46" s="769"/>
      <c r="KBE46" s="768"/>
      <c r="KBF46" s="769"/>
      <c r="KBG46" s="768"/>
      <c r="KBH46" s="769"/>
      <c r="KBI46" s="768"/>
      <c r="KBJ46" s="769"/>
      <c r="KBK46" s="768"/>
      <c r="KBL46" s="769"/>
      <c r="KBM46" s="768"/>
      <c r="KBN46" s="769"/>
      <c r="KBO46" s="768"/>
      <c r="KBP46" s="769"/>
      <c r="KBQ46" s="768"/>
      <c r="KBR46" s="769"/>
      <c r="KBS46" s="768"/>
      <c r="KBT46" s="769"/>
      <c r="KBU46" s="768"/>
      <c r="KBV46" s="769"/>
      <c r="KBW46" s="768"/>
      <c r="KBX46" s="769"/>
      <c r="KBY46" s="768"/>
      <c r="KBZ46" s="769"/>
      <c r="KCA46" s="768"/>
      <c r="KCB46" s="769"/>
      <c r="KCC46" s="768"/>
      <c r="KCD46" s="769"/>
      <c r="KCE46" s="768"/>
      <c r="KCF46" s="769"/>
      <c r="KCG46" s="768"/>
      <c r="KCH46" s="769"/>
      <c r="KCI46" s="768"/>
      <c r="KCJ46" s="769"/>
      <c r="KCK46" s="768"/>
      <c r="KCL46" s="769"/>
      <c r="KCM46" s="768"/>
      <c r="KCN46" s="769"/>
      <c r="KCO46" s="768"/>
      <c r="KCP46" s="769"/>
      <c r="KCQ46" s="768"/>
      <c r="KCR46" s="769"/>
      <c r="KCS46" s="768"/>
      <c r="KCT46" s="769"/>
      <c r="KCU46" s="768"/>
      <c r="KCV46" s="769"/>
      <c r="KCW46" s="768"/>
      <c r="KCX46" s="769"/>
      <c r="KCY46" s="768"/>
      <c r="KCZ46" s="769"/>
      <c r="KDA46" s="768"/>
      <c r="KDB46" s="769"/>
      <c r="KDC46" s="768"/>
      <c r="KDD46" s="769"/>
      <c r="KDE46" s="768"/>
      <c r="KDF46" s="769"/>
      <c r="KDG46" s="768"/>
      <c r="KDH46" s="769"/>
      <c r="KDI46" s="768"/>
      <c r="KDJ46" s="769"/>
      <c r="KDK46" s="768"/>
      <c r="KDL46" s="769"/>
      <c r="KDM46" s="768"/>
      <c r="KDN46" s="769"/>
      <c r="KDO46" s="768"/>
      <c r="KDP46" s="769"/>
      <c r="KDQ46" s="768"/>
      <c r="KDR46" s="769"/>
      <c r="KDS46" s="768"/>
      <c r="KDT46" s="769"/>
      <c r="KDU46" s="768"/>
      <c r="KDV46" s="769"/>
      <c r="KDW46" s="768"/>
      <c r="KDX46" s="769"/>
      <c r="KDY46" s="768"/>
      <c r="KDZ46" s="769"/>
      <c r="KEA46" s="768"/>
      <c r="KEB46" s="769"/>
      <c r="KEC46" s="768"/>
      <c r="KED46" s="769"/>
      <c r="KEE46" s="768"/>
      <c r="KEF46" s="769"/>
      <c r="KEG46" s="768"/>
      <c r="KEH46" s="769"/>
      <c r="KEI46" s="768"/>
      <c r="KEJ46" s="769"/>
      <c r="KEK46" s="768"/>
      <c r="KEL46" s="769"/>
      <c r="KEM46" s="768"/>
      <c r="KEN46" s="769"/>
      <c r="KEO46" s="768"/>
      <c r="KEP46" s="769"/>
      <c r="KEQ46" s="768"/>
      <c r="KER46" s="769"/>
      <c r="KES46" s="768"/>
      <c r="KET46" s="769"/>
      <c r="KEU46" s="768"/>
      <c r="KEV46" s="769"/>
      <c r="KEW46" s="768"/>
      <c r="KEX46" s="769"/>
      <c r="KEY46" s="768"/>
      <c r="KEZ46" s="769"/>
      <c r="KFA46" s="768"/>
      <c r="KFB46" s="769"/>
      <c r="KFC46" s="768"/>
      <c r="KFD46" s="769"/>
      <c r="KFE46" s="768"/>
      <c r="KFF46" s="769"/>
      <c r="KFG46" s="768"/>
      <c r="KFH46" s="769"/>
      <c r="KFI46" s="768"/>
      <c r="KFJ46" s="769"/>
      <c r="KFK46" s="768"/>
      <c r="KFL46" s="769"/>
      <c r="KFM46" s="768"/>
      <c r="KFN46" s="769"/>
      <c r="KFO46" s="768"/>
      <c r="KFP46" s="769"/>
      <c r="KFQ46" s="768"/>
      <c r="KFR46" s="769"/>
      <c r="KFS46" s="768"/>
      <c r="KFT46" s="769"/>
      <c r="KFU46" s="768"/>
      <c r="KFV46" s="769"/>
      <c r="KFW46" s="768"/>
      <c r="KFX46" s="769"/>
      <c r="KFY46" s="768"/>
      <c r="KFZ46" s="769"/>
      <c r="KGA46" s="768"/>
      <c r="KGB46" s="769"/>
      <c r="KGC46" s="768"/>
      <c r="KGD46" s="769"/>
      <c r="KGE46" s="768"/>
      <c r="KGF46" s="769"/>
      <c r="KGG46" s="768"/>
      <c r="KGH46" s="769"/>
      <c r="KGI46" s="768"/>
      <c r="KGJ46" s="769"/>
      <c r="KGK46" s="768"/>
      <c r="KGL46" s="769"/>
      <c r="KGM46" s="768"/>
      <c r="KGN46" s="769"/>
      <c r="KGO46" s="768"/>
      <c r="KGP46" s="769"/>
      <c r="KGQ46" s="768"/>
      <c r="KGR46" s="769"/>
      <c r="KGS46" s="768"/>
      <c r="KGT46" s="769"/>
      <c r="KGU46" s="768"/>
      <c r="KGV46" s="769"/>
      <c r="KGW46" s="768"/>
      <c r="KGX46" s="769"/>
      <c r="KGY46" s="768"/>
      <c r="KGZ46" s="769"/>
      <c r="KHA46" s="768"/>
      <c r="KHB46" s="769"/>
      <c r="KHC46" s="768"/>
      <c r="KHD46" s="769"/>
      <c r="KHE46" s="768"/>
      <c r="KHF46" s="769"/>
      <c r="KHG46" s="768"/>
      <c r="KHH46" s="769"/>
      <c r="KHI46" s="768"/>
      <c r="KHJ46" s="769"/>
      <c r="KHK46" s="768"/>
      <c r="KHL46" s="769"/>
      <c r="KHM46" s="768"/>
      <c r="KHN46" s="769"/>
      <c r="KHO46" s="768"/>
      <c r="KHP46" s="769"/>
      <c r="KHQ46" s="768"/>
      <c r="KHR46" s="769"/>
      <c r="KHS46" s="768"/>
      <c r="KHT46" s="769"/>
      <c r="KHU46" s="768"/>
      <c r="KHV46" s="769"/>
      <c r="KHW46" s="768"/>
      <c r="KHX46" s="769"/>
      <c r="KHY46" s="768"/>
      <c r="KHZ46" s="769"/>
      <c r="KIA46" s="768"/>
      <c r="KIB46" s="769"/>
      <c r="KIC46" s="768"/>
      <c r="KID46" s="769"/>
      <c r="KIE46" s="768"/>
      <c r="KIF46" s="769"/>
      <c r="KIG46" s="768"/>
      <c r="KIH46" s="769"/>
      <c r="KII46" s="768"/>
      <c r="KIJ46" s="769"/>
      <c r="KIK46" s="768"/>
      <c r="KIL46" s="769"/>
      <c r="KIM46" s="768"/>
      <c r="KIN46" s="769"/>
      <c r="KIO46" s="768"/>
      <c r="KIP46" s="769"/>
      <c r="KIQ46" s="768"/>
      <c r="KIR46" s="769"/>
      <c r="KIS46" s="768"/>
      <c r="KIT46" s="769"/>
      <c r="KIU46" s="768"/>
      <c r="KIV46" s="769"/>
      <c r="KIW46" s="768"/>
      <c r="KIX46" s="769"/>
      <c r="KIY46" s="768"/>
      <c r="KIZ46" s="769"/>
      <c r="KJA46" s="768"/>
      <c r="KJB46" s="769"/>
      <c r="KJC46" s="768"/>
      <c r="KJD46" s="769"/>
      <c r="KJE46" s="768"/>
      <c r="KJF46" s="769"/>
      <c r="KJG46" s="768"/>
      <c r="KJH46" s="769"/>
      <c r="KJI46" s="768"/>
      <c r="KJJ46" s="769"/>
      <c r="KJK46" s="768"/>
      <c r="KJL46" s="769"/>
      <c r="KJM46" s="768"/>
      <c r="KJN46" s="769"/>
      <c r="KJO46" s="768"/>
      <c r="KJP46" s="769"/>
      <c r="KJQ46" s="768"/>
      <c r="KJR46" s="769"/>
      <c r="KJS46" s="768"/>
      <c r="KJT46" s="769"/>
      <c r="KJU46" s="768"/>
      <c r="KJV46" s="769"/>
      <c r="KJW46" s="768"/>
      <c r="KJX46" s="769"/>
      <c r="KJY46" s="768"/>
      <c r="KJZ46" s="769"/>
      <c r="KKA46" s="768"/>
      <c r="KKB46" s="769"/>
      <c r="KKC46" s="768"/>
      <c r="KKD46" s="769"/>
      <c r="KKE46" s="768"/>
      <c r="KKF46" s="769"/>
      <c r="KKG46" s="768"/>
      <c r="KKH46" s="769"/>
      <c r="KKI46" s="768"/>
      <c r="KKJ46" s="769"/>
      <c r="KKK46" s="768"/>
      <c r="KKL46" s="769"/>
      <c r="KKM46" s="768"/>
      <c r="KKN46" s="769"/>
      <c r="KKO46" s="768"/>
      <c r="KKP46" s="769"/>
      <c r="KKQ46" s="768"/>
      <c r="KKR46" s="769"/>
      <c r="KKS46" s="768"/>
      <c r="KKT46" s="769"/>
      <c r="KKU46" s="768"/>
      <c r="KKV46" s="769"/>
      <c r="KKW46" s="768"/>
      <c r="KKX46" s="769"/>
      <c r="KKY46" s="768"/>
      <c r="KKZ46" s="769"/>
      <c r="KLA46" s="768"/>
      <c r="KLB46" s="769"/>
      <c r="KLC46" s="768"/>
      <c r="KLD46" s="769"/>
      <c r="KLE46" s="768"/>
      <c r="KLF46" s="769"/>
      <c r="KLG46" s="768"/>
      <c r="KLH46" s="769"/>
      <c r="KLI46" s="768"/>
      <c r="KLJ46" s="769"/>
      <c r="KLK46" s="768"/>
      <c r="KLL46" s="769"/>
      <c r="KLM46" s="768"/>
      <c r="KLN46" s="769"/>
      <c r="KLO46" s="768"/>
      <c r="KLP46" s="769"/>
      <c r="KLQ46" s="768"/>
      <c r="KLR46" s="769"/>
      <c r="KLS46" s="768"/>
      <c r="KLT46" s="769"/>
      <c r="KLU46" s="768"/>
      <c r="KLV46" s="769"/>
      <c r="KLW46" s="768"/>
      <c r="KLX46" s="769"/>
      <c r="KLY46" s="768"/>
      <c r="KLZ46" s="769"/>
      <c r="KMA46" s="768"/>
      <c r="KMB46" s="769"/>
      <c r="KMC46" s="768"/>
      <c r="KMD46" s="769"/>
      <c r="KME46" s="768"/>
      <c r="KMF46" s="769"/>
      <c r="KMG46" s="768"/>
      <c r="KMH46" s="769"/>
      <c r="KMI46" s="768"/>
      <c r="KMJ46" s="769"/>
      <c r="KMK46" s="768"/>
      <c r="KML46" s="769"/>
      <c r="KMM46" s="768"/>
      <c r="KMN46" s="769"/>
      <c r="KMO46" s="768"/>
      <c r="KMP46" s="769"/>
      <c r="KMQ46" s="768"/>
      <c r="KMR46" s="769"/>
      <c r="KMS46" s="768"/>
      <c r="KMT46" s="769"/>
      <c r="KMU46" s="768"/>
      <c r="KMV46" s="769"/>
      <c r="KMW46" s="768"/>
      <c r="KMX46" s="769"/>
      <c r="KMY46" s="768"/>
      <c r="KMZ46" s="769"/>
      <c r="KNA46" s="768"/>
      <c r="KNB46" s="769"/>
      <c r="KNC46" s="768"/>
      <c r="KND46" s="769"/>
      <c r="KNE46" s="768"/>
      <c r="KNF46" s="769"/>
      <c r="KNG46" s="768"/>
      <c r="KNH46" s="769"/>
      <c r="KNI46" s="768"/>
      <c r="KNJ46" s="769"/>
      <c r="KNK46" s="768"/>
      <c r="KNL46" s="769"/>
      <c r="KNM46" s="768"/>
      <c r="KNN46" s="769"/>
      <c r="KNO46" s="768"/>
      <c r="KNP46" s="769"/>
      <c r="KNQ46" s="768"/>
      <c r="KNR46" s="769"/>
      <c r="KNS46" s="768"/>
      <c r="KNT46" s="769"/>
      <c r="KNU46" s="768"/>
      <c r="KNV46" s="769"/>
      <c r="KNW46" s="768"/>
      <c r="KNX46" s="769"/>
      <c r="KNY46" s="768"/>
      <c r="KNZ46" s="769"/>
      <c r="KOA46" s="768"/>
      <c r="KOB46" s="769"/>
      <c r="KOC46" s="768"/>
      <c r="KOD46" s="769"/>
      <c r="KOE46" s="768"/>
      <c r="KOF46" s="769"/>
      <c r="KOG46" s="768"/>
      <c r="KOH46" s="769"/>
      <c r="KOI46" s="768"/>
      <c r="KOJ46" s="769"/>
      <c r="KOK46" s="768"/>
      <c r="KOL46" s="769"/>
      <c r="KOM46" s="768"/>
      <c r="KON46" s="769"/>
      <c r="KOO46" s="768"/>
      <c r="KOP46" s="769"/>
      <c r="KOQ46" s="768"/>
      <c r="KOR46" s="769"/>
      <c r="KOS46" s="768"/>
      <c r="KOT46" s="769"/>
      <c r="KOU46" s="768"/>
      <c r="KOV46" s="769"/>
      <c r="KOW46" s="768"/>
      <c r="KOX46" s="769"/>
      <c r="KOY46" s="768"/>
      <c r="KOZ46" s="769"/>
      <c r="KPA46" s="768"/>
      <c r="KPB46" s="769"/>
      <c r="KPC46" s="768"/>
      <c r="KPD46" s="769"/>
      <c r="KPE46" s="768"/>
      <c r="KPF46" s="769"/>
      <c r="KPG46" s="768"/>
      <c r="KPH46" s="769"/>
      <c r="KPI46" s="768"/>
      <c r="KPJ46" s="769"/>
      <c r="KPK46" s="768"/>
      <c r="KPL46" s="769"/>
      <c r="KPM46" s="768"/>
      <c r="KPN46" s="769"/>
      <c r="KPO46" s="768"/>
      <c r="KPP46" s="769"/>
      <c r="KPQ46" s="768"/>
      <c r="KPR46" s="769"/>
      <c r="KPS46" s="768"/>
      <c r="KPT46" s="769"/>
      <c r="KPU46" s="768"/>
      <c r="KPV46" s="769"/>
      <c r="KPW46" s="768"/>
      <c r="KPX46" s="769"/>
      <c r="KPY46" s="768"/>
      <c r="KPZ46" s="769"/>
      <c r="KQA46" s="768"/>
      <c r="KQB46" s="769"/>
      <c r="KQC46" s="768"/>
      <c r="KQD46" s="769"/>
      <c r="KQE46" s="768"/>
      <c r="KQF46" s="769"/>
      <c r="KQG46" s="768"/>
      <c r="KQH46" s="769"/>
      <c r="KQI46" s="768"/>
      <c r="KQJ46" s="769"/>
      <c r="KQK46" s="768"/>
      <c r="KQL46" s="769"/>
      <c r="KQM46" s="768"/>
      <c r="KQN46" s="769"/>
      <c r="KQO46" s="768"/>
      <c r="KQP46" s="769"/>
      <c r="KQQ46" s="768"/>
      <c r="KQR46" s="769"/>
      <c r="KQS46" s="768"/>
      <c r="KQT46" s="769"/>
      <c r="KQU46" s="768"/>
      <c r="KQV46" s="769"/>
      <c r="KQW46" s="768"/>
      <c r="KQX46" s="769"/>
      <c r="KQY46" s="768"/>
      <c r="KQZ46" s="769"/>
      <c r="KRA46" s="768"/>
      <c r="KRB46" s="769"/>
      <c r="KRC46" s="768"/>
      <c r="KRD46" s="769"/>
      <c r="KRE46" s="768"/>
      <c r="KRF46" s="769"/>
      <c r="KRG46" s="768"/>
      <c r="KRH46" s="769"/>
      <c r="KRI46" s="768"/>
      <c r="KRJ46" s="769"/>
      <c r="KRK46" s="768"/>
      <c r="KRL46" s="769"/>
      <c r="KRM46" s="768"/>
      <c r="KRN46" s="769"/>
      <c r="KRO46" s="768"/>
      <c r="KRP46" s="769"/>
      <c r="KRQ46" s="768"/>
      <c r="KRR46" s="769"/>
      <c r="KRS46" s="768"/>
      <c r="KRT46" s="769"/>
      <c r="KRU46" s="768"/>
      <c r="KRV46" s="769"/>
      <c r="KRW46" s="768"/>
      <c r="KRX46" s="769"/>
      <c r="KRY46" s="768"/>
      <c r="KRZ46" s="769"/>
      <c r="KSA46" s="768"/>
      <c r="KSB46" s="769"/>
      <c r="KSC46" s="768"/>
      <c r="KSD46" s="769"/>
      <c r="KSE46" s="768"/>
      <c r="KSF46" s="769"/>
      <c r="KSG46" s="768"/>
      <c r="KSH46" s="769"/>
      <c r="KSI46" s="768"/>
      <c r="KSJ46" s="769"/>
      <c r="KSK46" s="768"/>
      <c r="KSL46" s="769"/>
      <c r="KSM46" s="768"/>
      <c r="KSN46" s="769"/>
      <c r="KSO46" s="768"/>
      <c r="KSP46" s="769"/>
      <c r="KSQ46" s="768"/>
      <c r="KSR46" s="769"/>
      <c r="KSS46" s="768"/>
      <c r="KST46" s="769"/>
      <c r="KSU46" s="768"/>
      <c r="KSV46" s="769"/>
      <c r="KSW46" s="768"/>
      <c r="KSX46" s="769"/>
      <c r="KSY46" s="768"/>
      <c r="KSZ46" s="769"/>
      <c r="KTA46" s="768"/>
      <c r="KTB46" s="769"/>
      <c r="KTC46" s="768"/>
      <c r="KTD46" s="769"/>
      <c r="KTE46" s="768"/>
      <c r="KTF46" s="769"/>
      <c r="KTG46" s="768"/>
      <c r="KTH46" s="769"/>
      <c r="KTI46" s="768"/>
      <c r="KTJ46" s="769"/>
      <c r="KTK46" s="768"/>
      <c r="KTL46" s="769"/>
      <c r="KTM46" s="768"/>
      <c r="KTN46" s="769"/>
      <c r="KTO46" s="768"/>
      <c r="KTP46" s="769"/>
      <c r="KTQ46" s="768"/>
      <c r="KTR46" s="769"/>
      <c r="KTS46" s="768"/>
      <c r="KTT46" s="769"/>
      <c r="KTU46" s="768"/>
      <c r="KTV46" s="769"/>
      <c r="KTW46" s="768"/>
      <c r="KTX46" s="769"/>
      <c r="KTY46" s="768"/>
      <c r="KTZ46" s="769"/>
      <c r="KUA46" s="768"/>
      <c r="KUB46" s="769"/>
      <c r="KUC46" s="768"/>
      <c r="KUD46" s="769"/>
      <c r="KUE46" s="768"/>
      <c r="KUF46" s="769"/>
      <c r="KUG46" s="768"/>
      <c r="KUH46" s="769"/>
      <c r="KUI46" s="768"/>
      <c r="KUJ46" s="769"/>
      <c r="KUK46" s="768"/>
      <c r="KUL46" s="769"/>
      <c r="KUM46" s="768"/>
      <c r="KUN46" s="769"/>
      <c r="KUO46" s="768"/>
      <c r="KUP46" s="769"/>
      <c r="KUQ46" s="768"/>
      <c r="KUR46" s="769"/>
      <c r="KUS46" s="768"/>
      <c r="KUT46" s="769"/>
      <c r="KUU46" s="768"/>
      <c r="KUV46" s="769"/>
      <c r="KUW46" s="768"/>
      <c r="KUX46" s="769"/>
      <c r="KUY46" s="768"/>
      <c r="KUZ46" s="769"/>
      <c r="KVA46" s="768"/>
      <c r="KVB46" s="769"/>
      <c r="KVC46" s="768"/>
      <c r="KVD46" s="769"/>
      <c r="KVE46" s="768"/>
      <c r="KVF46" s="769"/>
      <c r="KVG46" s="768"/>
      <c r="KVH46" s="769"/>
      <c r="KVI46" s="768"/>
      <c r="KVJ46" s="769"/>
      <c r="KVK46" s="768"/>
      <c r="KVL46" s="769"/>
      <c r="KVM46" s="768"/>
      <c r="KVN46" s="769"/>
      <c r="KVO46" s="768"/>
      <c r="KVP46" s="769"/>
      <c r="KVQ46" s="768"/>
      <c r="KVR46" s="769"/>
      <c r="KVS46" s="768"/>
      <c r="KVT46" s="769"/>
      <c r="KVU46" s="768"/>
      <c r="KVV46" s="769"/>
      <c r="KVW46" s="768"/>
      <c r="KVX46" s="769"/>
      <c r="KVY46" s="768"/>
      <c r="KVZ46" s="769"/>
      <c r="KWA46" s="768"/>
      <c r="KWB46" s="769"/>
      <c r="KWC46" s="768"/>
      <c r="KWD46" s="769"/>
      <c r="KWE46" s="768"/>
      <c r="KWF46" s="769"/>
      <c r="KWG46" s="768"/>
      <c r="KWH46" s="769"/>
      <c r="KWI46" s="768"/>
      <c r="KWJ46" s="769"/>
      <c r="KWK46" s="768"/>
      <c r="KWL46" s="769"/>
      <c r="KWM46" s="768"/>
      <c r="KWN46" s="769"/>
      <c r="KWO46" s="768"/>
      <c r="KWP46" s="769"/>
      <c r="KWQ46" s="768"/>
      <c r="KWR46" s="769"/>
      <c r="KWS46" s="768"/>
      <c r="KWT46" s="769"/>
      <c r="KWU46" s="768"/>
      <c r="KWV46" s="769"/>
      <c r="KWW46" s="768"/>
      <c r="KWX46" s="769"/>
      <c r="KWY46" s="768"/>
      <c r="KWZ46" s="769"/>
      <c r="KXA46" s="768"/>
      <c r="KXB46" s="769"/>
      <c r="KXC46" s="768"/>
      <c r="KXD46" s="769"/>
      <c r="KXE46" s="768"/>
      <c r="KXF46" s="769"/>
      <c r="KXG46" s="768"/>
      <c r="KXH46" s="769"/>
      <c r="KXI46" s="768"/>
      <c r="KXJ46" s="769"/>
      <c r="KXK46" s="768"/>
      <c r="KXL46" s="769"/>
      <c r="KXM46" s="768"/>
      <c r="KXN46" s="769"/>
      <c r="KXO46" s="768"/>
      <c r="KXP46" s="769"/>
      <c r="KXQ46" s="768"/>
      <c r="KXR46" s="769"/>
      <c r="KXS46" s="768"/>
      <c r="KXT46" s="769"/>
      <c r="KXU46" s="768"/>
      <c r="KXV46" s="769"/>
      <c r="KXW46" s="768"/>
      <c r="KXX46" s="769"/>
      <c r="KXY46" s="768"/>
      <c r="KXZ46" s="769"/>
      <c r="KYA46" s="768"/>
      <c r="KYB46" s="769"/>
      <c r="KYC46" s="768"/>
      <c r="KYD46" s="769"/>
      <c r="KYE46" s="768"/>
      <c r="KYF46" s="769"/>
      <c r="KYG46" s="768"/>
      <c r="KYH46" s="769"/>
      <c r="KYI46" s="768"/>
      <c r="KYJ46" s="769"/>
      <c r="KYK46" s="768"/>
      <c r="KYL46" s="769"/>
      <c r="KYM46" s="768"/>
      <c r="KYN46" s="769"/>
      <c r="KYO46" s="768"/>
      <c r="KYP46" s="769"/>
      <c r="KYQ46" s="768"/>
      <c r="KYR46" s="769"/>
      <c r="KYS46" s="768"/>
      <c r="KYT46" s="769"/>
      <c r="KYU46" s="768"/>
      <c r="KYV46" s="769"/>
      <c r="KYW46" s="768"/>
      <c r="KYX46" s="769"/>
      <c r="KYY46" s="768"/>
      <c r="KYZ46" s="769"/>
      <c r="KZA46" s="768"/>
      <c r="KZB46" s="769"/>
      <c r="KZC46" s="768"/>
      <c r="KZD46" s="769"/>
      <c r="KZE46" s="768"/>
      <c r="KZF46" s="769"/>
      <c r="KZG46" s="768"/>
      <c r="KZH46" s="769"/>
      <c r="KZI46" s="768"/>
      <c r="KZJ46" s="769"/>
      <c r="KZK46" s="768"/>
      <c r="KZL46" s="769"/>
      <c r="KZM46" s="768"/>
      <c r="KZN46" s="769"/>
      <c r="KZO46" s="768"/>
      <c r="KZP46" s="769"/>
      <c r="KZQ46" s="768"/>
      <c r="KZR46" s="769"/>
      <c r="KZS46" s="768"/>
      <c r="KZT46" s="769"/>
      <c r="KZU46" s="768"/>
      <c r="KZV46" s="769"/>
      <c r="KZW46" s="768"/>
      <c r="KZX46" s="769"/>
      <c r="KZY46" s="768"/>
      <c r="KZZ46" s="769"/>
      <c r="LAA46" s="768"/>
      <c r="LAB46" s="769"/>
      <c r="LAC46" s="768"/>
      <c r="LAD46" s="769"/>
      <c r="LAE46" s="768"/>
      <c r="LAF46" s="769"/>
      <c r="LAG46" s="768"/>
      <c r="LAH46" s="769"/>
      <c r="LAI46" s="768"/>
      <c r="LAJ46" s="769"/>
      <c r="LAK46" s="768"/>
      <c r="LAL46" s="769"/>
      <c r="LAM46" s="768"/>
      <c r="LAN46" s="769"/>
      <c r="LAO46" s="768"/>
      <c r="LAP46" s="769"/>
      <c r="LAQ46" s="768"/>
      <c r="LAR46" s="769"/>
      <c r="LAS46" s="768"/>
      <c r="LAT46" s="769"/>
      <c r="LAU46" s="768"/>
      <c r="LAV46" s="769"/>
      <c r="LAW46" s="768"/>
      <c r="LAX46" s="769"/>
      <c r="LAY46" s="768"/>
      <c r="LAZ46" s="769"/>
      <c r="LBA46" s="768"/>
      <c r="LBB46" s="769"/>
      <c r="LBC46" s="768"/>
      <c r="LBD46" s="769"/>
      <c r="LBE46" s="768"/>
      <c r="LBF46" s="769"/>
      <c r="LBG46" s="768"/>
      <c r="LBH46" s="769"/>
      <c r="LBI46" s="768"/>
      <c r="LBJ46" s="769"/>
      <c r="LBK46" s="768"/>
      <c r="LBL46" s="769"/>
      <c r="LBM46" s="768"/>
      <c r="LBN46" s="769"/>
      <c r="LBO46" s="768"/>
      <c r="LBP46" s="769"/>
      <c r="LBQ46" s="768"/>
      <c r="LBR46" s="769"/>
      <c r="LBS46" s="768"/>
      <c r="LBT46" s="769"/>
      <c r="LBU46" s="768"/>
      <c r="LBV46" s="769"/>
      <c r="LBW46" s="768"/>
      <c r="LBX46" s="769"/>
      <c r="LBY46" s="768"/>
      <c r="LBZ46" s="769"/>
      <c r="LCA46" s="768"/>
      <c r="LCB46" s="769"/>
      <c r="LCC46" s="768"/>
      <c r="LCD46" s="769"/>
      <c r="LCE46" s="768"/>
      <c r="LCF46" s="769"/>
      <c r="LCG46" s="768"/>
      <c r="LCH46" s="769"/>
      <c r="LCI46" s="768"/>
      <c r="LCJ46" s="769"/>
      <c r="LCK46" s="768"/>
      <c r="LCL46" s="769"/>
      <c r="LCM46" s="768"/>
      <c r="LCN46" s="769"/>
      <c r="LCO46" s="768"/>
      <c r="LCP46" s="769"/>
      <c r="LCQ46" s="768"/>
      <c r="LCR46" s="769"/>
      <c r="LCS46" s="768"/>
      <c r="LCT46" s="769"/>
      <c r="LCU46" s="768"/>
      <c r="LCV46" s="769"/>
      <c r="LCW46" s="768"/>
      <c r="LCX46" s="769"/>
      <c r="LCY46" s="768"/>
      <c r="LCZ46" s="769"/>
      <c r="LDA46" s="768"/>
      <c r="LDB46" s="769"/>
      <c r="LDC46" s="768"/>
      <c r="LDD46" s="769"/>
      <c r="LDE46" s="768"/>
      <c r="LDF46" s="769"/>
      <c r="LDG46" s="768"/>
      <c r="LDH46" s="769"/>
      <c r="LDI46" s="768"/>
      <c r="LDJ46" s="769"/>
      <c r="LDK46" s="768"/>
      <c r="LDL46" s="769"/>
      <c r="LDM46" s="768"/>
      <c r="LDN46" s="769"/>
      <c r="LDO46" s="768"/>
      <c r="LDP46" s="769"/>
      <c r="LDQ46" s="768"/>
      <c r="LDR46" s="769"/>
      <c r="LDS46" s="768"/>
      <c r="LDT46" s="769"/>
      <c r="LDU46" s="768"/>
      <c r="LDV46" s="769"/>
      <c r="LDW46" s="768"/>
      <c r="LDX46" s="769"/>
      <c r="LDY46" s="768"/>
      <c r="LDZ46" s="769"/>
      <c r="LEA46" s="768"/>
      <c r="LEB46" s="769"/>
      <c r="LEC46" s="768"/>
      <c r="LED46" s="769"/>
      <c r="LEE46" s="768"/>
      <c r="LEF46" s="769"/>
      <c r="LEG46" s="768"/>
      <c r="LEH46" s="769"/>
      <c r="LEI46" s="768"/>
      <c r="LEJ46" s="769"/>
      <c r="LEK46" s="768"/>
      <c r="LEL46" s="769"/>
      <c r="LEM46" s="768"/>
      <c r="LEN46" s="769"/>
      <c r="LEO46" s="768"/>
      <c r="LEP46" s="769"/>
      <c r="LEQ46" s="768"/>
      <c r="LER46" s="769"/>
      <c r="LES46" s="768"/>
      <c r="LET46" s="769"/>
      <c r="LEU46" s="768"/>
      <c r="LEV46" s="769"/>
      <c r="LEW46" s="768"/>
      <c r="LEX46" s="769"/>
      <c r="LEY46" s="768"/>
      <c r="LEZ46" s="769"/>
      <c r="LFA46" s="768"/>
      <c r="LFB46" s="769"/>
      <c r="LFC46" s="768"/>
      <c r="LFD46" s="769"/>
      <c r="LFE46" s="768"/>
      <c r="LFF46" s="769"/>
      <c r="LFG46" s="768"/>
      <c r="LFH46" s="769"/>
      <c r="LFI46" s="768"/>
      <c r="LFJ46" s="769"/>
      <c r="LFK46" s="768"/>
      <c r="LFL46" s="769"/>
      <c r="LFM46" s="768"/>
      <c r="LFN46" s="769"/>
      <c r="LFO46" s="768"/>
      <c r="LFP46" s="769"/>
      <c r="LFQ46" s="768"/>
      <c r="LFR46" s="769"/>
      <c r="LFS46" s="768"/>
      <c r="LFT46" s="769"/>
      <c r="LFU46" s="768"/>
      <c r="LFV46" s="769"/>
      <c r="LFW46" s="768"/>
      <c r="LFX46" s="769"/>
      <c r="LFY46" s="768"/>
      <c r="LFZ46" s="769"/>
      <c r="LGA46" s="768"/>
      <c r="LGB46" s="769"/>
      <c r="LGC46" s="768"/>
      <c r="LGD46" s="769"/>
      <c r="LGE46" s="768"/>
      <c r="LGF46" s="769"/>
      <c r="LGG46" s="768"/>
      <c r="LGH46" s="769"/>
      <c r="LGI46" s="768"/>
      <c r="LGJ46" s="769"/>
      <c r="LGK46" s="768"/>
      <c r="LGL46" s="769"/>
      <c r="LGM46" s="768"/>
      <c r="LGN46" s="769"/>
      <c r="LGO46" s="768"/>
      <c r="LGP46" s="769"/>
      <c r="LGQ46" s="768"/>
      <c r="LGR46" s="769"/>
      <c r="LGS46" s="768"/>
      <c r="LGT46" s="769"/>
      <c r="LGU46" s="768"/>
      <c r="LGV46" s="769"/>
      <c r="LGW46" s="768"/>
      <c r="LGX46" s="769"/>
      <c r="LGY46" s="768"/>
      <c r="LGZ46" s="769"/>
      <c r="LHA46" s="768"/>
      <c r="LHB46" s="769"/>
      <c r="LHC46" s="768"/>
      <c r="LHD46" s="769"/>
      <c r="LHE46" s="768"/>
      <c r="LHF46" s="769"/>
      <c r="LHG46" s="768"/>
      <c r="LHH46" s="769"/>
      <c r="LHI46" s="768"/>
      <c r="LHJ46" s="769"/>
      <c r="LHK46" s="768"/>
      <c r="LHL46" s="769"/>
      <c r="LHM46" s="768"/>
      <c r="LHN46" s="769"/>
      <c r="LHO46" s="768"/>
      <c r="LHP46" s="769"/>
      <c r="LHQ46" s="768"/>
      <c r="LHR46" s="769"/>
      <c r="LHS46" s="768"/>
      <c r="LHT46" s="769"/>
      <c r="LHU46" s="768"/>
      <c r="LHV46" s="769"/>
      <c r="LHW46" s="768"/>
      <c r="LHX46" s="769"/>
      <c r="LHY46" s="768"/>
      <c r="LHZ46" s="769"/>
      <c r="LIA46" s="768"/>
      <c r="LIB46" s="769"/>
      <c r="LIC46" s="768"/>
      <c r="LID46" s="769"/>
      <c r="LIE46" s="768"/>
      <c r="LIF46" s="769"/>
      <c r="LIG46" s="768"/>
      <c r="LIH46" s="769"/>
      <c r="LII46" s="768"/>
      <c r="LIJ46" s="769"/>
      <c r="LIK46" s="768"/>
      <c r="LIL46" s="769"/>
      <c r="LIM46" s="768"/>
      <c r="LIN46" s="769"/>
      <c r="LIO46" s="768"/>
      <c r="LIP46" s="769"/>
      <c r="LIQ46" s="768"/>
      <c r="LIR46" s="769"/>
      <c r="LIS46" s="768"/>
      <c r="LIT46" s="769"/>
      <c r="LIU46" s="768"/>
      <c r="LIV46" s="769"/>
      <c r="LIW46" s="768"/>
      <c r="LIX46" s="769"/>
      <c r="LIY46" s="768"/>
      <c r="LIZ46" s="769"/>
      <c r="LJA46" s="768"/>
      <c r="LJB46" s="769"/>
      <c r="LJC46" s="768"/>
      <c r="LJD46" s="769"/>
      <c r="LJE46" s="768"/>
      <c r="LJF46" s="769"/>
      <c r="LJG46" s="768"/>
      <c r="LJH46" s="769"/>
      <c r="LJI46" s="768"/>
      <c r="LJJ46" s="769"/>
      <c r="LJK46" s="768"/>
      <c r="LJL46" s="769"/>
      <c r="LJM46" s="768"/>
      <c r="LJN46" s="769"/>
      <c r="LJO46" s="768"/>
      <c r="LJP46" s="769"/>
      <c r="LJQ46" s="768"/>
      <c r="LJR46" s="769"/>
      <c r="LJS46" s="768"/>
      <c r="LJT46" s="769"/>
      <c r="LJU46" s="768"/>
      <c r="LJV46" s="769"/>
      <c r="LJW46" s="768"/>
      <c r="LJX46" s="769"/>
      <c r="LJY46" s="768"/>
      <c r="LJZ46" s="769"/>
      <c r="LKA46" s="768"/>
      <c r="LKB46" s="769"/>
      <c r="LKC46" s="768"/>
      <c r="LKD46" s="769"/>
      <c r="LKE46" s="768"/>
      <c r="LKF46" s="769"/>
      <c r="LKG46" s="768"/>
      <c r="LKH46" s="769"/>
      <c r="LKI46" s="768"/>
      <c r="LKJ46" s="769"/>
      <c r="LKK46" s="768"/>
      <c r="LKL46" s="769"/>
      <c r="LKM46" s="768"/>
      <c r="LKN46" s="769"/>
      <c r="LKO46" s="768"/>
      <c r="LKP46" s="769"/>
      <c r="LKQ46" s="768"/>
      <c r="LKR46" s="769"/>
      <c r="LKS46" s="768"/>
      <c r="LKT46" s="769"/>
      <c r="LKU46" s="768"/>
      <c r="LKV46" s="769"/>
      <c r="LKW46" s="768"/>
      <c r="LKX46" s="769"/>
      <c r="LKY46" s="768"/>
      <c r="LKZ46" s="769"/>
      <c r="LLA46" s="768"/>
      <c r="LLB46" s="769"/>
      <c r="LLC46" s="768"/>
      <c r="LLD46" s="769"/>
      <c r="LLE46" s="768"/>
      <c r="LLF46" s="769"/>
      <c r="LLG46" s="768"/>
      <c r="LLH46" s="769"/>
      <c r="LLI46" s="768"/>
      <c r="LLJ46" s="769"/>
      <c r="LLK46" s="768"/>
      <c r="LLL46" s="769"/>
      <c r="LLM46" s="768"/>
      <c r="LLN46" s="769"/>
      <c r="LLO46" s="768"/>
      <c r="LLP46" s="769"/>
      <c r="LLQ46" s="768"/>
      <c r="LLR46" s="769"/>
      <c r="LLS46" s="768"/>
      <c r="LLT46" s="769"/>
      <c r="LLU46" s="768"/>
      <c r="LLV46" s="769"/>
      <c r="LLW46" s="768"/>
      <c r="LLX46" s="769"/>
      <c r="LLY46" s="768"/>
      <c r="LLZ46" s="769"/>
      <c r="LMA46" s="768"/>
      <c r="LMB46" s="769"/>
      <c r="LMC46" s="768"/>
      <c r="LMD46" s="769"/>
      <c r="LME46" s="768"/>
      <c r="LMF46" s="769"/>
      <c r="LMG46" s="768"/>
      <c r="LMH46" s="769"/>
      <c r="LMI46" s="768"/>
      <c r="LMJ46" s="769"/>
      <c r="LMK46" s="768"/>
      <c r="LML46" s="769"/>
      <c r="LMM46" s="768"/>
      <c r="LMN46" s="769"/>
      <c r="LMO46" s="768"/>
      <c r="LMP46" s="769"/>
      <c r="LMQ46" s="768"/>
      <c r="LMR46" s="769"/>
      <c r="LMS46" s="768"/>
      <c r="LMT46" s="769"/>
      <c r="LMU46" s="768"/>
      <c r="LMV46" s="769"/>
      <c r="LMW46" s="768"/>
      <c r="LMX46" s="769"/>
      <c r="LMY46" s="768"/>
      <c r="LMZ46" s="769"/>
      <c r="LNA46" s="768"/>
      <c r="LNB46" s="769"/>
      <c r="LNC46" s="768"/>
      <c r="LND46" s="769"/>
      <c r="LNE46" s="768"/>
      <c r="LNF46" s="769"/>
      <c r="LNG46" s="768"/>
      <c r="LNH46" s="769"/>
      <c r="LNI46" s="768"/>
      <c r="LNJ46" s="769"/>
      <c r="LNK46" s="768"/>
      <c r="LNL46" s="769"/>
      <c r="LNM46" s="768"/>
      <c r="LNN46" s="769"/>
      <c r="LNO46" s="768"/>
      <c r="LNP46" s="769"/>
      <c r="LNQ46" s="768"/>
      <c r="LNR46" s="769"/>
      <c r="LNS46" s="768"/>
      <c r="LNT46" s="769"/>
      <c r="LNU46" s="768"/>
      <c r="LNV46" s="769"/>
      <c r="LNW46" s="768"/>
      <c r="LNX46" s="769"/>
      <c r="LNY46" s="768"/>
      <c r="LNZ46" s="769"/>
      <c r="LOA46" s="768"/>
      <c r="LOB46" s="769"/>
      <c r="LOC46" s="768"/>
      <c r="LOD46" s="769"/>
      <c r="LOE46" s="768"/>
      <c r="LOF46" s="769"/>
      <c r="LOG46" s="768"/>
      <c r="LOH46" s="769"/>
      <c r="LOI46" s="768"/>
      <c r="LOJ46" s="769"/>
      <c r="LOK46" s="768"/>
      <c r="LOL46" s="769"/>
      <c r="LOM46" s="768"/>
      <c r="LON46" s="769"/>
      <c r="LOO46" s="768"/>
      <c r="LOP46" s="769"/>
      <c r="LOQ46" s="768"/>
      <c r="LOR46" s="769"/>
      <c r="LOS46" s="768"/>
      <c r="LOT46" s="769"/>
      <c r="LOU46" s="768"/>
      <c r="LOV46" s="769"/>
      <c r="LOW46" s="768"/>
      <c r="LOX46" s="769"/>
      <c r="LOY46" s="768"/>
      <c r="LOZ46" s="769"/>
      <c r="LPA46" s="768"/>
      <c r="LPB46" s="769"/>
      <c r="LPC46" s="768"/>
      <c r="LPD46" s="769"/>
      <c r="LPE46" s="768"/>
      <c r="LPF46" s="769"/>
      <c r="LPG46" s="768"/>
      <c r="LPH46" s="769"/>
      <c r="LPI46" s="768"/>
      <c r="LPJ46" s="769"/>
      <c r="LPK46" s="768"/>
      <c r="LPL46" s="769"/>
      <c r="LPM46" s="768"/>
      <c r="LPN46" s="769"/>
      <c r="LPO46" s="768"/>
      <c r="LPP46" s="769"/>
      <c r="LPQ46" s="768"/>
      <c r="LPR46" s="769"/>
      <c r="LPS46" s="768"/>
      <c r="LPT46" s="769"/>
      <c r="LPU46" s="768"/>
      <c r="LPV46" s="769"/>
      <c r="LPW46" s="768"/>
      <c r="LPX46" s="769"/>
      <c r="LPY46" s="768"/>
      <c r="LPZ46" s="769"/>
      <c r="LQA46" s="768"/>
      <c r="LQB46" s="769"/>
      <c r="LQC46" s="768"/>
      <c r="LQD46" s="769"/>
      <c r="LQE46" s="768"/>
      <c r="LQF46" s="769"/>
      <c r="LQG46" s="768"/>
      <c r="LQH46" s="769"/>
      <c r="LQI46" s="768"/>
      <c r="LQJ46" s="769"/>
      <c r="LQK46" s="768"/>
      <c r="LQL46" s="769"/>
      <c r="LQM46" s="768"/>
      <c r="LQN46" s="769"/>
      <c r="LQO46" s="768"/>
      <c r="LQP46" s="769"/>
      <c r="LQQ46" s="768"/>
      <c r="LQR46" s="769"/>
      <c r="LQS46" s="768"/>
      <c r="LQT46" s="769"/>
      <c r="LQU46" s="768"/>
      <c r="LQV46" s="769"/>
      <c r="LQW46" s="768"/>
      <c r="LQX46" s="769"/>
      <c r="LQY46" s="768"/>
      <c r="LQZ46" s="769"/>
      <c r="LRA46" s="768"/>
      <c r="LRB46" s="769"/>
      <c r="LRC46" s="768"/>
      <c r="LRD46" s="769"/>
      <c r="LRE46" s="768"/>
      <c r="LRF46" s="769"/>
      <c r="LRG46" s="768"/>
      <c r="LRH46" s="769"/>
      <c r="LRI46" s="768"/>
      <c r="LRJ46" s="769"/>
      <c r="LRK46" s="768"/>
      <c r="LRL46" s="769"/>
      <c r="LRM46" s="768"/>
      <c r="LRN46" s="769"/>
      <c r="LRO46" s="768"/>
      <c r="LRP46" s="769"/>
      <c r="LRQ46" s="768"/>
      <c r="LRR46" s="769"/>
      <c r="LRS46" s="768"/>
      <c r="LRT46" s="769"/>
      <c r="LRU46" s="768"/>
      <c r="LRV46" s="769"/>
      <c r="LRW46" s="768"/>
      <c r="LRX46" s="769"/>
      <c r="LRY46" s="768"/>
      <c r="LRZ46" s="769"/>
      <c r="LSA46" s="768"/>
      <c r="LSB46" s="769"/>
      <c r="LSC46" s="768"/>
      <c r="LSD46" s="769"/>
      <c r="LSE46" s="768"/>
      <c r="LSF46" s="769"/>
      <c r="LSG46" s="768"/>
      <c r="LSH46" s="769"/>
      <c r="LSI46" s="768"/>
      <c r="LSJ46" s="769"/>
      <c r="LSK46" s="768"/>
      <c r="LSL46" s="769"/>
      <c r="LSM46" s="768"/>
      <c r="LSN46" s="769"/>
      <c r="LSO46" s="768"/>
      <c r="LSP46" s="769"/>
      <c r="LSQ46" s="768"/>
      <c r="LSR46" s="769"/>
      <c r="LSS46" s="768"/>
      <c r="LST46" s="769"/>
      <c r="LSU46" s="768"/>
      <c r="LSV46" s="769"/>
      <c r="LSW46" s="768"/>
      <c r="LSX46" s="769"/>
      <c r="LSY46" s="768"/>
      <c r="LSZ46" s="769"/>
      <c r="LTA46" s="768"/>
      <c r="LTB46" s="769"/>
      <c r="LTC46" s="768"/>
      <c r="LTD46" s="769"/>
      <c r="LTE46" s="768"/>
      <c r="LTF46" s="769"/>
      <c r="LTG46" s="768"/>
      <c r="LTH46" s="769"/>
      <c r="LTI46" s="768"/>
      <c r="LTJ46" s="769"/>
      <c r="LTK46" s="768"/>
      <c r="LTL46" s="769"/>
      <c r="LTM46" s="768"/>
      <c r="LTN46" s="769"/>
      <c r="LTO46" s="768"/>
      <c r="LTP46" s="769"/>
      <c r="LTQ46" s="768"/>
      <c r="LTR46" s="769"/>
      <c r="LTS46" s="768"/>
      <c r="LTT46" s="769"/>
      <c r="LTU46" s="768"/>
      <c r="LTV46" s="769"/>
      <c r="LTW46" s="768"/>
      <c r="LTX46" s="769"/>
      <c r="LTY46" s="768"/>
      <c r="LTZ46" s="769"/>
      <c r="LUA46" s="768"/>
      <c r="LUB46" s="769"/>
      <c r="LUC46" s="768"/>
      <c r="LUD46" s="769"/>
      <c r="LUE46" s="768"/>
      <c r="LUF46" s="769"/>
      <c r="LUG46" s="768"/>
      <c r="LUH46" s="769"/>
      <c r="LUI46" s="768"/>
      <c r="LUJ46" s="769"/>
      <c r="LUK46" s="768"/>
      <c r="LUL46" s="769"/>
      <c r="LUM46" s="768"/>
      <c r="LUN46" s="769"/>
      <c r="LUO46" s="768"/>
      <c r="LUP46" s="769"/>
      <c r="LUQ46" s="768"/>
      <c r="LUR46" s="769"/>
      <c r="LUS46" s="768"/>
      <c r="LUT46" s="769"/>
      <c r="LUU46" s="768"/>
      <c r="LUV46" s="769"/>
      <c r="LUW46" s="768"/>
      <c r="LUX46" s="769"/>
      <c r="LUY46" s="768"/>
      <c r="LUZ46" s="769"/>
      <c r="LVA46" s="768"/>
      <c r="LVB46" s="769"/>
      <c r="LVC46" s="768"/>
      <c r="LVD46" s="769"/>
      <c r="LVE46" s="768"/>
      <c r="LVF46" s="769"/>
      <c r="LVG46" s="768"/>
      <c r="LVH46" s="769"/>
      <c r="LVI46" s="768"/>
      <c r="LVJ46" s="769"/>
      <c r="LVK46" s="768"/>
      <c r="LVL46" s="769"/>
      <c r="LVM46" s="768"/>
      <c r="LVN46" s="769"/>
      <c r="LVO46" s="768"/>
      <c r="LVP46" s="769"/>
      <c r="LVQ46" s="768"/>
      <c r="LVR46" s="769"/>
      <c r="LVS46" s="768"/>
      <c r="LVT46" s="769"/>
      <c r="LVU46" s="768"/>
      <c r="LVV46" s="769"/>
      <c r="LVW46" s="768"/>
      <c r="LVX46" s="769"/>
      <c r="LVY46" s="768"/>
      <c r="LVZ46" s="769"/>
      <c r="LWA46" s="768"/>
      <c r="LWB46" s="769"/>
      <c r="LWC46" s="768"/>
      <c r="LWD46" s="769"/>
      <c r="LWE46" s="768"/>
      <c r="LWF46" s="769"/>
      <c r="LWG46" s="768"/>
      <c r="LWH46" s="769"/>
      <c r="LWI46" s="768"/>
      <c r="LWJ46" s="769"/>
      <c r="LWK46" s="768"/>
      <c r="LWL46" s="769"/>
      <c r="LWM46" s="768"/>
      <c r="LWN46" s="769"/>
      <c r="LWO46" s="768"/>
      <c r="LWP46" s="769"/>
      <c r="LWQ46" s="768"/>
      <c r="LWR46" s="769"/>
      <c r="LWS46" s="768"/>
      <c r="LWT46" s="769"/>
      <c r="LWU46" s="768"/>
      <c r="LWV46" s="769"/>
      <c r="LWW46" s="768"/>
      <c r="LWX46" s="769"/>
      <c r="LWY46" s="768"/>
      <c r="LWZ46" s="769"/>
      <c r="LXA46" s="768"/>
      <c r="LXB46" s="769"/>
      <c r="LXC46" s="768"/>
      <c r="LXD46" s="769"/>
      <c r="LXE46" s="768"/>
      <c r="LXF46" s="769"/>
      <c r="LXG46" s="768"/>
      <c r="LXH46" s="769"/>
      <c r="LXI46" s="768"/>
      <c r="LXJ46" s="769"/>
      <c r="LXK46" s="768"/>
      <c r="LXL46" s="769"/>
      <c r="LXM46" s="768"/>
      <c r="LXN46" s="769"/>
      <c r="LXO46" s="768"/>
      <c r="LXP46" s="769"/>
      <c r="LXQ46" s="768"/>
      <c r="LXR46" s="769"/>
      <c r="LXS46" s="768"/>
      <c r="LXT46" s="769"/>
      <c r="LXU46" s="768"/>
      <c r="LXV46" s="769"/>
      <c r="LXW46" s="768"/>
      <c r="LXX46" s="769"/>
      <c r="LXY46" s="768"/>
      <c r="LXZ46" s="769"/>
      <c r="LYA46" s="768"/>
      <c r="LYB46" s="769"/>
      <c r="LYC46" s="768"/>
      <c r="LYD46" s="769"/>
      <c r="LYE46" s="768"/>
      <c r="LYF46" s="769"/>
      <c r="LYG46" s="768"/>
      <c r="LYH46" s="769"/>
      <c r="LYI46" s="768"/>
      <c r="LYJ46" s="769"/>
      <c r="LYK46" s="768"/>
      <c r="LYL46" s="769"/>
      <c r="LYM46" s="768"/>
      <c r="LYN46" s="769"/>
      <c r="LYO46" s="768"/>
      <c r="LYP46" s="769"/>
      <c r="LYQ46" s="768"/>
      <c r="LYR46" s="769"/>
      <c r="LYS46" s="768"/>
      <c r="LYT46" s="769"/>
      <c r="LYU46" s="768"/>
      <c r="LYV46" s="769"/>
      <c r="LYW46" s="768"/>
      <c r="LYX46" s="769"/>
      <c r="LYY46" s="768"/>
      <c r="LYZ46" s="769"/>
      <c r="LZA46" s="768"/>
      <c r="LZB46" s="769"/>
      <c r="LZC46" s="768"/>
      <c r="LZD46" s="769"/>
      <c r="LZE46" s="768"/>
      <c r="LZF46" s="769"/>
      <c r="LZG46" s="768"/>
      <c r="LZH46" s="769"/>
      <c r="LZI46" s="768"/>
      <c r="LZJ46" s="769"/>
      <c r="LZK46" s="768"/>
      <c r="LZL46" s="769"/>
      <c r="LZM46" s="768"/>
      <c r="LZN46" s="769"/>
      <c r="LZO46" s="768"/>
      <c r="LZP46" s="769"/>
      <c r="LZQ46" s="768"/>
      <c r="LZR46" s="769"/>
      <c r="LZS46" s="768"/>
      <c r="LZT46" s="769"/>
      <c r="LZU46" s="768"/>
      <c r="LZV46" s="769"/>
      <c r="LZW46" s="768"/>
      <c r="LZX46" s="769"/>
      <c r="LZY46" s="768"/>
      <c r="LZZ46" s="769"/>
      <c r="MAA46" s="768"/>
      <c r="MAB46" s="769"/>
      <c r="MAC46" s="768"/>
      <c r="MAD46" s="769"/>
      <c r="MAE46" s="768"/>
      <c r="MAF46" s="769"/>
      <c r="MAG46" s="768"/>
      <c r="MAH46" s="769"/>
      <c r="MAI46" s="768"/>
      <c r="MAJ46" s="769"/>
      <c r="MAK46" s="768"/>
      <c r="MAL46" s="769"/>
      <c r="MAM46" s="768"/>
      <c r="MAN46" s="769"/>
      <c r="MAO46" s="768"/>
      <c r="MAP46" s="769"/>
      <c r="MAQ46" s="768"/>
      <c r="MAR46" s="769"/>
      <c r="MAS46" s="768"/>
      <c r="MAT46" s="769"/>
      <c r="MAU46" s="768"/>
      <c r="MAV46" s="769"/>
      <c r="MAW46" s="768"/>
      <c r="MAX46" s="769"/>
      <c r="MAY46" s="768"/>
      <c r="MAZ46" s="769"/>
      <c r="MBA46" s="768"/>
      <c r="MBB46" s="769"/>
      <c r="MBC46" s="768"/>
      <c r="MBD46" s="769"/>
      <c r="MBE46" s="768"/>
      <c r="MBF46" s="769"/>
      <c r="MBG46" s="768"/>
      <c r="MBH46" s="769"/>
      <c r="MBI46" s="768"/>
      <c r="MBJ46" s="769"/>
      <c r="MBK46" s="768"/>
      <c r="MBL46" s="769"/>
      <c r="MBM46" s="768"/>
      <c r="MBN46" s="769"/>
      <c r="MBO46" s="768"/>
      <c r="MBP46" s="769"/>
      <c r="MBQ46" s="768"/>
      <c r="MBR46" s="769"/>
      <c r="MBS46" s="768"/>
      <c r="MBT46" s="769"/>
      <c r="MBU46" s="768"/>
      <c r="MBV46" s="769"/>
      <c r="MBW46" s="768"/>
      <c r="MBX46" s="769"/>
      <c r="MBY46" s="768"/>
      <c r="MBZ46" s="769"/>
      <c r="MCA46" s="768"/>
      <c r="MCB46" s="769"/>
      <c r="MCC46" s="768"/>
      <c r="MCD46" s="769"/>
      <c r="MCE46" s="768"/>
      <c r="MCF46" s="769"/>
      <c r="MCG46" s="768"/>
      <c r="MCH46" s="769"/>
      <c r="MCI46" s="768"/>
      <c r="MCJ46" s="769"/>
      <c r="MCK46" s="768"/>
      <c r="MCL46" s="769"/>
      <c r="MCM46" s="768"/>
      <c r="MCN46" s="769"/>
      <c r="MCO46" s="768"/>
      <c r="MCP46" s="769"/>
      <c r="MCQ46" s="768"/>
      <c r="MCR46" s="769"/>
      <c r="MCS46" s="768"/>
      <c r="MCT46" s="769"/>
      <c r="MCU46" s="768"/>
      <c r="MCV46" s="769"/>
      <c r="MCW46" s="768"/>
      <c r="MCX46" s="769"/>
      <c r="MCY46" s="768"/>
      <c r="MCZ46" s="769"/>
      <c r="MDA46" s="768"/>
      <c r="MDB46" s="769"/>
      <c r="MDC46" s="768"/>
      <c r="MDD46" s="769"/>
      <c r="MDE46" s="768"/>
      <c r="MDF46" s="769"/>
      <c r="MDG46" s="768"/>
      <c r="MDH46" s="769"/>
      <c r="MDI46" s="768"/>
      <c r="MDJ46" s="769"/>
      <c r="MDK46" s="768"/>
      <c r="MDL46" s="769"/>
      <c r="MDM46" s="768"/>
      <c r="MDN46" s="769"/>
      <c r="MDO46" s="768"/>
      <c r="MDP46" s="769"/>
      <c r="MDQ46" s="768"/>
      <c r="MDR46" s="769"/>
      <c r="MDS46" s="768"/>
      <c r="MDT46" s="769"/>
      <c r="MDU46" s="768"/>
      <c r="MDV46" s="769"/>
      <c r="MDW46" s="768"/>
      <c r="MDX46" s="769"/>
      <c r="MDY46" s="768"/>
      <c r="MDZ46" s="769"/>
      <c r="MEA46" s="768"/>
      <c r="MEB46" s="769"/>
      <c r="MEC46" s="768"/>
      <c r="MED46" s="769"/>
      <c r="MEE46" s="768"/>
      <c r="MEF46" s="769"/>
      <c r="MEG46" s="768"/>
      <c r="MEH46" s="769"/>
      <c r="MEI46" s="768"/>
      <c r="MEJ46" s="769"/>
      <c r="MEK46" s="768"/>
      <c r="MEL46" s="769"/>
      <c r="MEM46" s="768"/>
      <c r="MEN46" s="769"/>
      <c r="MEO46" s="768"/>
      <c r="MEP46" s="769"/>
      <c r="MEQ46" s="768"/>
      <c r="MER46" s="769"/>
      <c r="MES46" s="768"/>
      <c r="MET46" s="769"/>
      <c r="MEU46" s="768"/>
      <c r="MEV46" s="769"/>
      <c r="MEW46" s="768"/>
      <c r="MEX46" s="769"/>
      <c r="MEY46" s="768"/>
      <c r="MEZ46" s="769"/>
      <c r="MFA46" s="768"/>
      <c r="MFB46" s="769"/>
      <c r="MFC46" s="768"/>
      <c r="MFD46" s="769"/>
      <c r="MFE46" s="768"/>
      <c r="MFF46" s="769"/>
      <c r="MFG46" s="768"/>
      <c r="MFH46" s="769"/>
      <c r="MFI46" s="768"/>
      <c r="MFJ46" s="769"/>
      <c r="MFK46" s="768"/>
      <c r="MFL46" s="769"/>
      <c r="MFM46" s="768"/>
      <c r="MFN46" s="769"/>
      <c r="MFO46" s="768"/>
      <c r="MFP46" s="769"/>
      <c r="MFQ46" s="768"/>
      <c r="MFR46" s="769"/>
      <c r="MFS46" s="768"/>
      <c r="MFT46" s="769"/>
      <c r="MFU46" s="768"/>
      <c r="MFV46" s="769"/>
      <c r="MFW46" s="768"/>
      <c r="MFX46" s="769"/>
      <c r="MFY46" s="768"/>
      <c r="MFZ46" s="769"/>
      <c r="MGA46" s="768"/>
      <c r="MGB46" s="769"/>
      <c r="MGC46" s="768"/>
      <c r="MGD46" s="769"/>
      <c r="MGE46" s="768"/>
      <c r="MGF46" s="769"/>
      <c r="MGG46" s="768"/>
      <c r="MGH46" s="769"/>
      <c r="MGI46" s="768"/>
      <c r="MGJ46" s="769"/>
      <c r="MGK46" s="768"/>
      <c r="MGL46" s="769"/>
      <c r="MGM46" s="768"/>
      <c r="MGN46" s="769"/>
      <c r="MGO46" s="768"/>
      <c r="MGP46" s="769"/>
      <c r="MGQ46" s="768"/>
      <c r="MGR46" s="769"/>
      <c r="MGS46" s="768"/>
      <c r="MGT46" s="769"/>
      <c r="MGU46" s="768"/>
      <c r="MGV46" s="769"/>
      <c r="MGW46" s="768"/>
      <c r="MGX46" s="769"/>
      <c r="MGY46" s="768"/>
      <c r="MGZ46" s="769"/>
      <c r="MHA46" s="768"/>
      <c r="MHB46" s="769"/>
      <c r="MHC46" s="768"/>
      <c r="MHD46" s="769"/>
      <c r="MHE46" s="768"/>
      <c r="MHF46" s="769"/>
      <c r="MHG46" s="768"/>
      <c r="MHH46" s="769"/>
      <c r="MHI46" s="768"/>
      <c r="MHJ46" s="769"/>
      <c r="MHK46" s="768"/>
      <c r="MHL46" s="769"/>
      <c r="MHM46" s="768"/>
      <c r="MHN46" s="769"/>
      <c r="MHO46" s="768"/>
      <c r="MHP46" s="769"/>
      <c r="MHQ46" s="768"/>
      <c r="MHR46" s="769"/>
      <c r="MHS46" s="768"/>
      <c r="MHT46" s="769"/>
      <c r="MHU46" s="768"/>
      <c r="MHV46" s="769"/>
      <c r="MHW46" s="768"/>
      <c r="MHX46" s="769"/>
      <c r="MHY46" s="768"/>
      <c r="MHZ46" s="769"/>
      <c r="MIA46" s="768"/>
      <c r="MIB46" s="769"/>
      <c r="MIC46" s="768"/>
      <c r="MID46" s="769"/>
      <c r="MIE46" s="768"/>
      <c r="MIF46" s="769"/>
      <c r="MIG46" s="768"/>
      <c r="MIH46" s="769"/>
      <c r="MII46" s="768"/>
      <c r="MIJ46" s="769"/>
      <c r="MIK46" s="768"/>
      <c r="MIL46" s="769"/>
      <c r="MIM46" s="768"/>
      <c r="MIN46" s="769"/>
      <c r="MIO46" s="768"/>
      <c r="MIP46" s="769"/>
      <c r="MIQ46" s="768"/>
      <c r="MIR46" s="769"/>
      <c r="MIS46" s="768"/>
      <c r="MIT46" s="769"/>
      <c r="MIU46" s="768"/>
      <c r="MIV46" s="769"/>
      <c r="MIW46" s="768"/>
      <c r="MIX46" s="769"/>
      <c r="MIY46" s="768"/>
      <c r="MIZ46" s="769"/>
      <c r="MJA46" s="768"/>
      <c r="MJB46" s="769"/>
      <c r="MJC46" s="768"/>
      <c r="MJD46" s="769"/>
      <c r="MJE46" s="768"/>
      <c r="MJF46" s="769"/>
      <c r="MJG46" s="768"/>
      <c r="MJH46" s="769"/>
      <c r="MJI46" s="768"/>
      <c r="MJJ46" s="769"/>
      <c r="MJK46" s="768"/>
      <c r="MJL46" s="769"/>
      <c r="MJM46" s="768"/>
      <c r="MJN46" s="769"/>
      <c r="MJO46" s="768"/>
      <c r="MJP46" s="769"/>
      <c r="MJQ46" s="768"/>
      <c r="MJR46" s="769"/>
      <c r="MJS46" s="768"/>
      <c r="MJT46" s="769"/>
      <c r="MJU46" s="768"/>
      <c r="MJV46" s="769"/>
      <c r="MJW46" s="768"/>
      <c r="MJX46" s="769"/>
      <c r="MJY46" s="768"/>
      <c r="MJZ46" s="769"/>
      <c r="MKA46" s="768"/>
      <c r="MKB46" s="769"/>
      <c r="MKC46" s="768"/>
      <c r="MKD46" s="769"/>
      <c r="MKE46" s="768"/>
      <c r="MKF46" s="769"/>
      <c r="MKG46" s="768"/>
      <c r="MKH46" s="769"/>
      <c r="MKI46" s="768"/>
      <c r="MKJ46" s="769"/>
      <c r="MKK46" s="768"/>
      <c r="MKL46" s="769"/>
      <c r="MKM46" s="768"/>
      <c r="MKN46" s="769"/>
      <c r="MKO46" s="768"/>
      <c r="MKP46" s="769"/>
      <c r="MKQ46" s="768"/>
      <c r="MKR46" s="769"/>
      <c r="MKS46" s="768"/>
      <c r="MKT46" s="769"/>
      <c r="MKU46" s="768"/>
      <c r="MKV46" s="769"/>
      <c r="MKW46" s="768"/>
      <c r="MKX46" s="769"/>
      <c r="MKY46" s="768"/>
      <c r="MKZ46" s="769"/>
      <c r="MLA46" s="768"/>
      <c r="MLB46" s="769"/>
      <c r="MLC46" s="768"/>
      <c r="MLD46" s="769"/>
      <c r="MLE46" s="768"/>
      <c r="MLF46" s="769"/>
      <c r="MLG46" s="768"/>
      <c r="MLH46" s="769"/>
      <c r="MLI46" s="768"/>
      <c r="MLJ46" s="769"/>
      <c r="MLK46" s="768"/>
      <c r="MLL46" s="769"/>
      <c r="MLM46" s="768"/>
      <c r="MLN46" s="769"/>
      <c r="MLO46" s="768"/>
      <c r="MLP46" s="769"/>
      <c r="MLQ46" s="768"/>
      <c r="MLR46" s="769"/>
      <c r="MLS46" s="768"/>
      <c r="MLT46" s="769"/>
      <c r="MLU46" s="768"/>
      <c r="MLV46" s="769"/>
      <c r="MLW46" s="768"/>
      <c r="MLX46" s="769"/>
      <c r="MLY46" s="768"/>
      <c r="MLZ46" s="769"/>
      <c r="MMA46" s="768"/>
      <c r="MMB46" s="769"/>
      <c r="MMC46" s="768"/>
      <c r="MMD46" s="769"/>
      <c r="MME46" s="768"/>
      <c r="MMF46" s="769"/>
      <c r="MMG46" s="768"/>
      <c r="MMH46" s="769"/>
      <c r="MMI46" s="768"/>
      <c r="MMJ46" s="769"/>
      <c r="MMK46" s="768"/>
      <c r="MML46" s="769"/>
      <c r="MMM46" s="768"/>
      <c r="MMN46" s="769"/>
      <c r="MMO46" s="768"/>
      <c r="MMP46" s="769"/>
      <c r="MMQ46" s="768"/>
      <c r="MMR46" s="769"/>
      <c r="MMS46" s="768"/>
      <c r="MMT46" s="769"/>
      <c r="MMU46" s="768"/>
      <c r="MMV46" s="769"/>
      <c r="MMW46" s="768"/>
      <c r="MMX46" s="769"/>
      <c r="MMY46" s="768"/>
      <c r="MMZ46" s="769"/>
      <c r="MNA46" s="768"/>
      <c r="MNB46" s="769"/>
      <c r="MNC46" s="768"/>
      <c r="MND46" s="769"/>
      <c r="MNE46" s="768"/>
      <c r="MNF46" s="769"/>
      <c r="MNG46" s="768"/>
      <c r="MNH46" s="769"/>
      <c r="MNI46" s="768"/>
      <c r="MNJ46" s="769"/>
      <c r="MNK46" s="768"/>
      <c r="MNL46" s="769"/>
      <c r="MNM46" s="768"/>
      <c r="MNN46" s="769"/>
      <c r="MNO46" s="768"/>
      <c r="MNP46" s="769"/>
      <c r="MNQ46" s="768"/>
      <c r="MNR46" s="769"/>
      <c r="MNS46" s="768"/>
      <c r="MNT46" s="769"/>
      <c r="MNU46" s="768"/>
      <c r="MNV46" s="769"/>
      <c r="MNW46" s="768"/>
      <c r="MNX46" s="769"/>
      <c r="MNY46" s="768"/>
      <c r="MNZ46" s="769"/>
      <c r="MOA46" s="768"/>
      <c r="MOB46" s="769"/>
      <c r="MOC46" s="768"/>
      <c r="MOD46" s="769"/>
      <c r="MOE46" s="768"/>
      <c r="MOF46" s="769"/>
      <c r="MOG46" s="768"/>
      <c r="MOH46" s="769"/>
      <c r="MOI46" s="768"/>
      <c r="MOJ46" s="769"/>
      <c r="MOK46" s="768"/>
      <c r="MOL46" s="769"/>
      <c r="MOM46" s="768"/>
      <c r="MON46" s="769"/>
      <c r="MOO46" s="768"/>
      <c r="MOP46" s="769"/>
      <c r="MOQ46" s="768"/>
      <c r="MOR46" s="769"/>
      <c r="MOS46" s="768"/>
      <c r="MOT46" s="769"/>
      <c r="MOU46" s="768"/>
      <c r="MOV46" s="769"/>
      <c r="MOW46" s="768"/>
      <c r="MOX46" s="769"/>
      <c r="MOY46" s="768"/>
      <c r="MOZ46" s="769"/>
      <c r="MPA46" s="768"/>
      <c r="MPB46" s="769"/>
      <c r="MPC46" s="768"/>
      <c r="MPD46" s="769"/>
      <c r="MPE46" s="768"/>
      <c r="MPF46" s="769"/>
      <c r="MPG46" s="768"/>
      <c r="MPH46" s="769"/>
      <c r="MPI46" s="768"/>
      <c r="MPJ46" s="769"/>
      <c r="MPK46" s="768"/>
      <c r="MPL46" s="769"/>
      <c r="MPM46" s="768"/>
      <c r="MPN46" s="769"/>
      <c r="MPO46" s="768"/>
      <c r="MPP46" s="769"/>
      <c r="MPQ46" s="768"/>
      <c r="MPR46" s="769"/>
      <c r="MPS46" s="768"/>
      <c r="MPT46" s="769"/>
      <c r="MPU46" s="768"/>
      <c r="MPV46" s="769"/>
      <c r="MPW46" s="768"/>
      <c r="MPX46" s="769"/>
      <c r="MPY46" s="768"/>
      <c r="MPZ46" s="769"/>
      <c r="MQA46" s="768"/>
      <c r="MQB46" s="769"/>
      <c r="MQC46" s="768"/>
      <c r="MQD46" s="769"/>
      <c r="MQE46" s="768"/>
      <c r="MQF46" s="769"/>
      <c r="MQG46" s="768"/>
      <c r="MQH46" s="769"/>
      <c r="MQI46" s="768"/>
      <c r="MQJ46" s="769"/>
      <c r="MQK46" s="768"/>
      <c r="MQL46" s="769"/>
      <c r="MQM46" s="768"/>
      <c r="MQN46" s="769"/>
      <c r="MQO46" s="768"/>
      <c r="MQP46" s="769"/>
      <c r="MQQ46" s="768"/>
      <c r="MQR46" s="769"/>
      <c r="MQS46" s="768"/>
      <c r="MQT46" s="769"/>
      <c r="MQU46" s="768"/>
      <c r="MQV46" s="769"/>
      <c r="MQW46" s="768"/>
      <c r="MQX46" s="769"/>
      <c r="MQY46" s="768"/>
      <c r="MQZ46" s="769"/>
      <c r="MRA46" s="768"/>
      <c r="MRB46" s="769"/>
      <c r="MRC46" s="768"/>
      <c r="MRD46" s="769"/>
      <c r="MRE46" s="768"/>
      <c r="MRF46" s="769"/>
      <c r="MRG46" s="768"/>
      <c r="MRH46" s="769"/>
      <c r="MRI46" s="768"/>
      <c r="MRJ46" s="769"/>
      <c r="MRK46" s="768"/>
      <c r="MRL46" s="769"/>
      <c r="MRM46" s="768"/>
      <c r="MRN46" s="769"/>
      <c r="MRO46" s="768"/>
      <c r="MRP46" s="769"/>
      <c r="MRQ46" s="768"/>
      <c r="MRR46" s="769"/>
      <c r="MRS46" s="768"/>
      <c r="MRT46" s="769"/>
      <c r="MRU46" s="768"/>
      <c r="MRV46" s="769"/>
      <c r="MRW46" s="768"/>
      <c r="MRX46" s="769"/>
      <c r="MRY46" s="768"/>
      <c r="MRZ46" s="769"/>
      <c r="MSA46" s="768"/>
      <c r="MSB46" s="769"/>
      <c r="MSC46" s="768"/>
      <c r="MSD46" s="769"/>
      <c r="MSE46" s="768"/>
      <c r="MSF46" s="769"/>
      <c r="MSG46" s="768"/>
      <c r="MSH46" s="769"/>
      <c r="MSI46" s="768"/>
      <c r="MSJ46" s="769"/>
      <c r="MSK46" s="768"/>
      <c r="MSL46" s="769"/>
      <c r="MSM46" s="768"/>
      <c r="MSN46" s="769"/>
      <c r="MSO46" s="768"/>
      <c r="MSP46" s="769"/>
      <c r="MSQ46" s="768"/>
      <c r="MSR46" s="769"/>
      <c r="MSS46" s="768"/>
      <c r="MST46" s="769"/>
      <c r="MSU46" s="768"/>
      <c r="MSV46" s="769"/>
      <c r="MSW46" s="768"/>
      <c r="MSX46" s="769"/>
      <c r="MSY46" s="768"/>
      <c r="MSZ46" s="769"/>
      <c r="MTA46" s="768"/>
      <c r="MTB46" s="769"/>
      <c r="MTC46" s="768"/>
      <c r="MTD46" s="769"/>
      <c r="MTE46" s="768"/>
      <c r="MTF46" s="769"/>
      <c r="MTG46" s="768"/>
      <c r="MTH46" s="769"/>
      <c r="MTI46" s="768"/>
      <c r="MTJ46" s="769"/>
      <c r="MTK46" s="768"/>
      <c r="MTL46" s="769"/>
      <c r="MTM46" s="768"/>
      <c r="MTN46" s="769"/>
      <c r="MTO46" s="768"/>
      <c r="MTP46" s="769"/>
      <c r="MTQ46" s="768"/>
      <c r="MTR46" s="769"/>
      <c r="MTS46" s="768"/>
      <c r="MTT46" s="769"/>
      <c r="MTU46" s="768"/>
      <c r="MTV46" s="769"/>
      <c r="MTW46" s="768"/>
      <c r="MTX46" s="769"/>
      <c r="MTY46" s="768"/>
      <c r="MTZ46" s="769"/>
      <c r="MUA46" s="768"/>
      <c r="MUB46" s="769"/>
      <c r="MUC46" s="768"/>
      <c r="MUD46" s="769"/>
      <c r="MUE46" s="768"/>
      <c r="MUF46" s="769"/>
      <c r="MUG46" s="768"/>
      <c r="MUH46" s="769"/>
      <c r="MUI46" s="768"/>
      <c r="MUJ46" s="769"/>
      <c r="MUK46" s="768"/>
      <c r="MUL46" s="769"/>
      <c r="MUM46" s="768"/>
      <c r="MUN46" s="769"/>
      <c r="MUO46" s="768"/>
      <c r="MUP46" s="769"/>
      <c r="MUQ46" s="768"/>
      <c r="MUR46" s="769"/>
      <c r="MUS46" s="768"/>
      <c r="MUT46" s="769"/>
      <c r="MUU46" s="768"/>
      <c r="MUV46" s="769"/>
      <c r="MUW46" s="768"/>
      <c r="MUX46" s="769"/>
      <c r="MUY46" s="768"/>
      <c r="MUZ46" s="769"/>
      <c r="MVA46" s="768"/>
      <c r="MVB46" s="769"/>
      <c r="MVC46" s="768"/>
      <c r="MVD46" s="769"/>
      <c r="MVE46" s="768"/>
      <c r="MVF46" s="769"/>
      <c r="MVG46" s="768"/>
      <c r="MVH46" s="769"/>
      <c r="MVI46" s="768"/>
      <c r="MVJ46" s="769"/>
      <c r="MVK46" s="768"/>
      <c r="MVL46" s="769"/>
      <c r="MVM46" s="768"/>
      <c r="MVN46" s="769"/>
      <c r="MVO46" s="768"/>
      <c r="MVP46" s="769"/>
      <c r="MVQ46" s="768"/>
      <c r="MVR46" s="769"/>
      <c r="MVS46" s="768"/>
      <c r="MVT46" s="769"/>
      <c r="MVU46" s="768"/>
      <c r="MVV46" s="769"/>
      <c r="MVW46" s="768"/>
      <c r="MVX46" s="769"/>
      <c r="MVY46" s="768"/>
      <c r="MVZ46" s="769"/>
      <c r="MWA46" s="768"/>
      <c r="MWB46" s="769"/>
      <c r="MWC46" s="768"/>
      <c r="MWD46" s="769"/>
      <c r="MWE46" s="768"/>
      <c r="MWF46" s="769"/>
      <c r="MWG46" s="768"/>
      <c r="MWH46" s="769"/>
      <c r="MWI46" s="768"/>
      <c r="MWJ46" s="769"/>
      <c r="MWK46" s="768"/>
      <c r="MWL46" s="769"/>
      <c r="MWM46" s="768"/>
      <c r="MWN46" s="769"/>
      <c r="MWO46" s="768"/>
      <c r="MWP46" s="769"/>
      <c r="MWQ46" s="768"/>
      <c r="MWR46" s="769"/>
      <c r="MWS46" s="768"/>
      <c r="MWT46" s="769"/>
      <c r="MWU46" s="768"/>
      <c r="MWV46" s="769"/>
      <c r="MWW46" s="768"/>
      <c r="MWX46" s="769"/>
      <c r="MWY46" s="768"/>
      <c r="MWZ46" s="769"/>
      <c r="MXA46" s="768"/>
      <c r="MXB46" s="769"/>
      <c r="MXC46" s="768"/>
      <c r="MXD46" s="769"/>
      <c r="MXE46" s="768"/>
      <c r="MXF46" s="769"/>
      <c r="MXG46" s="768"/>
      <c r="MXH46" s="769"/>
      <c r="MXI46" s="768"/>
      <c r="MXJ46" s="769"/>
      <c r="MXK46" s="768"/>
      <c r="MXL46" s="769"/>
      <c r="MXM46" s="768"/>
      <c r="MXN46" s="769"/>
      <c r="MXO46" s="768"/>
      <c r="MXP46" s="769"/>
      <c r="MXQ46" s="768"/>
      <c r="MXR46" s="769"/>
      <c r="MXS46" s="768"/>
      <c r="MXT46" s="769"/>
      <c r="MXU46" s="768"/>
      <c r="MXV46" s="769"/>
      <c r="MXW46" s="768"/>
      <c r="MXX46" s="769"/>
      <c r="MXY46" s="768"/>
      <c r="MXZ46" s="769"/>
      <c r="MYA46" s="768"/>
      <c r="MYB46" s="769"/>
      <c r="MYC46" s="768"/>
      <c r="MYD46" s="769"/>
      <c r="MYE46" s="768"/>
      <c r="MYF46" s="769"/>
      <c r="MYG46" s="768"/>
      <c r="MYH46" s="769"/>
      <c r="MYI46" s="768"/>
      <c r="MYJ46" s="769"/>
      <c r="MYK46" s="768"/>
      <c r="MYL46" s="769"/>
      <c r="MYM46" s="768"/>
      <c r="MYN46" s="769"/>
      <c r="MYO46" s="768"/>
      <c r="MYP46" s="769"/>
      <c r="MYQ46" s="768"/>
      <c r="MYR46" s="769"/>
      <c r="MYS46" s="768"/>
      <c r="MYT46" s="769"/>
      <c r="MYU46" s="768"/>
      <c r="MYV46" s="769"/>
      <c r="MYW46" s="768"/>
      <c r="MYX46" s="769"/>
      <c r="MYY46" s="768"/>
      <c r="MYZ46" s="769"/>
      <c r="MZA46" s="768"/>
      <c r="MZB46" s="769"/>
      <c r="MZC46" s="768"/>
      <c r="MZD46" s="769"/>
      <c r="MZE46" s="768"/>
      <c r="MZF46" s="769"/>
      <c r="MZG46" s="768"/>
      <c r="MZH46" s="769"/>
      <c r="MZI46" s="768"/>
      <c r="MZJ46" s="769"/>
      <c r="MZK46" s="768"/>
      <c r="MZL46" s="769"/>
      <c r="MZM46" s="768"/>
      <c r="MZN46" s="769"/>
      <c r="MZO46" s="768"/>
      <c r="MZP46" s="769"/>
      <c r="MZQ46" s="768"/>
      <c r="MZR46" s="769"/>
      <c r="MZS46" s="768"/>
      <c r="MZT46" s="769"/>
      <c r="MZU46" s="768"/>
      <c r="MZV46" s="769"/>
      <c r="MZW46" s="768"/>
      <c r="MZX46" s="769"/>
      <c r="MZY46" s="768"/>
      <c r="MZZ46" s="769"/>
      <c r="NAA46" s="768"/>
      <c r="NAB46" s="769"/>
      <c r="NAC46" s="768"/>
      <c r="NAD46" s="769"/>
      <c r="NAE46" s="768"/>
      <c r="NAF46" s="769"/>
      <c r="NAG46" s="768"/>
      <c r="NAH46" s="769"/>
      <c r="NAI46" s="768"/>
      <c r="NAJ46" s="769"/>
      <c r="NAK46" s="768"/>
      <c r="NAL46" s="769"/>
      <c r="NAM46" s="768"/>
      <c r="NAN46" s="769"/>
      <c r="NAO46" s="768"/>
      <c r="NAP46" s="769"/>
      <c r="NAQ46" s="768"/>
      <c r="NAR46" s="769"/>
      <c r="NAS46" s="768"/>
      <c r="NAT46" s="769"/>
      <c r="NAU46" s="768"/>
      <c r="NAV46" s="769"/>
      <c r="NAW46" s="768"/>
      <c r="NAX46" s="769"/>
      <c r="NAY46" s="768"/>
      <c r="NAZ46" s="769"/>
      <c r="NBA46" s="768"/>
      <c r="NBB46" s="769"/>
      <c r="NBC46" s="768"/>
      <c r="NBD46" s="769"/>
      <c r="NBE46" s="768"/>
      <c r="NBF46" s="769"/>
      <c r="NBG46" s="768"/>
      <c r="NBH46" s="769"/>
      <c r="NBI46" s="768"/>
      <c r="NBJ46" s="769"/>
      <c r="NBK46" s="768"/>
      <c r="NBL46" s="769"/>
      <c r="NBM46" s="768"/>
      <c r="NBN46" s="769"/>
      <c r="NBO46" s="768"/>
      <c r="NBP46" s="769"/>
      <c r="NBQ46" s="768"/>
      <c r="NBR46" s="769"/>
      <c r="NBS46" s="768"/>
      <c r="NBT46" s="769"/>
      <c r="NBU46" s="768"/>
      <c r="NBV46" s="769"/>
      <c r="NBW46" s="768"/>
      <c r="NBX46" s="769"/>
      <c r="NBY46" s="768"/>
      <c r="NBZ46" s="769"/>
      <c r="NCA46" s="768"/>
      <c r="NCB46" s="769"/>
      <c r="NCC46" s="768"/>
      <c r="NCD46" s="769"/>
      <c r="NCE46" s="768"/>
      <c r="NCF46" s="769"/>
      <c r="NCG46" s="768"/>
      <c r="NCH46" s="769"/>
      <c r="NCI46" s="768"/>
      <c r="NCJ46" s="769"/>
      <c r="NCK46" s="768"/>
      <c r="NCL46" s="769"/>
      <c r="NCM46" s="768"/>
      <c r="NCN46" s="769"/>
      <c r="NCO46" s="768"/>
      <c r="NCP46" s="769"/>
      <c r="NCQ46" s="768"/>
      <c r="NCR46" s="769"/>
      <c r="NCS46" s="768"/>
      <c r="NCT46" s="769"/>
      <c r="NCU46" s="768"/>
      <c r="NCV46" s="769"/>
      <c r="NCW46" s="768"/>
      <c r="NCX46" s="769"/>
      <c r="NCY46" s="768"/>
      <c r="NCZ46" s="769"/>
      <c r="NDA46" s="768"/>
      <c r="NDB46" s="769"/>
      <c r="NDC46" s="768"/>
      <c r="NDD46" s="769"/>
      <c r="NDE46" s="768"/>
      <c r="NDF46" s="769"/>
      <c r="NDG46" s="768"/>
      <c r="NDH46" s="769"/>
      <c r="NDI46" s="768"/>
      <c r="NDJ46" s="769"/>
      <c r="NDK46" s="768"/>
      <c r="NDL46" s="769"/>
      <c r="NDM46" s="768"/>
      <c r="NDN46" s="769"/>
      <c r="NDO46" s="768"/>
      <c r="NDP46" s="769"/>
      <c r="NDQ46" s="768"/>
      <c r="NDR46" s="769"/>
      <c r="NDS46" s="768"/>
      <c r="NDT46" s="769"/>
      <c r="NDU46" s="768"/>
      <c r="NDV46" s="769"/>
      <c r="NDW46" s="768"/>
      <c r="NDX46" s="769"/>
      <c r="NDY46" s="768"/>
      <c r="NDZ46" s="769"/>
      <c r="NEA46" s="768"/>
      <c r="NEB46" s="769"/>
      <c r="NEC46" s="768"/>
      <c r="NED46" s="769"/>
      <c r="NEE46" s="768"/>
      <c r="NEF46" s="769"/>
      <c r="NEG46" s="768"/>
      <c r="NEH46" s="769"/>
      <c r="NEI46" s="768"/>
      <c r="NEJ46" s="769"/>
      <c r="NEK46" s="768"/>
      <c r="NEL46" s="769"/>
      <c r="NEM46" s="768"/>
      <c r="NEN46" s="769"/>
      <c r="NEO46" s="768"/>
      <c r="NEP46" s="769"/>
      <c r="NEQ46" s="768"/>
      <c r="NER46" s="769"/>
      <c r="NES46" s="768"/>
      <c r="NET46" s="769"/>
      <c r="NEU46" s="768"/>
      <c r="NEV46" s="769"/>
      <c r="NEW46" s="768"/>
      <c r="NEX46" s="769"/>
      <c r="NEY46" s="768"/>
      <c r="NEZ46" s="769"/>
      <c r="NFA46" s="768"/>
      <c r="NFB46" s="769"/>
      <c r="NFC46" s="768"/>
      <c r="NFD46" s="769"/>
      <c r="NFE46" s="768"/>
      <c r="NFF46" s="769"/>
      <c r="NFG46" s="768"/>
      <c r="NFH46" s="769"/>
      <c r="NFI46" s="768"/>
      <c r="NFJ46" s="769"/>
      <c r="NFK46" s="768"/>
      <c r="NFL46" s="769"/>
      <c r="NFM46" s="768"/>
      <c r="NFN46" s="769"/>
      <c r="NFO46" s="768"/>
      <c r="NFP46" s="769"/>
      <c r="NFQ46" s="768"/>
      <c r="NFR46" s="769"/>
      <c r="NFS46" s="768"/>
      <c r="NFT46" s="769"/>
      <c r="NFU46" s="768"/>
      <c r="NFV46" s="769"/>
      <c r="NFW46" s="768"/>
      <c r="NFX46" s="769"/>
      <c r="NFY46" s="768"/>
      <c r="NFZ46" s="769"/>
      <c r="NGA46" s="768"/>
      <c r="NGB46" s="769"/>
      <c r="NGC46" s="768"/>
      <c r="NGD46" s="769"/>
      <c r="NGE46" s="768"/>
      <c r="NGF46" s="769"/>
      <c r="NGG46" s="768"/>
      <c r="NGH46" s="769"/>
      <c r="NGI46" s="768"/>
      <c r="NGJ46" s="769"/>
      <c r="NGK46" s="768"/>
      <c r="NGL46" s="769"/>
      <c r="NGM46" s="768"/>
      <c r="NGN46" s="769"/>
      <c r="NGO46" s="768"/>
      <c r="NGP46" s="769"/>
      <c r="NGQ46" s="768"/>
      <c r="NGR46" s="769"/>
      <c r="NGS46" s="768"/>
      <c r="NGT46" s="769"/>
      <c r="NGU46" s="768"/>
      <c r="NGV46" s="769"/>
      <c r="NGW46" s="768"/>
      <c r="NGX46" s="769"/>
      <c r="NGY46" s="768"/>
      <c r="NGZ46" s="769"/>
      <c r="NHA46" s="768"/>
      <c r="NHB46" s="769"/>
      <c r="NHC46" s="768"/>
      <c r="NHD46" s="769"/>
      <c r="NHE46" s="768"/>
      <c r="NHF46" s="769"/>
      <c r="NHG46" s="768"/>
      <c r="NHH46" s="769"/>
      <c r="NHI46" s="768"/>
      <c r="NHJ46" s="769"/>
      <c r="NHK46" s="768"/>
      <c r="NHL46" s="769"/>
      <c r="NHM46" s="768"/>
      <c r="NHN46" s="769"/>
      <c r="NHO46" s="768"/>
      <c r="NHP46" s="769"/>
      <c r="NHQ46" s="768"/>
      <c r="NHR46" s="769"/>
      <c r="NHS46" s="768"/>
      <c r="NHT46" s="769"/>
      <c r="NHU46" s="768"/>
      <c r="NHV46" s="769"/>
      <c r="NHW46" s="768"/>
      <c r="NHX46" s="769"/>
      <c r="NHY46" s="768"/>
      <c r="NHZ46" s="769"/>
      <c r="NIA46" s="768"/>
      <c r="NIB46" s="769"/>
      <c r="NIC46" s="768"/>
      <c r="NID46" s="769"/>
      <c r="NIE46" s="768"/>
      <c r="NIF46" s="769"/>
      <c r="NIG46" s="768"/>
      <c r="NIH46" s="769"/>
      <c r="NII46" s="768"/>
      <c r="NIJ46" s="769"/>
      <c r="NIK46" s="768"/>
      <c r="NIL46" s="769"/>
      <c r="NIM46" s="768"/>
      <c r="NIN46" s="769"/>
      <c r="NIO46" s="768"/>
      <c r="NIP46" s="769"/>
      <c r="NIQ46" s="768"/>
      <c r="NIR46" s="769"/>
      <c r="NIS46" s="768"/>
      <c r="NIT46" s="769"/>
      <c r="NIU46" s="768"/>
      <c r="NIV46" s="769"/>
      <c r="NIW46" s="768"/>
      <c r="NIX46" s="769"/>
      <c r="NIY46" s="768"/>
      <c r="NIZ46" s="769"/>
      <c r="NJA46" s="768"/>
      <c r="NJB46" s="769"/>
      <c r="NJC46" s="768"/>
      <c r="NJD46" s="769"/>
      <c r="NJE46" s="768"/>
      <c r="NJF46" s="769"/>
      <c r="NJG46" s="768"/>
      <c r="NJH46" s="769"/>
      <c r="NJI46" s="768"/>
      <c r="NJJ46" s="769"/>
      <c r="NJK46" s="768"/>
      <c r="NJL46" s="769"/>
      <c r="NJM46" s="768"/>
      <c r="NJN46" s="769"/>
      <c r="NJO46" s="768"/>
      <c r="NJP46" s="769"/>
      <c r="NJQ46" s="768"/>
      <c r="NJR46" s="769"/>
      <c r="NJS46" s="768"/>
      <c r="NJT46" s="769"/>
      <c r="NJU46" s="768"/>
      <c r="NJV46" s="769"/>
      <c r="NJW46" s="768"/>
      <c r="NJX46" s="769"/>
      <c r="NJY46" s="768"/>
      <c r="NJZ46" s="769"/>
      <c r="NKA46" s="768"/>
      <c r="NKB46" s="769"/>
      <c r="NKC46" s="768"/>
      <c r="NKD46" s="769"/>
      <c r="NKE46" s="768"/>
      <c r="NKF46" s="769"/>
      <c r="NKG46" s="768"/>
      <c r="NKH46" s="769"/>
      <c r="NKI46" s="768"/>
      <c r="NKJ46" s="769"/>
      <c r="NKK46" s="768"/>
      <c r="NKL46" s="769"/>
      <c r="NKM46" s="768"/>
      <c r="NKN46" s="769"/>
      <c r="NKO46" s="768"/>
      <c r="NKP46" s="769"/>
      <c r="NKQ46" s="768"/>
      <c r="NKR46" s="769"/>
      <c r="NKS46" s="768"/>
      <c r="NKT46" s="769"/>
      <c r="NKU46" s="768"/>
      <c r="NKV46" s="769"/>
      <c r="NKW46" s="768"/>
      <c r="NKX46" s="769"/>
      <c r="NKY46" s="768"/>
      <c r="NKZ46" s="769"/>
      <c r="NLA46" s="768"/>
      <c r="NLB46" s="769"/>
      <c r="NLC46" s="768"/>
      <c r="NLD46" s="769"/>
      <c r="NLE46" s="768"/>
      <c r="NLF46" s="769"/>
      <c r="NLG46" s="768"/>
      <c r="NLH46" s="769"/>
      <c r="NLI46" s="768"/>
      <c r="NLJ46" s="769"/>
      <c r="NLK46" s="768"/>
      <c r="NLL46" s="769"/>
      <c r="NLM46" s="768"/>
      <c r="NLN46" s="769"/>
      <c r="NLO46" s="768"/>
      <c r="NLP46" s="769"/>
      <c r="NLQ46" s="768"/>
      <c r="NLR46" s="769"/>
      <c r="NLS46" s="768"/>
      <c r="NLT46" s="769"/>
      <c r="NLU46" s="768"/>
      <c r="NLV46" s="769"/>
      <c r="NLW46" s="768"/>
      <c r="NLX46" s="769"/>
      <c r="NLY46" s="768"/>
      <c r="NLZ46" s="769"/>
      <c r="NMA46" s="768"/>
      <c r="NMB46" s="769"/>
      <c r="NMC46" s="768"/>
      <c r="NMD46" s="769"/>
      <c r="NME46" s="768"/>
      <c r="NMF46" s="769"/>
      <c r="NMG46" s="768"/>
      <c r="NMH46" s="769"/>
      <c r="NMI46" s="768"/>
      <c r="NMJ46" s="769"/>
      <c r="NMK46" s="768"/>
      <c r="NML46" s="769"/>
      <c r="NMM46" s="768"/>
      <c r="NMN46" s="769"/>
      <c r="NMO46" s="768"/>
      <c r="NMP46" s="769"/>
      <c r="NMQ46" s="768"/>
      <c r="NMR46" s="769"/>
      <c r="NMS46" s="768"/>
      <c r="NMT46" s="769"/>
      <c r="NMU46" s="768"/>
      <c r="NMV46" s="769"/>
      <c r="NMW46" s="768"/>
      <c r="NMX46" s="769"/>
      <c r="NMY46" s="768"/>
      <c r="NMZ46" s="769"/>
      <c r="NNA46" s="768"/>
      <c r="NNB46" s="769"/>
      <c r="NNC46" s="768"/>
      <c r="NND46" s="769"/>
      <c r="NNE46" s="768"/>
      <c r="NNF46" s="769"/>
      <c r="NNG46" s="768"/>
      <c r="NNH46" s="769"/>
      <c r="NNI46" s="768"/>
      <c r="NNJ46" s="769"/>
      <c r="NNK46" s="768"/>
      <c r="NNL46" s="769"/>
      <c r="NNM46" s="768"/>
      <c r="NNN46" s="769"/>
      <c r="NNO46" s="768"/>
      <c r="NNP46" s="769"/>
      <c r="NNQ46" s="768"/>
      <c r="NNR46" s="769"/>
      <c r="NNS46" s="768"/>
      <c r="NNT46" s="769"/>
      <c r="NNU46" s="768"/>
      <c r="NNV46" s="769"/>
      <c r="NNW46" s="768"/>
      <c r="NNX46" s="769"/>
      <c r="NNY46" s="768"/>
      <c r="NNZ46" s="769"/>
      <c r="NOA46" s="768"/>
      <c r="NOB46" s="769"/>
      <c r="NOC46" s="768"/>
      <c r="NOD46" s="769"/>
      <c r="NOE46" s="768"/>
      <c r="NOF46" s="769"/>
      <c r="NOG46" s="768"/>
      <c r="NOH46" s="769"/>
      <c r="NOI46" s="768"/>
      <c r="NOJ46" s="769"/>
      <c r="NOK46" s="768"/>
      <c r="NOL46" s="769"/>
      <c r="NOM46" s="768"/>
      <c r="NON46" s="769"/>
      <c r="NOO46" s="768"/>
      <c r="NOP46" s="769"/>
      <c r="NOQ46" s="768"/>
      <c r="NOR46" s="769"/>
      <c r="NOS46" s="768"/>
      <c r="NOT46" s="769"/>
      <c r="NOU46" s="768"/>
      <c r="NOV46" s="769"/>
      <c r="NOW46" s="768"/>
      <c r="NOX46" s="769"/>
      <c r="NOY46" s="768"/>
      <c r="NOZ46" s="769"/>
      <c r="NPA46" s="768"/>
      <c r="NPB46" s="769"/>
      <c r="NPC46" s="768"/>
      <c r="NPD46" s="769"/>
      <c r="NPE46" s="768"/>
      <c r="NPF46" s="769"/>
      <c r="NPG46" s="768"/>
      <c r="NPH46" s="769"/>
      <c r="NPI46" s="768"/>
      <c r="NPJ46" s="769"/>
      <c r="NPK46" s="768"/>
      <c r="NPL46" s="769"/>
      <c r="NPM46" s="768"/>
      <c r="NPN46" s="769"/>
      <c r="NPO46" s="768"/>
      <c r="NPP46" s="769"/>
      <c r="NPQ46" s="768"/>
      <c r="NPR46" s="769"/>
      <c r="NPS46" s="768"/>
      <c r="NPT46" s="769"/>
      <c r="NPU46" s="768"/>
      <c r="NPV46" s="769"/>
      <c r="NPW46" s="768"/>
      <c r="NPX46" s="769"/>
      <c r="NPY46" s="768"/>
      <c r="NPZ46" s="769"/>
      <c r="NQA46" s="768"/>
      <c r="NQB46" s="769"/>
      <c r="NQC46" s="768"/>
      <c r="NQD46" s="769"/>
      <c r="NQE46" s="768"/>
      <c r="NQF46" s="769"/>
      <c r="NQG46" s="768"/>
      <c r="NQH46" s="769"/>
      <c r="NQI46" s="768"/>
      <c r="NQJ46" s="769"/>
      <c r="NQK46" s="768"/>
      <c r="NQL46" s="769"/>
      <c r="NQM46" s="768"/>
      <c r="NQN46" s="769"/>
      <c r="NQO46" s="768"/>
      <c r="NQP46" s="769"/>
      <c r="NQQ46" s="768"/>
      <c r="NQR46" s="769"/>
      <c r="NQS46" s="768"/>
      <c r="NQT46" s="769"/>
      <c r="NQU46" s="768"/>
      <c r="NQV46" s="769"/>
      <c r="NQW46" s="768"/>
      <c r="NQX46" s="769"/>
      <c r="NQY46" s="768"/>
      <c r="NQZ46" s="769"/>
      <c r="NRA46" s="768"/>
      <c r="NRB46" s="769"/>
      <c r="NRC46" s="768"/>
      <c r="NRD46" s="769"/>
      <c r="NRE46" s="768"/>
      <c r="NRF46" s="769"/>
      <c r="NRG46" s="768"/>
      <c r="NRH46" s="769"/>
      <c r="NRI46" s="768"/>
      <c r="NRJ46" s="769"/>
      <c r="NRK46" s="768"/>
      <c r="NRL46" s="769"/>
      <c r="NRM46" s="768"/>
      <c r="NRN46" s="769"/>
      <c r="NRO46" s="768"/>
      <c r="NRP46" s="769"/>
      <c r="NRQ46" s="768"/>
      <c r="NRR46" s="769"/>
      <c r="NRS46" s="768"/>
      <c r="NRT46" s="769"/>
      <c r="NRU46" s="768"/>
      <c r="NRV46" s="769"/>
      <c r="NRW46" s="768"/>
      <c r="NRX46" s="769"/>
      <c r="NRY46" s="768"/>
      <c r="NRZ46" s="769"/>
      <c r="NSA46" s="768"/>
      <c r="NSB46" s="769"/>
      <c r="NSC46" s="768"/>
      <c r="NSD46" s="769"/>
      <c r="NSE46" s="768"/>
      <c r="NSF46" s="769"/>
      <c r="NSG46" s="768"/>
      <c r="NSH46" s="769"/>
      <c r="NSI46" s="768"/>
      <c r="NSJ46" s="769"/>
      <c r="NSK46" s="768"/>
      <c r="NSL46" s="769"/>
      <c r="NSM46" s="768"/>
      <c r="NSN46" s="769"/>
      <c r="NSO46" s="768"/>
      <c r="NSP46" s="769"/>
      <c r="NSQ46" s="768"/>
      <c r="NSR46" s="769"/>
      <c r="NSS46" s="768"/>
      <c r="NST46" s="769"/>
      <c r="NSU46" s="768"/>
      <c r="NSV46" s="769"/>
      <c r="NSW46" s="768"/>
      <c r="NSX46" s="769"/>
      <c r="NSY46" s="768"/>
      <c r="NSZ46" s="769"/>
      <c r="NTA46" s="768"/>
      <c r="NTB46" s="769"/>
      <c r="NTC46" s="768"/>
      <c r="NTD46" s="769"/>
      <c r="NTE46" s="768"/>
      <c r="NTF46" s="769"/>
      <c r="NTG46" s="768"/>
      <c r="NTH46" s="769"/>
      <c r="NTI46" s="768"/>
      <c r="NTJ46" s="769"/>
      <c r="NTK46" s="768"/>
      <c r="NTL46" s="769"/>
      <c r="NTM46" s="768"/>
      <c r="NTN46" s="769"/>
      <c r="NTO46" s="768"/>
      <c r="NTP46" s="769"/>
      <c r="NTQ46" s="768"/>
      <c r="NTR46" s="769"/>
      <c r="NTS46" s="768"/>
      <c r="NTT46" s="769"/>
      <c r="NTU46" s="768"/>
      <c r="NTV46" s="769"/>
      <c r="NTW46" s="768"/>
      <c r="NTX46" s="769"/>
      <c r="NTY46" s="768"/>
      <c r="NTZ46" s="769"/>
      <c r="NUA46" s="768"/>
      <c r="NUB46" s="769"/>
      <c r="NUC46" s="768"/>
      <c r="NUD46" s="769"/>
      <c r="NUE46" s="768"/>
      <c r="NUF46" s="769"/>
      <c r="NUG46" s="768"/>
      <c r="NUH46" s="769"/>
      <c r="NUI46" s="768"/>
      <c r="NUJ46" s="769"/>
      <c r="NUK46" s="768"/>
      <c r="NUL46" s="769"/>
      <c r="NUM46" s="768"/>
      <c r="NUN46" s="769"/>
      <c r="NUO46" s="768"/>
      <c r="NUP46" s="769"/>
      <c r="NUQ46" s="768"/>
      <c r="NUR46" s="769"/>
      <c r="NUS46" s="768"/>
      <c r="NUT46" s="769"/>
      <c r="NUU46" s="768"/>
      <c r="NUV46" s="769"/>
      <c r="NUW46" s="768"/>
      <c r="NUX46" s="769"/>
      <c r="NUY46" s="768"/>
      <c r="NUZ46" s="769"/>
      <c r="NVA46" s="768"/>
      <c r="NVB46" s="769"/>
      <c r="NVC46" s="768"/>
      <c r="NVD46" s="769"/>
      <c r="NVE46" s="768"/>
      <c r="NVF46" s="769"/>
      <c r="NVG46" s="768"/>
      <c r="NVH46" s="769"/>
      <c r="NVI46" s="768"/>
      <c r="NVJ46" s="769"/>
      <c r="NVK46" s="768"/>
      <c r="NVL46" s="769"/>
      <c r="NVM46" s="768"/>
      <c r="NVN46" s="769"/>
      <c r="NVO46" s="768"/>
      <c r="NVP46" s="769"/>
      <c r="NVQ46" s="768"/>
      <c r="NVR46" s="769"/>
      <c r="NVS46" s="768"/>
      <c r="NVT46" s="769"/>
      <c r="NVU46" s="768"/>
      <c r="NVV46" s="769"/>
      <c r="NVW46" s="768"/>
      <c r="NVX46" s="769"/>
      <c r="NVY46" s="768"/>
      <c r="NVZ46" s="769"/>
      <c r="NWA46" s="768"/>
      <c r="NWB46" s="769"/>
      <c r="NWC46" s="768"/>
      <c r="NWD46" s="769"/>
      <c r="NWE46" s="768"/>
      <c r="NWF46" s="769"/>
      <c r="NWG46" s="768"/>
      <c r="NWH46" s="769"/>
      <c r="NWI46" s="768"/>
      <c r="NWJ46" s="769"/>
      <c r="NWK46" s="768"/>
      <c r="NWL46" s="769"/>
      <c r="NWM46" s="768"/>
      <c r="NWN46" s="769"/>
      <c r="NWO46" s="768"/>
      <c r="NWP46" s="769"/>
      <c r="NWQ46" s="768"/>
      <c r="NWR46" s="769"/>
      <c r="NWS46" s="768"/>
      <c r="NWT46" s="769"/>
      <c r="NWU46" s="768"/>
      <c r="NWV46" s="769"/>
      <c r="NWW46" s="768"/>
      <c r="NWX46" s="769"/>
      <c r="NWY46" s="768"/>
      <c r="NWZ46" s="769"/>
      <c r="NXA46" s="768"/>
      <c r="NXB46" s="769"/>
      <c r="NXC46" s="768"/>
      <c r="NXD46" s="769"/>
      <c r="NXE46" s="768"/>
      <c r="NXF46" s="769"/>
      <c r="NXG46" s="768"/>
      <c r="NXH46" s="769"/>
      <c r="NXI46" s="768"/>
      <c r="NXJ46" s="769"/>
      <c r="NXK46" s="768"/>
      <c r="NXL46" s="769"/>
      <c r="NXM46" s="768"/>
      <c r="NXN46" s="769"/>
      <c r="NXO46" s="768"/>
      <c r="NXP46" s="769"/>
      <c r="NXQ46" s="768"/>
      <c r="NXR46" s="769"/>
      <c r="NXS46" s="768"/>
      <c r="NXT46" s="769"/>
      <c r="NXU46" s="768"/>
      <c r="NXV46" s="769"/>
      <c r="NXW46" s="768"/>
      <c r="NXX46" s="769"/>
      <c r="NXY46" s="768"/>
      <c r="NXZ46" s="769"/>
      <c r="NYA46" s="768"/>
      <c r="NYB46" s="769"/>
      <c r="NYC46" s="768"/>
      <c r="NYD46" s="769"/>
      <c r="NYE46" s="768"/>
      <c r="NYF46" s="769"/>
      <c r="NYG46" s="768"/>
      <c r="NYH46" s="769"/>
      <c r="NYI46" s="768"/>
      <c r="NYJ46" s="769"/>
      <c r="NYK46" s="768"/>
      <c r="NYL46" s="769"/>
      <c r="NYM46" s="768"/>
      <c r="NYN46" s="769"/>
      <c r="NYO46" s="768"/>
      <c r="NYP46" s="769"/>
      <c r="NYQ46" s="768"/>
      <c r="NYR46" s="769"/>
      <c r="NYS46" s="768"/>
      <c r="NYT46" s="769"/>
      <c r="NYU46" s="768"/>
      <c r="NYV46" s="769"/>
      <c r="NYW46" s="768"/>
      <c r="NYX46" s="769"/>
      <c r="NYY46" s="768"/>
      <c r="NYZ46" s="769"/>
      <c r="NZA46" s="768"/>
      <c r="NZB46" s="769"/>
      <c r="NZC46" s="768"/>
      <c r="NZD46" s="769"/>
      <c r="NZE46" s="768"/>
      <c r="NZF46" s="769"/>
      <c r="NZG46" s="768"/>
      <c r="NZH46" s="769"/>
      <c r="NZI46" s="768"/>
      <c r="NZJ46" s="769"/>
      <c r="NZK46" s="768"/>
      <c r="NZL46" s="769"/>
      <c r="NZM46" s="768"/>
      <c r="NZN46" s="769"/>
      <c r="NZO46" s="768"/>
      <c r="NZP46" s="769"/>
      <c r="NZQ46" s="768"/>
      <c r="NZR46" s="769"/>
      <c r="NZS46" s="768"/>
      <c r="NZT46" s="769"/>
      <c r="NZU46" s="768"/>
      <c r="NZV46" s="769"/>
      <c r="NZW46" s="768"/>
      <c r="NZX46" s="769"/>
      <c r="NZY46" s="768"/>
      <c r="NZZ46" s="769"/>
      <c r="OAA46" s="768"/>
      <c r="OAB46" s="769"/>
      <c r="OAC46" s="768"/>
      <c r="OAD46" s="769"/>
      <c r="OAE46" s="768"/>
      <c r="OAF46" s="769"/>
      <c r="OAG46" s="768"/>
      <c r="OAH46" s="769"/>
      <c r="OAI46" s="768"/>
      <c r="OAJ46" s="769"/>
      <c r="OAK46" s="768"/>
      <c r="OAL46" s="769"/>
      <c r="OAM46" s="768"/>
      <c r="OAN46" s="769"/>
      <c r="OAO46" s="768"/>
      <c r="OAP46" s="769"/>
      <c r="OAQ46" s="768"/>
      <c r="OAR46" s="769"/>
      <c r="OAS46" s="768"/>
      <c r="OAT46" s="769"/>
      <c r="OAU46" s="768"/>
      <c r="OAV46" s="769"/>
      <c r="OAW46" s="768"/>
      <c r="OAX46" s="769"/>
      <c r="OAY46" s="768"/>
      <c r="OAZ46" s="769"/>
      <c r="OBA46" s="768"/>
      <c r="OBB46" s="769"/>
      <c r="OBC46" s="768"/>
      <c r="OBD46" s="769"/>
      <c r="OBE46" s="768"/>
      <c r="OBF46" s="769"/>
      <c r="OBG46" s="768"/>
      <c r="OBH46" s="769"/>
      <c r="OBI46" s="768"/>
      <c r="OBJ46" s="769"/>
      <c r="OBK46" s="768"/>
      <c r="OBL46" s="769"/>
      <c r="OBM46" s="768"/>
      <c r="OBN46" s="769"/>
      <c r="OBO46" s="768"/>
      <c r="OBP46" s="769"/>
      <c r="OBQ46" s="768"/>
      <c r="OBR46" s="769"/>
      <c r="OBS46" s="768"/>
      <c r="OBT46" s="769"/>
      <c r="OBU46" s="768"/>
      <c r="OBV46" s="769"/>
      <c r="OBW46" s="768"/>
      <c r="OBX46" s="769"/>
      <c r="OBY46" s="768"/>
      <c r="OBZ46" s="769"/>
      <c r="OCA46" s="768"/>
      <c r="OCB46" s="769"/>
      <c r="OCC46" s="768"/>
      <c r="OCD46" s="769"/>
      <c r="OCE46" s="768"/>
      <c r="OCF46" s="769"/>
      <c r="OCG46" s="768"/>
      <c r="OCH46" s="769"/>
      <c r="OCI46" s="768"/>
      <c r="OCJ46" s="769"/>
      <c r="OCK46" s="768"/>
      <c r="OCL46" s="769"/>
      <c r="OCM46" s="768"/>
      <c r="OCN46" s="769"/>
      <c r="OCO46" s="768"/>
      <c r="OCP46" s="769"/>
      <c r="OCQ46" s="768"/>
      <c r="OCR46" s="769"/>
      <c r="OCS46" s="768"/>
      <c r="OCT46" s="769"/>
      <c r="OCU46" s="768"/>
      <c r="OCV46" s="769"/>
      <c r="OCW46" s="768"/>
      <c r="OCX46" s="769"/>
      <c r="OCY46" s="768"/>
      <c r="OCZ46" s="769"/>
      <c r="ODA46" s="768"/>
      <c r="ODB46" s="769"/>
      <c r="ODC46" s="768"/>
      <c r="ODD46" s="769"/>
      <c r="ODE46" s="768"/>
      <c r="ODF46" s="769"/>
      <c r="ODG46" s="768"/>
      <c r="ODH46" s="769"/>
      <c r="ODI46" s="768"/>
      <c r="ODJ46" s="769"/>
      <c r="ODK46" s="768"/>
      <c r="ODL46" s="769"/>
      <c r="ODM46" s="768"/>
      <c r="ODN46" s="769"/>
      <c r="ODO46" s="768"/>
      <c r="ODP46" s="769"/>
      <c r="ODQ46" s="768"/>
      <c r="ODR46" s="769"/>
      <c r="ODS46" s="768"/>
      <c r="ODT46" s="769"/>
      <c r="ODU46" s="768"/>
      <c r="ODV46" s="769"/>
      <c r="ODW46" s="768"/>
      <c r="ODX46" s="769"/>
      <c r="ODY46" s="768"/>
      <c r="ODZ46" s="769"/>
      <c r="OEA46" s="768"/>
      <c r="OEB46" s="769"/>
      <c r="OEC46" s="768"/>
      <c r="OED46" s="769"/>
      <c r="OEE46" s="768"/>
      <c r="OEF46" s="769"/>
      <c r="OEG46" s="768"/>
      <c r="OEH46" s="769"/>
      <c r="OEI46" s="768"/>
      <c r="OEJ46" s="769"/>
      <c r="OEK46" s="768"/>
      <c r="OEL46" s="769"/>
      <c r="OEM46" s="768"/>
      <c r="OEN46" s="769"/>
      <c r="OEO46" s="768"/>
      <c r="OEP46" s="769"/>
      <c r="OEQ46" s="768"/>
      <c r="OER46" s="769"/>
      <c r="OES46" s="768"/>
      <c r="OET46" s="769"/>
      <c r="OEU46" s="768"/>
      <c r="OEV46" s="769"/>
      <c r="OEW46" s="768"/>
      <c r="OEX46" s="769"/>
      <c r="OEY46" s="768"/>
      <c r="OEZ46" s="769"/>
      <c r="OFA46" s="768"/>
      <c r="OFB46" s="769"/>
      <c r="OFC46" s="768"/>
      <c r="OFD46" s="769"/>
      <c r="OFE46" s="768"/>
      <c r="OFF46" s="769"/>
      <c r="OFG46" s="768"/>
      <c r="OFH46" s="769"/>
      <c r="OFI46" s="768"/>
      <c r="OFJ46" s="769"/>
      <c r="OFK46" s="768"/>
      <c r="OFL46" s="769"/>
      <c r="OFM46" s="768"/>
      <c r="OFN46" s="769"/>
      <c r="OFO46" s="768"/>
      <c r="OFP46" s="769"/>
      <c r="OFQ46" s="768"/>
      <c r="OFR46" s="769"/>
      <c r="OFS46" s="768"/>
      <c r="OFT46" s="769"/>
      <c r="OFU46" s="768"/>
      <c r="OFV46" s="769"/>
      <c r="OFW46" s="768"/>
      <c r="OFX46" s="769"/>
      <c r="OFY46" s="768"/>
      <c r="OFZ46" s="769"/>
      <c r="OGA46" s="768"/>
      <c r="OGB46" s="769"/>
      <c r="OGC46" s="768"/>
      <c r="OGD46" s="769"/>
      <c r="OGE46" s="768"/>
      <c r="OGF46" s="769"/>
      <c r="OGG46" s="768"/>
      <c r="OGH46" s="769"/>
      <c r="OGI46" s="768"/>
      <c r="OGJ46" s="769"/>
      <c r="OGK46" s="768"/>
      <c r="OGL46" s="769"/>
      <c r="OGM46" s="768"/>
      <c r="OGN46" s="769"/>
      <c r="OGO46" s="768"/>
      <c r="OGP46" s="769"/>
      <c r="OGQ46" s="768"/>
      <c r="OGR46" s="769"/>
      <c r="OGS46" s="768"/>
      <c r="OGT46" s="769"/>
      <c r="OGU46" s="768"/>
      <c r="OGV46" s="769"/>
      <c r="OGW46" s="768"/>
      <c r="OGX46" s="769"/>
      <c r="OGY46" s="768"/>
      <c r="OGZ46" s="769"/>
      <c r="OHA46" s="768"/>
      <c r="OHB46" s="769"/>
      <c r="OHC46" s="768"/>
      <c r="OHD46" s="769"/>
      <c r="OHE46" s="768"/>
      <c r="OHF46" s="769"/>
      <c r="OHG46" s="768"/>
      <c r="OHH46" s="769"/>
      <c r="OHI46" s="768"/>
      <c r="OHJ46" s="769"/>
      <c r="OHK46" s="768"/>
      <c r="OHL46" s="769"/>
      <c r="OHM46" s="768"/>
      <c r="OHN46" s="769"/>
      <c r="OHO46" s="768"/>
      <c r="OHP46" s="769"/>
      <c r="OHQ46" s="768"/>
      <c r="OHR46" s="769"/>
      <c r="OHS46" s="768"/>
      <c r="OHT46" s="769"/>
      <c r="OHU46" s="768"/>
      <c r="OHV46" s="769"/>
      <c r="OHW46" s="768"/>
      <c r="OHX46" s="769"/>
      <c r="OHY46" s="768"/>
      <c r="OHZ46" s="769"/>
      <c r="OIA46" s="768"/>
      <c r="OIB46" s="769"/>
      <c r="OIC46" s="768"/>
      <c r="OID46" s="769"/>
      <c r="OIE46" s="768"/>
      <c r="OIF46" s="769"/>
      <c r="OIG46" s="768"/>
      <c r="OIH46" s="769"/>
      <c r="OII46" s="768"/>
      <c r="OIJ46" s="769"/>
      <c r="OIK46" s="768"/>
      <c r="OIL46" s="769"/>
      <c r="OIM46" s="768"/>
      <c r="OIN46" s="769"/>
      <c r="OIO46" s="768"/>
      <c r="OIP46" s="769"/>
      <c r="OIQ46" s="768"/>
      <c r="OIR46" s="769"/>
      <c r="OIS46" s="768"/>
      <c r="OIT46" s="769"/>
      <c r="OIU46" s="768"/>
      <c r="OIV46" s="769"/>
      <c r="OIW46" s="768"/>
      <c r="OIX46" s="769"/>
      <c r="OIY46" s="768"/>
      <c r="OIZ46" s="769"/>
      <c r="OJA46" s="768"/>
      <c r="OJB46" s="769"/>
      <c r="OJC46" s="768"/>
      <c r="OJD46" s="769"/>
      <c r="OJE46" s="768"/>
      <c r="OJF46" s="769"/>
      <c r="OJG46" s="768"/>
      <c r="OJH46" s="769"/>
      <c r="OJI46" s="768"/>
      <c r="OJJ46" s="769"/>
      <c r="OJK46" s="768"/>
      <c r="OJL46" s="769"/>
      <c r="OJM46" s="768"/>
      <c r="OJN46" s="769"/>
      <c r="OJO46" s="768"/>
      <c r="OJP46" s="769"/>
      <c r="OJQ46" s="768"/>
      <c r="OJR46" s="769"/>
      <c r="OJS46" s="768"/>
      <c r="OJT46" s="769"/>
      <c r="OJU46" s="768"/>
      <c r="OJV46" s="769"/>
      <c r="OJW46" s="768"/>
      <c r="OJX46" s="769"/>
      <c r="OJY46" s="768"/>
      <c r="OJZ46" s="769"/>
      <c r="OKA46" s="768"/>
      <c r="OKB46" s="769"/>
      <c r="OKC46" s="768"/>
      <c r="OKD46" s="769"/>
      <c r="OKE46" s="768"/>
      <c r="OKF46" s="769"/>
      <c r="OKG46" s="768"/>
      <c r="OKH46" s="769"/>
      <c r="OKI46" s="768"/>
      <c r="OKJ46" s="769"/>
      <c r="OKK46" s="768"/>
      <c r="OKL46" s="769"/>
      <c r="OKM46" s="768"/>
      <c r="OKN46" s="769"/>
      <c r="OKO46" s="768"/>
      <c r="OKP46" s="769"/>
      <c r="OKQ46" s="768"/>
      <c r="OKR46" s="769"/>
      <c r="OKS46" s="768"/>
      <c r="OKT46" s="769"/>
      <c r="OKU46" s="768"/>
      <c r="OKV46" s="769"/>
      <c r="OKW46" s="768"/>
      <c r="OKX46" s="769"/>
      <c r="OKY46" s="768"/>
      <c r="OKZ46" s="769"/>
      <c r="OLA46" s="768"/>
      <c r="OLB46" s="769"/>
      <c r="OLC46" s="768"/>
      <c r="OLD46" s="769"/>
      <c r="OLE46" s="768"/>
      <c r="OLF46" s="769"/>
      <c r="OLG46" s="768"/>
      <c r="OLH46" s="769"/>
      <c r="OLI46" s="768"/>
      <c r="OLJ46" s="769"/>
      <c r="OLK46" s="768"/>
      <c r="OLL46" s="769"/>
      <c r="OLM46" s="768"/>
      <c r="OLN46" s="769"/>
      <c r="OLO46" s="768"/>
      <c r="OLP46" s="769"/>
      <c r="OLQ46" s="768"/>
      <c r="OLR46" s="769"/>
      <c r="OLS46" s="768"/>
      <c r="OLT46" s="769"/>
      <c r="OLU46" s="768"/>
      <c r="OLV46" s="769"/>
      <c r="OLW46" s="768"/>
      <c r="OLX46" s="769"/>
      <c r="OLY46" s="768"/>
      <c r="OLZ46" s="769"/>
      <c r="OMA46" s="768"/>
      <c r="OMB46" s="769"/>
      <c r="OMC46" s="768"/>
      <c r="OMD46" s="769"/>
      <c r="OME46" s="768"/>
      <c r="OMF46" s="769"/>
      <c r="OMG46" s="768"/>
      <c r="OMH46" s="769"/>
      <c r="OMI46" s="768"/>
      <c r="OMJ46" s="769"/>
      <c r="OMK46" s="768"/>
      <c r="OML46" s="769"/>
      <c r="OMM46" s="768"/>
      <c r="OMN46" s="769"/>
      <c r="OMO46" s="768"/>
      <c r="OMP46" s="769"/>
      <c r="OMQ46" s="768"/>
      <c r="OMR46" s="769"/>
      <c r="OMS46" s="768"/>
      <c r="OMT46" s="769"/>
      <c r="OMU46" s="768"/>
      <c r="OMV46" s="769"/>
      <c r="OMW46" s="768"/>
      <c r="OMX46" s="769"/>
      <c r="OMY46" s="768"/>
      <c r="OMZ46" s="769"/>
      <c r="ONA46" s="768"/>
      <c r="ONB46" s="769"/>
      <c r="ONC46" s="768"/>
      <c r="OND46" s="769"/>
      <c r="ONE46" s="768"/>
      <c r="ONF46" s="769"/>
      <c r="ONG46" s="768"/>
      <c r="ONH46" s="769"/>
      <c r="ONI46" s="768"/>
      <c r="ONJ46" s="769"/>
      <c r="ONK46" s="768"/>
      <c r="ONL46" s="769"/>
      <c r="ONM46" s="768"/>
      <c r="ONN46" s="769"/>
      <c r="ONO46" s="768"/>
      <c r="ONP46" s="769"/>
      <c r="ONQ46" s="768"/>
      <c r="ONR46" s="769"/>
      <c r="ONS46" s="768"/>
      <c r="ONT46" s="769"/>
      <c r="ONU46" s="768"/>
      <c r="ONV46" s="769"/>
      <c r="ONW46" s="768"/>
      <c r="ONX46" s="769"/>
      <c r="ONY46" s="768"/>
      <c r="ONZ46" s="769"/>
      <c r="OOA46" s="768"/>
      <c r="OOB46" s="769"/>
      <c r="OOC46" s="768"/>
      <c r="OOD46" s="769"/>
      <c r="OOE46" s="768"/>
      <c r="OOF46" s="769"/>
      <c r="OOG46" s="768"/>
      <c r="OOH46" s="769"/>
      <c r="OOI46" s="768"/>
      <c r="OOJ46" s="769"/>
      <c r="OOK46" s="768"/>
      <c r="OOL46" s="769"/>
      <c r="OOM46" s="768"/>
      <c r="OON46" s="769"/>
      <c r="OOO46" s="768"/>
      <c r="OOP46" s="769"/>
      <c r="OOQ46" s="768"/>
      <c r="OOR46" s="769"/>
      <c r="OOS46" s="768"/>
      <c r="OOT46" s="769"/>
      <c r="OOU46" s="768"/>
      <c r="OOV46" s="769"/>
      <c r="OOW46" s="768"/>
      <c r="OOX46" s="769"/>
      <c r="OOY46" s="768"/>
      <c r="OOZ46" s="769"/>
      <c r="OPA46" s="768"/>
      <c r="OPB46" s="769"/>
      <c r="OPC46" s="768"/>
      <c r="OPD46" s="769"/>
      <c r="OPE46" s="768"/>
      <c r="OPF46" s="769"/>
      <c r="OPG46" s="768"/>
      <c r="OPH46" s="769"/>
      <c r="OPI46" s="768"/>
      <c r="OPJ46" s="769"/>
      <c r="OPK46" s="768"/>
      <c r="OPL46" s="769"/>
      <c r="OPM46" s="768"/>
      <c r="OPN46" s="769"/>
      <c r="OPO46" s="768"/>
      <c r="OPP46" s="769"/>
      <c r="OPQ46" s="768"/>
      <c r="OPR46" s="769"/>
      <c r="OPS46" s="768"/>
      <c r="OPT46" s="769"/>
      <c r="OPU46" s="768"/>
      <c r="OPV46" s="769"/>
      <c r="OPW46" s="768"/>
      <c r="OPX46" s="769"/>
      <c r="OPY46" s="768"/>
      <c r="OPZ46" s="769"/>
      <c r="OQA46" s="768"/>
      <c r="OQB46" s="769"/>
      <c r="OQC46" s="768"/>
      <c r="OQD46" s="769"/>
      <c r="OQE46" s="768"/>
      <c r="OQF46" s="769"/>
      <c r="OQG46" s="768"/>
      <c r="OQH46" s="769"/>
      <c r="OQI46" s="768"/>
      <c r="OQJ46" s="769"/>
      <c r="OQK46" s="768"/>
      <c r="OQL46" s="769"/>
      <c r="OQM46" s="768"/>
      <c r="OQN46" s="769"/>
      <c r="OQO46" s="768"/>
      <c r="OQP46" s="769"/>
      <c r="OQQ46" s="768"/>
      <c r="OQR46" s="769"/>
      <c r="OQS46" s="768"/>
      <c r="OQT46" s="769"/>
      <c r="OQU46" s="768"/>
      <c r="OQV46" s="769"/>
      <c r="OQW46" s="768"/>
      <c r="OQX46" s="769"/>
      <c r="OQY46" s="768"/>
      <c r="OQZ46" s="769"/>
      <c r="ORA46" s="768"/>
      <c r="ORB46" s="769"/>
      <c r="ORC46" s="768"/>
      <c r="ORD46" s="769"/>
      <c r="ORE46" s="768"/>
      <c r="ORF46" s="769"/>
      <c r="ORG46" s="768"/>
      <c r="ORH46" s="769"/>
      <c r="ORI46" s="768"/>
      <c r="ORJ46" s="769"/>
      <c r="ORK46" s="768"/>
      <c r="ORL46" s="769"/>
      <c r="ORM46" s="768"/>
      <c r="ORN46" s="769"/>
      <c r="ORO46" s="768"/>
      <c r="ORP46" s="769"/>
      <c r="ORQ46" s="768"/>
      <c r="ORR46" s="769"/>
      <c r="ORS46" s="768"/>
      <c r="ORT46" s="769"/>
      <c r="ORU46" s="768"/>
      <c r="ORV46" s="769"/>
      <c r="ORW46" s="768"/>
      <c r="ORX46" s="769"/>
      <c r="ORY46" s="768"/>
      <c r="ORZ46" s="769"/>
      <c r="OSA46" s="768"/>
      <c r="OSB46" s="769"/>
      <c r="OSC46" s="768"/>
      <c r="OSD46" s="769"/>
      <c r="OSE46" s="768"/>
      <c r="OSF46" s="769"/>
      <c r="OSG46" s="768"/>
      <c r="OSH46" s="769"/>
      <c r="OSI46" s="768"/>
      <c r="OSJ46" s="769"/>
      <c r="OSK46" s="768"/>
      <c r="OSL46" s="769"/>
      <c r="OSM46" s="768"/>
      <c r="OSN46" s="769"/>
      <c r="OSO46" s="768"/>
      <c r="OSP46" s="769"/>
      <c r="OSQ46" s="768"/>
      <c r="OSR46" s="769"/>
      <c r="OSS46" s="768"/>
      <c r="OST46" s="769"/>
      <c r="OSU46" s="768"/>
      <c r="OSV46" s="769"/>
      <c r="OSW46" s="768"/>
      <c r="OSX46" s="769"/>
      <c r="OSY46" s="768"/>
      <c r="OSZ46" s="769"/>
      <c r="OTA46" s="768"/>
      <c r="OTB46" s="769"/>
      <c r="OTC46" s="768"/>
      <c r="OTD46" s="769"/>
      <c r="OTE46" s="768"/>
      <c r="OTF46" s="769"/>
      <c r="OTG46" s="768"/>
      <c r="OTH46" s="769"/>
      <c r="OTI46" s="768"/>
      <c r="OTJ46" s="769"/>
      <c r="OTK46" s="768"/>
      <c r="OTL46" s="769"/>
      <c r="OTM46" s="768"/>
      <c r="OTN46" s="769"/>
      <c r="OTO46" s="768"/>
      <c r="OTP46" s="769"/>
      <c r="OTQ46" s="768"/>
      <c r="OTR46" s="769"/>
      <c r="OTS46" s="768"/>
      <c r="OTT46" s="769"/>
      <c r="OTU46" s="768"/>
      <c r="OTV46" s="769"/>
      <c r="OTW46" s="768"/>
      <c r="OTX46" s="769"/>
      <c r="OTY46" s="768"/>
      <c r="OTZ46" s="769"/>
      <c r="OUA46" s="768"/>
      <c r="OUB46" s="769"/>
      <c r="OUC46" s="768"/>
      <c r="OUD46" s="769"/>
      <c r="OUE46" s="768"/>
      <c r="OUF46" s="769"/>
      <c r="OUG46" s="768"/>
      <c r="OUH46" s="769"/>
      <c r="OUI46" s="768"/>
      <c r="OUJ46" s="769"/>
      <c r="OUK46" s="768"/>
      <c r="OUL46" s="769"/>
      <c r="OUM46" s="768"/>
      <c r="OUN46" s="769"/>
      <c r="OUO46" s="768"/>
      <c r="OUP46" s="769"/>
      <c r="OUQ46" s="768"/>
      <c r="OUR46" s="769"/>
      <c r="OUS46" s="768"/>
      <c r="OUT46" s="769"/>
      <c r="OUU46" s="768"/>
      <c r="OUV46" s="769"/>
      <c r="OUW46" s="768"/>
      <c r="OUX46" s="769"/>
      <c r="OUY46" s="768"/>
      <c r="OUZ46" s="769"/>
      <c r="OVA46" s="768"/>
      <c r="OVB46" s="769"/>
      <c r="OVC46" s="768"/>
      <c r="OVD46" s="769"/>
      <c r="OVE46" s="768"/>
      <c r="OVF46" s="769"/>
      <c r="OVG46" s="768"/>
      <c r="OVH46" s="769"/>
      <c r="OVI46" s="768"/>
      <c r="OVJ46" s="769"/>
      <c r="OVK46" s="768"/>
      <c r="OVL46" s="769"/>
      <c r="OVM46" s="768"/>
      <c r="OVN46" s="769"/>
      <c r="OVO46" s="768"/>
      <c r="OVP46" s="769"/>
      <c r="OVQ46" s="768"/>
      <c r="OVR46" s="769"/>
      <c r="OVS46" s="768"/>
      <c r="OVT46" s="769"/>
      <c r="OVU46" s="768"/>
      <c r="OVV46" s="769"/>
      <c r="OVW46" s="768"/>
      <c r="OVX46" s="769"/>
      <c r="OVY46" s="768"/>
      <c r="OVZ46" s="769"/>
      <c r="OWA46" s="768"/>
      <c r="OWB46" s="769"/>
      <c r="OWC46" s="768"/>
      <c r="OWD46" s="769"/>
      <c r="OWE46" s="768"/>
      <c r="OWF46" s="769"/>
      <c r="OWG46" s="768"/>
      <c r="OWH46" s="769"/>
      <c r="OWI46" s="768"/>
      <c r="OWJ46" s="769"/>
      <c r="OWK46" s="768"/>
      <c r="OWL46" s="769"/>
      <c r="OWM46" s="768"/>
      <c r="OWN46" s="769"/>
      <c r="OWO46" s="768"/>
      <c r="OWP46" s="769"/>
      <c r="OWQ46" s="768"/>
      <c r="OWR46" s="769"/>
      <c r="OWS46" s="768"/>
      <c r="OWT46" s="769"/>
      <c r="OWU46" s="768"/>
      <c r="OWV46" s="769"/>
      <c r="OWW46" s="768"/>
      <c r="OWX46" s="769"/>
      <c r="OWY46" s="768"/>
      <c r="OWZ46" s="769"/>
      <c r="OXA46" s="768"/>
      <c r="OXB46" s="769"/>
      <c r="OXC46" s="768"/>
      <c r="OXD46" s="769"/>
      <c r="OXE46" s="768"/>
      <c r="OXF46" s="769"/>
      <c r="OXG46" s="768"/>
      <c r="OXH46" s="769"/>
      <c r="OXI46" s="768"/>
      <c r="OXJ46" s="769"/>
      <c r="OXK46" s="768"/>
      <c r="OXL46" s="769"/>
      <c r="OXM46" s="768"/>
      <c r="OXN46" s="769"/>
      <c r="OXO46" s="768"/>
      <c r="OXP46" s="769"/>
      <c r="OXQ46" s="768"/>
      <c r="OXR46" s="769"/>
      <c r="OXS46" s="768"/>
      <c r="OXT46" s="769"/>
      <c r="OXU46" s="768"/>
      <c r="OXV46" s="769"/>
      <c r="OXW46" s="768"/>
      <c r="OXX46" s="769"/>
      <c r="OXY46" s="768"/>
      <c r="OXZ46" s="769"/>
      <c r="OYA46" s="768"/>
      <c r="OYB46" s="769"/>
      <c r="OYC46" s="768"/>
      <c r="OYD46" s="769"/>
      <c r="OYE46" s="768"/>
      <c r="OYF46" s="769"/>
      <c r="OYG46" s="768"/>
      <c r="OYH46" s="769"/>
      <c r="OYI46" s="768"/>
      <c r="OYJ46" s="769"/>
      <c r="OYK46" s="768"/>
      <c r="OYL46" s="769"/>
      <c r="OYM46" s="768"/>
      <c r="OYN46" s="769"/>
      <c r="OYO46" s="768"/>
      <c r="OYP46" s="769"/>
      <c r="OYQ46" s="768"/>
      <c r="OYR46" s="769"/>
      <c r="OYS46" s="768"/>
      <c r="OYT46" s="769"/>
      <c r="OYU46" s="768"/>
      <c r="OYV46" s="769"/>
      <c r="OYW46" s="768"/>
      <c r="OYX46" s="769"/>
      <c r="OYY46" s="768"/>
      <c r="OYZ46" s="769"/>
      <c r="OZA46" s="768"/>
      <c r="OZB46" s="769"/>
      <c r="OZC46" s="768"/>
      <c r="OZD46" s="769"/>
      <c r="OZE46" s="768"/>
      <c r="OZF46" s="769"/>
      <c r="OZG46" s="768"/>
      <c r="OZH46" s="769"/>
      <c r="OZI46" s="768"/>
      <c r="OZJ46" s="769"/>
      <c r="OZK46" s="768"/>
      <c r="OZL46" s="769"/>
      <c r="OZM46" s="768"/>
      <c r="OZN46" s="769"/>
      <c r="OZO46" s="768"/>
      <c r="OZP46" s="769"/>
      <c r="OZQ46" s="768"/>
      <c r="OZR46" s="769"/>
      <c r="OZS46" s="768"/>
      <c r="OZT46" s="769"/>
      <c r="OZU46" s="768"/>
      <c r="OZV46" s="769"/>
      <c r="OZW46" s="768"/>
      <c r="OZX46" s="769"/>
      <c r="OZY46" s="768"/>
      <c r="OZZ46" s="769"/>
      <c r="PAA46" s="768"/>
      <c r="PAB46" s="769"/>
      <c r="PAC46" s="768"/>
      <c r="PAD46" s="769"/>
      <c r="PAE46" s="768"/>
      <c r="PAF46" s="769"/>
      <c r="PAG46" s="768"/>
      <c r="PAH46" s="769"/>
      <c r="PAI46" s="768"/>
      <c r="PAJ46" s="769"/>
      <c r="PAK46" s="768"/>
      <c r="PAL46" s="769"/>
      <c r="PAM46" s="768"/>
      <c r="PAN46" s="769"/>
      <c r="PAO46" s="768"/>
      <c r="PAP46" s="769"/>
      <c r="PAQ46" s="768"/>
      <c r="PAR46" s="769"/>
      <c r="PAS46" s="768"/>
      <c r="PAT46" s="769"/>
      <c r="PAU46" s="768"/>
      <c r="PAV46" s="769"/>
      <c r="PAW46" s="768"/>
      <c r="PAX46" s="769"/>
      <c r="PAY46" s="768"/>
      <c r="PAZ46" s="769"/>
      <c r="PBA46" s="768"/>
      <c r="PBB46" s="769"/>
      <c r="PBC46" s="768"/>
      <c r="PBD46" s="769"/>
      <c r="PBE46" s="768"/>
      <c r="PBF46" s="769"/>
      <c r="PBG46" s="768"/>
      <c r="PBH46" s="769"/>
      <c r="PBI46" s="768"/>
      <c r="PBJ46" s="769"/>
      <c r="PBK46" s="768"/>
      <c r="PBL46" s="769"/>
      <c r="PBM46" s="768"/>
      <c r="PBN46" s="769"/>
      <c r="PBO46" s="768"/>
      <c r="PBP46" s="769"/>
      <c r="PBQ46" s="768"/>
      <c r="PBR46" s="769"/>
      <c r="PBS46" s="768"/>
      <c r="PBT46" s="769"/>
      <c r="PBU46" s="768"/>
      <c r="PBV46" s="769"/>
      <c r="PBW46" s="768"/>
      <c r="PBX46" s="769"/>
      <c r="PBY46" s="768"/>
      <c r="PBZ46" s="769"/>
      <c r="PCA46" s="768"/>
      <c r="PCB46" s="769"/>
      <c r="PCC46" s="768"/>
      <c r="PCD46" s="769"/>
      <c r="PCE46" s="768"/>
      <c r="PCF46" s="769"/>
      <c r="PCG46" s="768"/>
      <c r="PCH46" s="769"/>
      <c r="PCI46" s="768"/>
      <c r="PCJ46" s="769"/>
      <c r="PCK46" s="768"/>
      <c r="PCL46" s="769"/>
      <c r="PCM46" s="768"/>
      <c r="PCN46" s="769"/>
      <c r="PCO46" s="768"/>
      <c r="PCP46" s="769"/>
      <c r="PCQ46" s="768"/>
      <c r="PCR46" s="769"/>
      <c r="PCS46" s="768"/>
      <c r="PCT46" s="769"/>
      <c r="PCU46" s="768"/>
      <c r="PCV46" s="769"/>
      <c r="PCW46" s="768"/>
      <c r="PCX46" s="769"/>
      <c r="PCY46" s="768"/>
      <c r="PCZ46" s="769"/>
      <c r="PDA46" s="768"/>
      <c r="PDB46" s="769"/>
      <c r="PDC46" s="768"/>
      <c r="PDD46" s="769"/>
      <c r="PDE46" s="768"/>
      <c r="PDF46" s="769"/>
      <c r="PDG46" s="768"/>
      <c r="PDH46" s="769"/>
      <c r="PDI46" s="768"/>
      <c r="PDJ46" s="769"/>
      <c r="PDK46" s="768"/>
      <c r="PDL46" s="769"/>
      <c r="PDM46" s="768"/>
      <c r="PDN46" s="769"/>
      <c r="PDO46" s="768"/>
      <c r="PDP46" s="769"/>
      <c r="PDQ46" s="768"/>
      <c r="PDR46" s="769"/>
      <c r="PDS46" s="768"/>
      <c r="PDT46" s="769"/>
      <c r="PDU46" s="768"/>
      <c r="PDV46" s="769"/>
      <c r="PDW46" s="768"/>
      <c r="PDX46" s="769"/>
      <c r="PDY46" s="768"/>
      <c r="PDZ46" s="769"/>
      <c r="PEA46" s="768"/>
      <c r="PEB46" s="769"/>
      <c r="PEC46" s="768"/>
      <c r="PED46" s="769"/>
      <c r="PEE46" s="768"/>
      <c r="PEF46" s="769"/>
      <c r="PEG46" s="768"/>
      <c r="PEH46" s="769"/>
      <c r="PEI46" s="768"/>
      <c r="PEJ46" s="769"/>
      <c r="PEK46" s="768"/>
      <c r="PEL46" s="769"/>
      <c r="PEM46" s="768"/>
      <c r="PEN46" s="769"/>
      <c r="PEO46" s="768"/>
      <c r="PEP46" s="769"/>
      <c r="PEQ46" s="768"/>
      <c r="PER46" s="769"/>
      <c r="PES46" s="768"/>
      <c r="PET46" s="769"/>
      <c r="PEU46" s="768"/>
      <c r="PEV46" s="769"/>
      <c r="PEW46" s="768"/>
      <c r="PEX46" s="769"/>
      <c r="PEY46" s="768"/>
      <c r="PEZ46" s="769"/>
      <c r="PFA46" s="768"/>
      <c r="PFB46" s="769"/>
      <c r="PFC46" s="768"/>
      <c r="PFD46" s="769"/>
      <c r="PFE46" s="768"/>
      <c r="PFF46" s="769"/>
      <c r="PFG46" s="768"/>
      <c r="PFH46" s="769"/>
      <c r="PFI46" s="768"/>
      <c r="PFJ46" s="769"/>
      <c r="PFK46" s="768"/>
      <c r="PFL46" s="769"/>
      <c r="PFM46" s="768"/>
      <c r="PFN46" s="769"/>
      <c r="PFO46" s="768"/>
      <c r="PFP46" s="769"/>
      <c r="PFQ46" s="768"/>
      <c r="PFR46" s="769"/>
      <c r="PFS46" s="768"/>
      <c r="PFT46" s="769"/>
      <c r="PFU46" s="768"/>
      <c r="PFV46" s="769"/>
      <c r="PFW46" s="768"/>
      <c r="PFX46" s="769"/>
      <c r="PFY46" s="768"/>
      <c r="PFZ46" s="769"/>
      <c r="PGA46" s="768"/>
      <c r="PGB46" s="769"/>
      <c r="PGC46" s="768"/>
      <c r="PGD46" s="769"/>
      <c r="PGE46" s="768"/>
      <c r="PGF46" s="769"/>
      <c r="PGG46" s="768"/>
      <c r="PGH46" s="769"/>
      <c r="PGI46" s="768"/>
      <c r="PGJ46" s="769"/>
      <c r="PGK46" s="768"/>
      <c r="PGL46" s="769"/>
      <c r="PGM46" s="768"/>
      <c r="PGN46" s="769"/>
      <c r="PGO46" s="768"/>
      <c r="PGP46" s="769"/>
      <c r="PGQ46" s="768"/>
      <c r="PGR46" s="769"/>
      <c r="PGS46" s="768"/>
      <c r="PGT46" s="769"/>
      <c r="PGU46" s="768"/>
      <c r="PGV46" s="769"/>
      <c r="PGW46" s="768"/>
      <c r="PGX46" s="769"/>
      <c r="PGY46" s="768"/>
      <c r="PGZ46" s="769"/>
      <c r="PHA46" s="768"/>
      <c r="PHB46" s="769"/>
      <c r="PHC46" s="768"/>
      <c r="PHD46" s="769"/>
      <c r="PHE46" s="768"/>
      <c r="PHF46" s="769"/>
      <c r="PHG46" s="768"/>
      <c r="PHH46" s="769"/>
      <c r="PHI46" s="768"/>
      <c r="PHJ46" s="769"/>
      <c r="PHK46" s="768"/>
      <c r="PHL46" s="769"/>
      <c r="PHM46" s="768"/>
      <c r="PHN46" s="769"/>
      <c r="PHO46" s="768"/>
      <c r="PHP46" s="769"/>
      <c r="PHQ46" s="768"/>
      <c r="PHR46" s="769"/>
      <c r="PHS46" s="768"/>
      <c r="PHT46" s="769"/>
      <c r="PHU46" s="768"/>
      <c r="PHV46" s="769"/>
      <c r="PHW46" s="768"/>
      <c r="PHX46" s="769"/>
      <c r="PHY46" s="768"/>
      <c r="PHZ46" s="769"/>
      <c r="PIA46" s="768"/>
      <c r="PIB46" s="769"/>
      <c r="PIC46" s="768"/>
      <c r="PID46" s="769"/>
      <c r="PIE46" s="768"/>
      <c r="PIF46" s="769"/>
      <c r="PIG46" s="768"/>
      <c r="PIH46" s="769"/>
      <c r="PII46" s="768"/>
      <c r="PIJ46" s="769"/>
      <c r="PIK46" s="768"/>
      <c r="PIL46" s="769"/>
      <c r="PIM46" s="768"/>
      <c r="PIN46" s="769"/>
      <c r="PIO46" s="768"/>
      <c r="PIP46" s="769"/>
      <c r="PIQ46" s="768"/>
      <c r="PIR46" s="769"/>
      <c r="PIS46" s="768"/>
      <c r="PIT46" s="769"/>
      <c r="PIU46" s="768"/>
      <c r="PIV46" s="769"/>
      <c r="PIW46" s="768"/>
      <c r="PIX46" s="769"/>
      <c r="PIY46" s="768"/>
      <c r="PIZ46" s="769"/>
      <c r="PJA46" s="768"/>
      <c r="PJB46" s="769"/>
      <c r="PJC46" s="768"/>
      <c r="PJD46" s="769"/>
      <c r="PJE46" s="768"/>
      <c r="PJF46" s="769"/>
      <c r="PJG46" s="768"/>
      <c r="PJH46" s="769"/>
      <c r="PJI46" s="768"/>
      <c r="PJJ46" s="769"/>
      <c r="PJK46" s="768"/>
      <c r="PJL46" s="769"/>
      <c r="PJM46" s="768"/>
      <c r="PJN46" s="769"/>
      <c r="PJO46" s="768"/>
      <c r="PJP46" s="769"/>
      <c r="PJQ46" s="768"/>
      <c r="PJR46" s="769"/>
      <c r="PJS46" s="768"/>
      <c r="PJT46" s="769"/>
      <c r="PJU46" s="768"/>
      <c r="PJV46" s="769"/>
      <c r="PJW46" s="768"/>
      <c r="PJX46" s="769"/>
      <c r="PJY46" s="768"/>
      <c r="PJZ46" s="769"/>
      <c r="PKA46" s="768"/>
      <c r="PKB46" s="769"/>
      <c r="PKC46" s="768"/>
      <c r="PKD46" s="769"/>
      <c r="PKE46" s="768"/>
      <c r="PKF46" s="769"/>
      <c r="PKG46" s="768"/>
      <c r="PKH46" s="769"/>
      <c r="PKI46" s="768"/>
      <c r="PKJ46" s="769"/>
      <c r="PKK46" s="768"/>
      <c r="PKL46" s="769"/>
      <c r="PKM46" s="768"/>
      <c r="PKN46" s="769"/>
      <c r="PKO46" s="768"/>
      <c r="PKP46" s="769"/>
      <c r="PKQ46" s="768"/>
      <c r="PKR46" s="769"/>
      <c r="PKS46" s="768"/>
      <c r="PKT46" s="769"/>
      <c r="PKU46" s="768"/>
      <c r="PKV46" s="769"/>
      <c r="PKW46" s="768"/>
      <c r="PKX46" s="769"/>
      <c r="PKY46" s="768"/>
      <c r="PKZ46" s="769"/>
      <c r="PLA46" s="768"/>
      <c r="PLB46" s="769"/>
      <c r="PLC46" s="768"/>
      <c r="PLD46" s="769"/>
      <c r="PLE46" s="768"/>
      <c r="PLF46" s="769"/>
      <c r="PLG46" s="768"/>
      <c r="PLH46" s="769"/>
      <c r="PLI46" s="768"/>
      <c r="PLJ46" s="769"/>
      <c r="PLK46" s="768"/>
      <c r="PLL46" s="769"/>
      <c r="PLM46" s="768"/>
      <c r="PLN46" s="769"/>
      <c r="PLO46" s="768"/>
      <c r="PLP46" s="769"/>
      <c r="PLQ46" s="768"/>
      <c r="PLR46" s="769"/>
      <c r="PLS46" s="768"/>
      <c r="PLT46" s="769"/>
      <c r="PLU46" s="768"/>
      <c r="PLV46" s="769"/>
      <c r="PLW46" s="768"/>
      <c r="PLX46" s="769"/>
      <c r="PLY46" s="768"/>
      <c r="PLZ46" s="769"/>
      <c r="PMA46" s="768"/>
      <c r="PMB46" s="769"/>
      <c r="PMC46" s="768"/>
      <c r="PMD46" s="769"/>
      <c r="PME46" s="768"/>
      <c r="PMF46" s="769"/>
      <c r="PMG46" s="768"/>
      <c r="PMH46" s="769"/>
      <c r="PMI46" s="768"/>
      <c r="PMJ46" s="769"/>
      <c r="PMK46" s="768"/>
      <c r="PML46" s="769"/>
      <c r="PMM46" s="768"/>
      <c r="PMN46" s="769"/>
      <c r="PMO46" s="768"/>
      <c r="PMP46" s="769"/>
      <c r="PMQ46" s="768"/>
      <c r="PMR46" s="769"/>
      <c r="PMS46" s="768"/>
      <c r="PMT46" s="769"/>
      <c r="PMU46" s="768"/>
      <c r="PMV46" s="769"/>
      <c r="PMW46" s="768"/>
      <c r="PMX46" s="769"/>
      <c r="PMY46" s="768"/>
      <c r="PMZ46" s="769"/>
      <c r="PNA46" s="768"/>
      <c r="PNB46" s="769"/>
      <c r="PNC46" s="768"/>
      <c r="PND46" s="769"/>
      <c r="PNE46" s="768"/>
      <c r="PNF46" s="769"/>
      <c r="PNG46" s="768"/>
      <c r="PNH46" s="769"/>
      <c r="PNI46" s="768"/>
      <c r="PNJ46" s="769"/>
      <c r="PNK46" s="768"/>
      <c r="PNL46" s="769"/>
      <c r="PNM46" s="768"/>
      <c r="PNN46" s="769"/>
      <c r="PNO46" s="768"/>
      <c r="PNP46" s="769"/>
      <c r="PNQ46" s="768"/>
      <c r="PNR46" s="769"/>
      <c r="PNS46" s="768"/>
      <c r="PNT46" s="769"/>
      <c r="PNU46" s="768"/>
      <c r="PNV46" s="769"/>
      <c r="PNW46" s="768"/>
      <c r="PNX46" s="769"/>
      <c r="PNY46" s="768"/>
      <c r="PNZ46" s="769"/>
      <c r="POA46" s="768"/>
      <c r="POB46" s="769"/>
      <c r="POC46" s="768"/>
      <c r="POD46" s="769"/>
      <c r="POE46" s="768"/>
      <c r="POF46" s="769"/>
      <c r="POG46" s="768"/>
      <c r="POH46" s="769"/>
      <c r="POI46" s="768"/>
      <c r="POJ46" s="769"/>
      <c r="POK46" s="768"/>
      <c r="POL46" s="769"/>
      <c r="POM46" s="768"/>
      <c r="PON46" s="769"/>
      <c r="POO46" s="768"/>
      <c r="POP46" s="769"/>
      <c r="POQ46" s="768"/>
      <c r="POR46" s="769"/>
      <c r="POS46" s="768"/>
      <c r="POT46" s="769"/>
      <c r="POU46" s="768"/>
      <c r="POV46" s="769"/>
      <c r="POW46" s="768"/>
      <c r="POX46" s="769"/>
      <c r="POY46" s="768"/>
      <c r="POZ46" s="769"/>
      <c r="PPA46" s="768"/>
      <c r="PPB46" s="769"/>
      <c r="PPC46" s="768"/>
      <c r="PPD46" s="769"/>
      <c r="PPE46" s="768"/>
      <c r="PPF46" s="769"/>
      <c r="PPG46" s="768"/>
      <c r="PPH46" s="769"/>
      <c r="PPI46" s="768"/>
      <c r="PPJ46" s="769"/>
      <c r="PPK46" s="768"/>
      <c r="PPL46" s="769"/>
      <c r="PPM46" s="768"/>
      <c r="PPN46" s="769"/>
      <c r="PPO46" s="768"/>
      <c r="PPP46" s="769"/>
      <c r="PPQ46" s="768"/>
      <c r="PPR46" s="769"/>
      <c r="PPS46" s="768"/>
      <c r="PPT46" s="769"/>
      <c r="PPU46" s="768"/>
      <c r="PPV46" s="769"/>
      <c r="PPW46" s="768"/>
      <c r="PPX46" s="769"/>
      <c r="PPY46" s="768"/>
      <c r="PPZ46" s="769"/>
      <c r="PQA46" s="768"/>
      <c r="PQB46" s="769"/>
      <c r="PQC46" s="768"/>
      <c r="PQD46" s="769"/>
      <c r="PQE46" s="768"/>
      <c r="PQF46" s="769"/>
      <c r="PQG46" s="768"/>
      <c r="PQH46" s="769"/>
      <c r="PQI46" s="768"/>
      <c r="PQJ46" s="769"/>
      <c r="PQK46" s="768"/>
      <c r="PQL46" s="769"/>
      <c r="PQM46" s="768"/>
      <c r="PQN46" s="769"/>
      <c r="PQO46" s="768"/>
      <c r="PQP46" s="769"/>
      <c r="PQQ46" s="768"/>
      <c r="PQR46" s="769"/>
      <c r="PQS46" s="768"/>
      <c r="PQT46" s="769"/>
      <c r="PQU46" s="768"/>
      <c r="PQV46" s="769"/>
      <c r="PQW46" s="768"/>
      <c r="PQX46" s="769"/>
      <c r="PQY46" s="768"/>
      <c r="PQZ46" s="769"/>
      <c r="PRA46" s="768"/>
      <c r="PRB46" s="769"/>
      <c r="PRC46" s="768"/>
      <c r="PRD46" s="769"/>
      <c r="PRE46" s="768"/>
      <c r="PRF46" s="769"/>
      <c r="PRG46" s="768"/>
      <c r="PRH46" s="769"/>
      <c r="PRI46" s="768"/>
      <c r="PRJ46" s="769"/>
      <c r="PRK46" s="768"/>
      <c r="PRL46" s="769"/>
      <c r="PRM46" s="768"/>
      <c r="PRN46" s="769"/>
      <c r="PRO46" s="768"/>
      <c r="PRP46" s="769"/>
      <c r="PRQ46" s="768"/>
      <c r="PRR46" s="769"/>
      <c r="PRS46" s="768"/>
      <c r="PRT46" s="769"/>
      <c r="PRU46" s="768"/>
      <c r="PRV46" s="769"/>
      <c r="PRW46" s="768"/>
      <c r="PRX46" s="769"/>
      <c r="PRY46" s="768"/>
      <c r="PRZ46" s="769"/>
      <c r="PSA46" s="768"/>
      <c r="PSB46" s="769"/>
      <c r="PSC46" s="768"/>
      <c r="PSD46" s="769"/>
      <c r="PSE46" s="768"/>
      <c r="PSF46" s="769"/>
      <c r="PSG46" s="768"/>
      <c r="PSH46" s="769"/>
      <c r="PSI46" s="768"/>
      <c r="PSJ46" s="769"/>
      <c r="PSK46" s="768"/>
      <c r="PSL46" s="769"/>
      <c r="PSM46" s="768"/>
      <c r="PSN46" s="769"/>
      <c r="PSO46" s="768"/>
      <c r="PSP46" s="769"/>
      <c r="PSQ46" s="768"/>
      <c r="PSR46" s="769"/>
      <c r="PSS46" s="768"/>
      <c r="PST46" s="769"/>
      <c r="PSU46" s="768"/>
      <c r="PSV46" s="769"/>
      <c r="PSW46" s="768"/>
      <c r="PSX46" s="769"/>
      <c r="PSY46" s="768"/>
      <c r="PSZ46" s="769"/>
      <c r="PTA46" s="768"/>
      <c r="PTB46" s="769"/>
      <c r="PTC46" s="768"/>
      <c r="PTD46" s="769"/>
      <c r="PTE46" s="768"/>
      <c r="PTF46" s="769"/>
      <c r="PTG46" s="768"/>
      <c r="PTH46" s="769"/>
      <c r="PTI46" s="768"/>
      <c r="PTJ46" s="769"/>
      <c r="PTK46" s="768"/>
      <c r="PTL46" s="769"/>
      <c r="PTM46" s="768"/>
      <c r="PTN46" s="769"/>
      <c r="PTO46" s="768"/>
      <c r="PTP46" s="769"/>
      <c r="PTQ46" s="768"/>
      <c r="PTR46" s="769"/>
      <c r="PTS46" s="768"/>
      <c r="PTT46" s="769"/>
      <c r="PTU46" s="768"/>
      <c r="PTV46" s="769"/>
      <c r="PTW46" s="768"/>
      <c r="PTX46" s="769"/>
      <c r="PTY46" s="768"/>
      <c r="PTZ46" s="769"/>
      <c r="PUA46" s="768"/>
      <c r="PUB46" s="769"/>
      <c r="PUC46" s="768"/>
      <c r="PUD46" s="769"/>
      <c r="PUE46" s="768"/>
      <c r="PUF46" s="769"/>
      <c r="PUG46" s="768"/>
      <c r="PUH46" s="769"/>
      <c r="PUI46" s="768"/>
      <c r="PUJ46" s="769"/>
      <c r="PUK46" s="768"/>
      <c r="PUL46" s="769"/>
      <c r="PUM46" s="768"/>
      <c r="PUN46" s="769"/>
      <c r="PUO46" s="768"/>
      <c r="PUP46" s="769"/>
      <c r="PUQ46" s="768"/>
      <c r="PUR46" s="769"/>
      <c r="PUS46" s="768"/>
      <c r="PUT46" s="769"/>
      <c r="PUU46" s="768"/>
      <c r="PUV46" s="769"/>
      <c r="PUW46" s="768"/>
      <c r="PUX46" s="769"/>
      <c r="PUY46" s="768"/>
      <c r="PUZ46" s="769"/>
      <c r="PVA46" s="768"/>
      <c r="PVB46" s="769"/>
      <c r="PVC46" s="768"/>
      <c r="PVD46" s="769"/>
      <c r="PVE46" s="768"/>
      <c r="PVF46" s="769"/>
      <c r="PVG46" s="768"/>
      <c r="PVH46" s="769"/>
      <c r="PVI46" s="768"/>
      <c r="PVJ46" s="769"/>
      <c r="PVK46" s="768"/>
      <c r="PVL46" s="769"/>
      <c r="PVM46" s="768"/>
      <c r="PVN46" s="769"/>
      <c r="PVO46" s="768"/>
      <c r="PVP46" s="769"/>
      <c r="PVQ46" s="768"/>
      <c r="PVR46" s="769"/>
      <c r="PVS46" s="768"/>
      <c r="PVT46" s="769"/>
      <c r="PVU46" s="768"/>
      <c r="PVV46" s="769"/>
      <c r="PVW46" s="768"/>
      <c r="PVX46" s="769"/>
      <c r="PVY46" s="768"/>
      <c r="PVZ46" s="769"/>
      <c r="PWA46" s="768"/>
      <c r="PWB46" s="769"/>
      <c r="PWC46" s="768"/>
      <c r="PWD46" s="769"/>
      <c r="PWE46" s="768"/>
      <c r="PWF46" s="769"/>
      <c r="PWG46" s="768"/>
      <c r="PWH46" s="769"/>
      <c r="PWI46" s="768"/>
      <c r="PWJ46" s="769"/>
      <c r="PWK46" s="768"/>
      <c r="PWL46" s="769"/>
      <c r="PWM46" s="768"/>
      <c r="PWN46" s="769"/>
      <c r="PWO46" s="768"/>
      <c r="PWP46" s="769"/>
      <c r="PWQ46" s="768"/>
      <c r="PWR46" s="769"/>
      <c r="PWS46" s="768"/>
      <c r="PWT46" s="769"/>
      <c r="PWU46" s="768"/>
      <c r="PWV46" s="769"/>
      <c r="PWW46" s="768"/>
      <c r="PWX46" s="769"/>
      <c r="PWY46" s="768"/>
      <c r="PWZ46" s="769"/>
      <c r="PXA46" s="768"/>
      <c r="PXB46" s="769"/>
      <c r="PXC46" s="768"/>
      <c r="PXD46" s="769"/>
      <c r="PXE46" s="768"/>
      <c r="PXF46" s="769"/>
      <c r="PXG46" s="768"/>
      <c r="PXH46" s="769"/>
      <c r="PXI46" s="768"/>
      <c r="PXJ46" s="769"/>
      <c r="PXK46" s="768"/>
      <c r="PXL46" s="769"/>
      <c r="PXM46" s="768"/>
      <c r="PXN46" s="769"/>
      <c r="PXO46" s="768"/>
      <c r="PXP46" s="769"/>
      <c r="PXQ46" s="768"/>
      <c r="PXR46" s="769"/>
      <c r="PXS46" s="768"/>
      <c r="PXT46" s="769"/>
      <c r="PXU46" s="768"/>
      <c r="PXV46" s="769"/>
      <c r="PXW46" s="768"/>
      <c r="PXX46" s="769"/>
      <c r="PXY46" s="768"/>
      <c r="PXZ46" s="769"/>
      <c r="PYA46" s="768"/>
      <c r="PYB46" s="769"/>
      <c r="PYC46" s="768"/>
      <c r="PYD46" s="769"/>
      <c r="PYE46" s="768"/>
      <c r="PYF46" s="769"/>
      <c r="PYG46" s="768"/>
      <c r="PYH46" s="769"/>
      <c r="PYI46" s="768"/>
      <c r="PYJ46" s="769"/>
      <c r="PYK46" s="768"/>
      <c r="PYL46" s="769"/>
      <c r="PYM46" s="768"/>
      <c r="PYN46" s="769"/>
      <c r="PYO46" s="768"/>
      <c r="PYP46" s="769"/>
      <c r="PYQ46" s="768"/>
      <c r="PYR46" s="769"/>
      <c r="PYS46" s="768"/>
      <c r="PYT46" s="769"/>
      <c r="PYU46" s="768"/>
      <c r="PYV46" s="769"/>
      <c r="PYW46" s="768"/>
      <c r="PYX46" s="769"/>
      <c r="PYY46" s="768"/>
      <c r="PYZ46" s="769"/>
      <c r="PZA46" s="768"/>
      <c r="PZB46" s="769"/>
      <c r="PZC46" s="768"/>
      <c r="PZD46" s="769"/>
      <c r="PZE46" s="768"/>
      <c r="PZF46" s="769"/>
      <c r="PZG46" s="768"/>
      <c r="PZH46" s="769"/>
      <c r="PZI46" s="768"/>
      <c r="PZJ46" s="769"/>
      <c r="PZK46" s="768"/>
      <c r="PZL46" s="769"/>
      <c r="PZM46" s="768"/>
      <c r="PZN46" s="769"/>
      <c r="PZO46" s="768"/>
      <c r="PZP46" s="769"/>
      <c r="PZQ46" s="768"/>
      <c r="PZR46" s="769"/>
      <c r="PZS46" s="768"/>
      <c r="PZT46" s="769"/>
      <c r="PZU46" s="768"/>
      <c r="PZV46" s="769"/>
      <c r="PZW46" s="768"/>
      <c r="PZX46" s="769"/>
      <c r="PZY46" s="768"/>
      <c r="PZZ46" s="769"/>
      <c r="QAA46" s="768"/>
      <c r="QAB46" s="769"/>
      <c r="QAC46" s="768"/>
      <c r="QAD46" s="769"/>
      <c r="QAE46" s="768"/>
      <c r="QAF46" s="769"/>
      <c r="QAG46" s="768"/>
      <c r="QAH46" s="769"/>
      <c r="QAI46" s="768"/>
      <c r="QAJ46" s="769"/>
      <c r="QAK46" s="768"/>
      <c r="QAL46" s="769"/>
      <c r="QAM46" s="768"/>
      <c r="QAN46" s="769"/>
      <c r="QAO46" s="768"/>
      <c r="QAP46" s="769"/>
      <c r="QAQ46" s="768"/>
      <c r="QAR46" s="769"/>
      <c r="QAS46" s="768"/>
      <c r="QAT46" s="769"/>
      <c r="QAU46" s="768"/>
      <c r="QAV46" s="769"/>
      <c r="QAW46" s="768"/>
      <c r="QAX46" s="769"/>
      <c r="QAY46" s="768"/>
      <c r="QAZ46" s="769"/>
      <c r="QBA46" s="768"/>
      <c r="QBB46" s="769"/>
      <c r="QBC46" s="768"/>
      <c r="QBD46" s="769"/>
      <c r="QBE46" s="768"/>
      <c r="QBF46" s="769"/>
      <c r="QBG46" s="768"/>
      <c r="QBH46" s="769"/>
      <c r="QBI46" s="768"/>
      <c r="QBJ46" s="769"/>
      <c r="QBK46" s="768"/>
      <c r="QBL46" s="769"/>
      <c r="QBM46" s="768"/>
      <c r="QBN46" s="769"/>
      <c r="QBO46" s="768"/>
      <c r="QBP46" s="769"/>
      <c r="QBQ46" s="768"/>
      <c r="QBR46" s="769"/>
      <c r="QBS46" s="768"/>
      <c r="QBT46" s="769"/>
      <c r="QBU46" s="768"/>
      <c r="QBV46" s="769"/>
      <c r="QBW46" s="768"/>
      <c r="QBX46" s="769"/>
      <c r="QBY46" s="768"/>
      <c r="QBZ46" s="769"/>
      <c r="QCA46" s="768"/>
      <c r="QCB46" s="769"/>
      <c r="QCC46" s="768"/>
      <c r="QCD46" s="769"/>
      <c r="QCE46" s="768"/>
      <c r="QCF46" s="769"/>
      <c r="QCG46" s="768"/>
      <c r="QCH46" s="769"/>
      <c r="QCI46" s="768"/>
      <c r="QCJ46" s="769"/>
      <c r="QCK46" s="768"/>
      <c r="QCL46" s="769"/>
      <c r="QCM46" s="768"/>
      <c r="QCN46" s="769"/>
      <c r="QCO46" s="768"/>
      <c r="QCP46" s="769"/>
      <c r="QCQ46" s="768"/>
      <c r="QCR46" s="769"/>
      <c r="QCS46" s="768"/>
      <c r="QCT46" s="769"/>
      <c r="QCU46" s="768"/>
      <c r="QCV46" s="769"/>
      <c r="QCW46" s="768"/>
      <c r="QCX46" s="769"/>
      <c r="QCY46" s="768"/>
      <c r="QCZ46" s="769"/>
      <c r="QDA46" s="768"/>
      <c r="QDB46" s="769"/>
      <c r="QDC46" s="768"/>
      <c r="QDD46" s="769"/>
      <c r="QDE46" s="768"/>
      <c r="QDF46" s="769"/>
      <c r="QDG46" s="768"/>
      <c r="QDH46" s="769"/>
      <c r="QDI46" s="768"/>
      <c r="QDJ46" s="769"/>
      <c r="QDK46" s="768"/>
      <c r="QDL46" s="769"/>
      <c r="QDM46" s="768"/>
      <c r="QDN46" s="769"/>
      <c r="QDO46" s="768"/>
      <c r="QDP46" s="769"/>
      <c r="QDQ46" s="768"/>
      <c r="QDR46" s="769"/>
      <c r="QDS46" s="768"/>
      <c r="QDT46" s="769"/>
      <c r="QDU46" s="768"/>
      <c r="QDV46" s="769"/>
      <c r="QDW46" s="768"/>
      <c r="QDX46" s="769"/>
      <c r="QDY46" s="768"/>
      <c r="QDZ46" s="769"/>
      <c r="QEA46" s="768"/>
      <c r="QEB46" s="769"/>
      <c r="QEC46" s="768"/>
      <c r="QED46" s="769"/>
      <c r="QEE46" s="768"/>
      <c r="QEF46" s="769"/>
      <c r="QEG46" s="768"/>
      <c r="QEH46" s="769"/>
      <c r="QEI46" s="768"/>
      <c r="QEJ46" s="769"/>
      <c r="QEK46" s="768"/>
      <c r="QEL46" s="769"/>
      <c r="QEM46" s="768"/>
      <c r="QEN46" s="769"/>
      <c r="QEO46" s="768"/>
      <c r="QEP46" s="769"/>
      <c r="QEQ46" s="768"/>
      <c r="QER46" s="769"/>
      <c r="QES46" s="768"/>
      <c r="QET46" s="769"/>
      <c r="QEU46" s="768"/>
      <c r="QEV46" s="769"/>
      <c r="QEW46" s="768"/>
      <c r="QEX46" s="769"/>
      <c r="QEY46" s="768"/>
      <c r="QEZ46" s="769"/>
      <c r="QFA46" s="768"/>
      <c r="QFB46" s="769"/>
      <c r="QFC46" s="768"/>
      <c r="QFD46" s="769"/>
      <c r="QFE46" s="768"/>
      <c r="QFF46" s="769"/>
      <c r="QFG46" s="768"/>
      <c r="QFH46" s="769"/>
      <c r="QFI46" s="768"/>
      <c r="QFJ46" s="769"/>
      <c r="QFK46" s="768"/>
      <c r="QFL46" s="769"/>
      <c r="QFM46" s="768"/>
      <c r="QFN46" s="769"/>
      <c r="QFO46" s="768"/>
      <c r="QFP46" s="769"/>
      <c r="QFQ46" s="768"/>
      <c r="QFR46" s="769"/>
      <c r="QFS46" s="768"/>
      <c r="QFT46" s="769"/>
      <c r="QFU46" s="768"/>
      <c r="QFV46" s="769"/>
      <c r="QFW46" s="768"/>
      <c r="QFX46" s="769"/>
      <c r="QFY46" s="768"/>
      <c r="QFZ46" s="769"/>
      <c r="QGA46" s="768"/>
      <c r="QGB46" s="769"/>
      <c r="QGC46" s="768"/>
      <c r="QGD46" s="769"/>
      <c r="QGE46" s="768"/>
      <c r="QGF46" s="769"/>
      <c r="QGG46" s="768"/>
      <c r="QGH46" s="769"/>
      <c r="QGI46" s="768"/>
      <c r="QGJ46" s="769"/>
      <c r="QGK46" s="768"/>
      <c r="QGL46" s="769"/>
      <c r="QGM46" s="768"/>
      <c r="QGN46" s="769"/>
      <c r="QGO46" s="768"/>
      <c r="QGP46" s="769"/>
      <c r="QGQ46" s="768"/>
      <c r="QGR46" s="769"/>
      <c r="QGS46" s="768"/>
      <c r="QGT46" s="769"/>
      <c r="QGU46" s="768"/>
      <c r="QGV46" s="769"/>
      <c r="QGW46" s="768"/>
      <c r="QGX46" s="769"/>
      <c r="QGY46" s="768"/>
      <c r="QGZ46" s="769"/>
      <c r="QHA46" s="768"/>
      <c r="QHB46" s="769"/>
      <c r="QHC46" s="768"/>
      <c r="QHD46" s="769"/>
      <c r="QHE46" s="768"/>
      <c r="QHF46" s="769"/>
      <c r="QHG46" s="768"/>
      <c r="QHH46" s="769"/>
      <c r="QHI46" s="768"/>
      <c r="QHJ46" s="769"/>
      <c r="QHK46" s="768"/>
      <c r="QHL46" s="769"/>
      <c r="QHM46" s="768"/>
      <c r="QHN46" s="769"/>
      <c r="QHO46" s="768"/>
      <c r="QHP46" s="769"/>
      <c r="QHQ46" s="768"/>
      <c r="QHR46" s="769"/>
      <c r="QHS46" s="768"/>
      <c r="QHT46" s="769"/>
      <c r="QHU46" s="768"/>
      <c r="QHV46" s="769"/>
      <c r="QHW46" s="768"/>
      <c r="QHX46" s="769"/>
      <c r="QHY46" s="768"/>
      <c r="QHZ46" s="769"/>
      <c r="QIA46" s="768"/>
      <c r="QIB46" s="769"/>
      <c r="QIC46" s="768"/>
      <c r="QID46" s="769"/>
      <c r="QIE46" s="768"/>
      <c r="QIF46" s="769"/>
      <c r="QIG46" s="768"/>
      <c r="QIH46" s="769"/>
      <c r="QII46" s="768"/>
      <c r="QIJ46" s="769"/>
      <c r="QIK46" s="768"/>
      <c r="QIL46" s="769"/>
      <c r="QIM46" s="768"/>
      <c r="QIN46" s="769"/>
      <c r="QIO46" s="768"/>
      <c r="QIP46" s="769"/>
      <c r="QIQ46" s="768"/>
      <c r="QIR46" s="769"/>
      <c r="QIS46" s="768"/>
      <c r="QIT46" s="769"/>
      <c r="QIU46" s="768"/>
      <c r="QIV46" s="769"/>
      <c r="QIW46" s="768"/>
      <c r="QIX46" s="769"/>
      <c r="QIY46" s="768"/>
      <c r="QIZ46" s="769"/>
      <c r="QJA46" s="768"/>
      <c r="QJB46" s="769"/>
      <c r="QJC46" s="768"/>
      <c r="QJD46" s="769"/>
      <c r="QJE46" s="768"/>
      <c r="QJF46" s="769"/>
      <c r="QJG46" s="768"/>
      <c r="QJH46" s="769"/>
      <c r="QJI46" s="768"/>
      <c r="QJJ46" s="769"/>
      <c r="QJK46" s="768"/>
      <c r="QJL46" s="769"/>
      <c r="QJM46" s="768"/>
      <c r="QJN46" s="769"/>
      <c r="QJO46" s="768"/>
      <c r="QJP46" s="769"/>
      <c r="QJQ46" s="768"/>
      <c r="QJR46" s="769"/>
      <c r="QJS46" s="768"/>
      <c r="QJT46" s="769"/>
      <c r="QJU46" s="768"/>
      <c r="QJV46" s="769"/>
      <c r="QJW46" s="768"/>
      <c r="QJX46" s="769"/>
      <c r="QJY46" s="768"/>
      <c r="QJZ46" s="769"/>
      <c r="QKA46" s="768"/>
      <c r="QKB46" s="769"/>
      <c r="QKC46" s="768"/>
      <c r="QKD46" s="769"/>
      <c r="QKE46" s="768"/>
      <c r="QKF46" s="769"/>
      <c r="QKG46" s="768"/>
      <c r="QKH46" s="769"/>
      <c r="QKI46" s="768"/>
      <c r="QKJ46" s="769"/>
      <c r="QKK46" s="768"/>
      <c r="QKL46" s="769"/>
      <c r="QKM46" s="768"/>
      <c r="QKN46" s="769"/>
      <c r="QKO46" s="768"/>
      <c r="QKP46" s="769"/>
      <c r="QKQ46" s="768"/>
      <c r="QKR46" s="769"/>
      <c r="QKS46" s="768"/>
      <c r="QKT46" s="769"/>
      <c r="QKU46" s="768"/>
      <c r="QKV46" s="769"/>
      <c r="QKW46" s="768"/>
      <c r="QKX46" s="769"/>
      <c r="QKY46" s="768"/>
      <c r="QKZ46" s="769"/>
      <c r="QLA46" s="768"/>
      <c r="QLB46" s="769"/>
      <c r="QLC46" s="768"/>
      <c r="QLD46" s="769"/>
      <c r="QLE46" s="768"/>
      <c r="QLF46" s="769"/>
      <c r="QLG46" s="768"/>
      <c r="QLH46" s="769"/>
      <c r="QLI46" s="768"/>
      <c r="QLJ46" s="769"/>
      <c r="QLK46" s="768"/>
      <c r="QLL46" s="769"/>
      <c r="QLM46" s="768"/>
      <c r="QLN46" s="769"/>
      <c r="QLO46" s="768"/>
      <c r="QLP46" s="769"/>
      <c r="QLQ46" s="768"/>
      <c r="QLR46" s="769"/>
      <c r="QLS46" s="768"/>
      <c r="QLT46" s="769"/>
      <c r="QLU46" s="768"/>
      <c r="QLV46" s="769"/>
      <c r="QLW46" s="768"/>
      <c r="QLX46" s="769"/>
      <c r="QLY46" s="768"/>
      <c r="QLZ46" s="769"/>
      <c r="QMA46" s="768"/>
      <c r="QMB46" s="769"/>
      <c r="QMC46" s="768"/>
      <c r="QMD46" s="769"/>
      <c r="QME46" s="768"/>
      <c r="QMF46" s="769"/>
      <c r="QMG46" s="768"/>
      <c r="QMH46" s="769"/>
      <c r="QMI46" s="768"/>
      <c r="QMJ46" s="769"/>
      <c r="QMK46" s="768"/>
      <c r="QML46" s="769"/>
      <c r="QMM46" s="768"/>
      <c r="QMN46" s="769"/>
      <c r="QMO46" s="768"/>
      <c r="QMP46" s="769"/>
      <c r="QMQ46" s="768"/>
      <c r="QMR46" s="769"/>
      <c r="QMS46" s="768"/>
      <c r="QMT46" s="769"/>
      <c r="QMU46" s="768"/>
      <c r="QMV46" s="769"/>
      <c r="QMW46" s="768"/>
      <c r="QMX46" s="769"/>
      <c r="QMY46" s="768"/>
      <c r="QMZ46" s="769"/>
      <c r="QNA46" s="768"/>
      <c r="QNB46" s="769"/>
      <c r="QNC46" s="768"/>
      <c r="QND46" s="769"/>
      <c r="QNE46" s="768"/>
      <c r="QNF46" s="769"/>
      <c r="QNG46" s="768"/>
      <c r="QNH46" s="769"/>
      <c r="QNI46" s="768"/>
      <c r="QNJ46" s="769"/>
      <c r="QNK46" s="768"/>
      <c r="QNL46" s="769"/>
      <c r="QNM46" s="768"/>
      <c r="QNN46" s="769"/>
      <c r="QNO46" s="768"/>
      <c r="QNP46" s="769"/>
      <c r="QNQ46" s="768"/>
      <c r="QNR46" s="769"/>
      <c r="QNS46" s="768"/>
      <c r="QNT46" s="769"/>
      <c r="QNU46" s="768"/>
      <c r="QNV46" s="769"/>
      <c r="QNW46" s="768"/>
      <c r="QNX46" s="769"/>
      <c r="QNY46" s="768"/>
      <c r="QNZ46" s="769"/>
      <c r="QOA46" s="768"/>
      <c r="QOB46" s="769"/>
      <c r="QOC46" s="768"/>
      <c r="QOD46" s="769"/>
      <c r="QOE46" s="768"/>
      <c r="QOF46" s="769"/>
      <c r="QOG46" s="768"/>
      <c r="QOH46" s="769"/>
      <c r="QOI46" s="768"/>
      <c r="QOJ46" s="769"/>
      <c r="QOK46" s="768"/>
      <c r="QOL46" s="769"/>
      <c r="QOM46" s="768"/>
      <c r="QON46" s="769"/>
      <c r="QOO46" s="768"/>
      <c r="QOP46" s="769"/>
      <c r="QOQ46" s="768"/>
      <c r="QOR46" s="769"/>
      <c r="QOS46" s="768"/>
      <c r="QOT46" s="769"/>
      <c r="QOU46" s="768"/>
      <c r="QOV46" s="769"/>
      <c r="QOW46" s="768"/>
      <c r="QOX46" s="769"/>
      <c r="QOY46" s="768"/>
      <c r="QOZ46" s="769"/>
      <c r="QPA46" s="768"/>
      <c r="QPB46" s="769"/>
      <c r="QPC46" s="768"/>
      <c r="QPD46" s="769"/>
      <c r="QPE46" s="768"/>
      <c r="QPF46" s="769"/>
      <c r="QPG46" s="768"/>
      <c r="QPH46" s="769"/>
      <c r="QPI46" s="768"/>
      <c r="QPJ46" s="769"/>
      <c r="QPK46" s="768"/>
      <c r="QPL46" s="769"/>
      <c r="QPM46" s="768"/>
      <c r="QPN46" s="769"/>
      <c r="QPO46" s="768"/>
      <c r="QPP46" s="769"/>
      <c r="QPQ46" s="768"/>
      <c r="QPR46" s="769"/>
      <c r="QPS46" s="768"/>
      <c r="QPT46" s="769"/>
      <c r="QPU46" s="768"/>
      <c r="QPV46" s="769"/>
      <c r="QPW46" s="768"/>
      <c r="QPX46" s="769"/>
      <c r="QPY46" s="768"/>
      <c r="QPZ46" s="769"/>
      <c r="QQA46" s="768"/>
      <c r="QQB46" s="769"/>
      <c r="QQC46" s="768"/>
      <c r="QQD46" s="769"/>
      <c r="QQE46" s="768"/>
      <c r="QQF46" s="769"/>
      <c r="QQG46" s="768"/>
      <c r="QQH46" s="769"/>
      <c r="QQI46" s="768"/>
      <c r="QQJ46" s="769"/>
      <c r="QQK46" s="768"/>
      <c r="QQL46" s="769"/>
      <c r="QQM46" s="768"/>
      <c r="QQN46" s="769"/>
      <c r="QQO46" s="768"/>
      <c r="QQP46" s="769"/>
      <c r="QQQ46" s="768"/>
      <c r="QQR46" s="769"/>
      <c r="QQS46" s="768"/>
      <c r="QQT46" s="769"/>
      <c r="QQU46" s="768"/>
      <c r="QQV46" s="769"/>
      <c r="QQW46" s="768"/>
      <c r="QQX46" s="769"/>
      <c r="QQY46" s="768"/>
      <c r="QQZ46" s="769"/>
      <c r="QRA46" s="768"/>
      <c r="QRB46" s="769"/>
      <c r="QRC46" s="768"/>
      <c r="QRD46" s="769"/>
      <c r="QRE46" s="768"/>
      <c r="QRF46" s="769"/>
      <c r="QRG46" s="768"/>
      <c r="QRH46" s="769"/>
      <c r="QRI46" s="768"/>
      <c r="QRJ46" s="769"/>
      <c r="QRK46" s="768"/>
      <c r="QRL46" s="769"/>
      <c r="QRM46" s="768"/>
      <c r="QRN46" s="769"/>
      <c r="QRO46" s="768"/>
      <c r="QRP46" s="769"/>
      <c r="QRQ46" s="768"/>
      <c r="QRR46" s="769"/>
      <c r="QRS46" s="768"/>
      <c r="QRT46" s="769"/>
      <c r="QRU46" s="768"/>
      <c r="QRV46" s="769"/>
      <c r="QRW46" s="768"/>
      <c r="QRX46" s="769"/>
      <c r="QRY46" s="768"/>
      <c r="QRZ46" s="769"/>
      <c r="QSA46" s="768"/>
      <c r="QSB46" s="769"/>
      <c r="QSC46" s="768"/>
      <c r="QSD46" s="769"/>
      <c r="QSE46" s="768"/>
      <c r="QSF46" s="769"/>
      <c r="QSG46" s="768"/>
      <c r="QSH46" s="769"/>
      <c r="QSI46" s="768"/>
      <c r="QSJ46" s="769"/>
      <c r="QSK46" s="768"/>
      <c r="QSL46" s="769"/>
      <c r="QSM46" s="768"/>
      <c r="QSN46" s="769"/>
      <c r="QSO46" s="768"/>
      <c r="QSP46" s="769"/>
      <c r="QSQ46" s="768"/>
      <c r="QSR46" s="769"/>
      <c r="QSS46" s="768"/>
      <c r="QST46" s="769"/>
      <c r="QSU46" s="768"/>
      <c r="QSV46" s="769"/>
      <c r="QSW46" s="768"/>
      <c r="QSX46" s="769"/>
      <c r="QSY46" s="768"/>
      <c r="QSZ46" s="769"/>
      <c r="QTA46" s="768"/>
      <c r="QTB46" s="769"/>
      <c r="QTC46" s="768"/>
      <c r="QTD46" s="769"/>
      <c r="QTE46" s="768"/>
      <c r="QTF46" s="769"/>
      <c r="QTG46" s="768"/>
      <c r="QTH46" s="769"/>
      <c r="QTI46" s="768"/>
      <c r="QTJ46" s="769"/>
      <c r="QTK46" s="768"/>
      <c r="QTL46" s="769"/>
      <c r="QTM46" s="768"/>
      <c r="QTN46" s="769"/>
      <c r="QTO46" s="768"/>
      <c r="QTP46" s="769"/>
      <c r="QTQ46" s="768"/>
      <c r="QTR46" s="769"/>
      <c r="QTS46" s="768"/>
      <c r="QTT46" s="769"/>
      <c r="QTU46" s="768"/>
      <c r="QTV46" s="769"/>
      <c r="QTW46" s="768"/>
      <c r="QTX46" s="769"/>
      <c r="QTY46" s="768"/>
      <c r="QTZ46" s="769"/>
      <c r="QUA46" s="768"/>
      <c r="QUB46" s="769"/>
      <c r="QUC46" s="768"/>
      <c r="QUD46" s="769"/>
      <c r="QUE46" s="768"/>
      <c r="QUF46" s="769"/>
      <c r="QUG46" s="768"/>
      <c r="QUH46" s="769"/>
      <c r="QUI46" s="768"/>
      <c r="QUJ46" s="769"/>
      <c r="QUK46" s="768"/>
      <c r="QUL46" s="769"/>
      <c r="QUM46" s="768"/>
      <c r="QUN46" s="769"/>
      <c r="QUO46" s="768"/>
      <c r="QUP46" s="769"/>
      <c r="QUQ46" s="768"/>
      <c r="QUR46" s="769"/>
      <c r="QUS46" s="768"/>
      <c r="QUT46" s="769"/>
      <c r="QUU46" s="768"/>
      <c r="QUV46" s="769"/>
      <c r="QUW46" s="768"/>
      <c r="QUX46" s="769"/>
      <c r="QUY46" s="768"/>
      <c r="QUZ46" s="769"/>
      <c r="QVA46" s="768"/>
      <c r="QVB46" s="769"/>
      <c r="QVC46" s="768"/>
      <c r="QVD46" s="769"/>
      <c r="QVE46" s="768"/>
      <c r="QVF46" s="769"/>
      <c r="QVG46" s="768"/>
      <c r="QVH46" s="769"/>
      <c r="QVI46" s="768"/>
      <c r="QVJ46" s="769"/>
      <c r="QVK46" s="768"/>
      <c r="QVL46" s="769"/>
      <c r="QVM46" s="768"/>
      <c r="QVN46" s="769"/>
      <c r="QVO46" s="768"/>
      <c r="QVP46" s="769"/>
      <c r="QVQ46" s="768"/>
      <c r="QVR46" s="769"/>
      <c r="QVS46" s="768"/>
      <c r="QVT46" s="769"/>
      <c r="QVU46" s="768"/>
      <c r="QVV46" s="769"/>
      <c r="QVW46" s="768"/>
      <c r="QVX46" s="769"/>
      <c r="QVY46" s="768"/>
      <c r="QVZ46" s="769"/>
      <c r="QWA46" s="768"/>
      <c r="QWB46" s="769"/>
      <c r="QWC46" s="768"/>
      <c r="QWD46" s="769"/>
      <c r="QWE46" s="768"/>
      <c r="QWF46" s="769"/>
      <c r="QWG46" s="768"/>
      <c r="QWH46" s="769"/>
      <c r="QWI46" s="768"/>
      <c r="QWJ46" s="769"/>
      <c r="QWK46" s="768"/>
      <c r="QWL46" s="769"/>
      <c r="QWM46" s="768"/>
      <c r="QWN46" s="769"/>
      <c r="QWO46" s="768"/>
      <c r="QWP46" s="769"/>
      <c r="QWQ46" s="768"/>
      <c r="QWR46" s="769"/>
      <c r="QWS46" s="768"/>
      <c r="QWT46" s="769"/>
      <c r="QWU46" s="768"/>
      <c r="QWV46" s="769"/>
      <c r="QWW46" s="768"/>
      <c r="QWX46" s="769"/>
      <c r="QWY46" s="768"/>
      <c r="QWZ46" s="769"/>
      <c r="QXA46" s="768"/>
      <c r="QXB46" s="769"/>
      <c r="QXC46" s="768"/>
      <c r="QXD46" s="769"/>
      <c r="QXE46" s="768"/>
      <c r="QXF46" s="769"/>
      <c r="QXG46" s="768"/>
      <c r="QXH46" s="769"/>
      <c r="QXI46" s="768"/>
      <c r="QXJ46" s="769"/>
      <c r="QXK46" s="768"/>
      <c r="QXL46" s="769"/>
      <c r="QXM46" s="768"/>
      <c r="QXN46" s="769"/>
      <c r="QXO46" s="768"/>
      <c r="QXP46" s="769"/>
      <c r="QXQ46" s="768"/>
      <c r="QXR46" s="769"/>
      <c r="QXS46" s="768"/>
      <c r="QXT46" s="769"/>
      <c r="QXU46" s="768"/>
      <c r="QXV46" s="769"/>
      <c r="QXW46" s="768"/>
      <c r="QXX46" s="769"/>
      <c r="QXY46" s="768"/>
      <c r="QXZ46" s="769"/>
      <c r="QYA46" s="768"/>
      <c r="QYB46" s="769"/>
      <c r="QYC46" s="768"/>
      <c r="QYD46" s="769"/>
      <c r="QYE46" s="768"/>
      <c r="QYF46" s="769"/>
      <c r="QYG46" s="768"/>
      <c r="QYH46" s="769"/>
      <c r="QYI46" s="768"/>
      <c r="QYJ46" s="769"/>
      <c r="QYK46" s="768"/>
      <c r="QYL46" s="769"/>
      <c r="QYM46" s="768"/>
      <c r="QYN46" s="769"/>
      <c r="QYO46" s="768"/>
      <c r="QYP46" s="769"/>
      <c r="QYQ46" s="768"/>
      <c r="QYR46" s="769"/>
      <c r="QYS46" s="768"/>
      <c r="QYT46" s="769"/>
      <c r="QYU46" s="768"/>
      <c r="QYV46" s="769"/>
      <c r="QYW46" s="768"/>
      <c r="QYX46" s="769"/>
      <c r="QYY46" s="768"/>
      <c r="QYZ46" s="769"/>
      <c r="QZA46" s="768"/>
      <c r="QZB46" s="769"/>
      <c r="QZC46" s="768"/>
      <c r="QZD46" s="769"/>
      <c r="QZE46" s="768"/>
      <c r="QZF46" s="769"/>
      <c r="QZG46" s="768"/>
      <c r="QZH46" s="769"/>
      <c r="QZI46" s="768"/>
      <c r="QZJ46" s="769"/>
      <c r="QZK46" s="768"/>
      <c r="QZL46" s="769"/>
      <c r="QZM46" s="768"/>
      <c r="QZN46" s="769"/>
      <c r="QZO46" s="768"/>
      <c r="QZP46" s="769"/>
      <c r="QZQ46" s="768"/>
      <c r="QZR46" s="769"/>
      <c r="QZS46" s="768"/>
      <c r="QZT46" s="769"/>
      <c r="QZU46" s="768"/>
      <c r="QZV46" s="769"/>
      <c r="QZW46" s="768"/>
      <c r="QZX46" s="769"/>
      <c r="QZY46" s="768"/>
      <c r="QZZ46" s="769"/>
      <c r="RAA46" s="768"/>
      <c r="RAB46" s="769"/>
      <c r="RAC46" s="768"/>
      <c r="RAD46" s="769"/>
      <c r="RAE46" s="768"/>
      <c r="RAF46" s="769"/>
      <c r="RAG46" s="768"/>
      <c r="RAH46" s="769"/>
      <c r="RAI46" s="768"/>
      <c r="RAJ46" s="769"/>
      <c r="RAK46" s="768"/>
      <c r="RAL46" s="769"/>
      <c r="RAM46" s="768"/>
      <c r="RAN46" s="769"/>
      <c r="RAO46" s="768"/>
      <c r="RAP46" s="769"/>
      <c r="RAQ46" s="768"/>
      <c r="RAR46" s="769"/>
      <c r="RAS46" s="768"/>
      <c r="RAT46" s="769"/>
      <c r="RAU46" s="768"/>
      <c r="RAV46" s="769"/>
      <c r="RAW46" s="768"/>
      <c r="RAX46" s="769"/>
      <c r="RAY46" s="768"/>
      <c r="RAZ46" s="769"/>
      <c r="RBA46" s="768"/>
      <c r="RBB46" s="769"/>
      <c r="RBC46" s="768"/>
      <c r="RBD46" s="769"/>
      <c r="RBE46" s="768"/>
      <c r="RBF46" s="769"/>
      <c r="RBG46" s="768"/>
      <c r="RBH46" s="769"/>
      <c r="RBI46" s="768"/>
      <c r="RBJ46" s="769"/>
      <c r="RBK46" s="768"/>
      <c r="RBL46" s="769"/>
      <c r="RBM46" s="768"/>
      <c r="RBN46" s="769"/>
      <c r="RBO46" s="768"/>
      <c r="RBP46" s="769"/>
      <c r="RBQ46" s="768"/>
      <c r="RBR46" s="769"/>
      <c r="RBS46" s="768"/>
      <c r="RBT46" s="769"/>
      <c r="RBU46" s="768"/>
      <c r="RBV46" s="769"/>
      <c r="RBW46" s="768"/>
      <c r="RBX46" s="769"/>
      <c r="RBY46" s="768"/>
      <c r="RBZ46" s="769"/>
      <c r="RCA46" s="768"/>
      <c r="RCB46" s="769"/>
      <c r="RCC46" s="768"/>
      <c r="RCD46" s="769"/>
      <c r="RCE46" s="768"/>
      <c r="RCF46" s="769"/>
      <c r="RCG46" s="768"/>
      <c r="RCH46" s="769"/>
      <c r="RCI46" s="768"/>
      <c r="RCJ46" s="769"/>
      <c r="RCK46" s="768"/>
      <c r="RCL46" s="769"/>
      <c r="RCM46" s="768"/>
      <c r="RCN46" s="769"/>
      <c r="RCO46" s="768"/>
      <c r="RCP46" s="769"/>
      <c r="RCQ46" s="768"/>
      <c r="RCR46" s="769"/>
      <c r="RCS46" s="768"/>
      <c r="RCT46" s="769"/>
      <c r="RCU46" s="768"/>
      <c r="RCV46" s="769"/>
      <c r="RCW46" s="768"/>
      <c r="RCX46" s="769"/>
      <c r="RCY46" s="768"/>
      <c r="RCZ46" s="769"/>
      <c r="RDA46" s="768"/>
      <c r="RDB46" s="769"/>
      <c r="RDC46" s="768"/>
      <c r="RDD46" s="769"/>
      <c r="RDE46" s="768"/>
      <c r="RDF46" s="769"/>
      <c r="RDG46" s="768"/>
      <c r="RDH46" s="769"/>
      <c r="RDI46" s="768"/>
      <c r="RDJ46" s="769"/>
      <c r="RDK46" s="768"/>
      <c r="RDL46" s="769"/>
      <c r="RDM46" s="768"/>
      <c r="RDN46" s="769"/>
      <c r="RDO46" s="768"/>
      <c r="RDP46" s="769"/>
      <c r="RDQ46" s="768"/>
      <c r="RDR46" s="769"/>
      <c r="RDS46" s="768"/>
      <c r="RDT46" s="769"/>
      <c r="RDU46" s="768"/>
      <c r="RDV46" s="769"/>
      <c r="RDW46" s="768"/>
      <c r="RDX46" s="769"/>
      <c r="RDY46" s="768"/>
      <c r="RDZ46" s="769"/>
      <c r="REA46" s="768"/>
      <c r="REB46" s="769"/>
      <c r="REC46" s="768"/>
      <c r="RED46" s="769"/>
      <c r="REE46" s="768"/>
      <c r="REF46" s="769"/>
      <c r="REG46" s="768"/>
      <c r="REH46" s="769"/>
      <c r="REI46" s="768"/>
      <c r="REJ46" s="769"/>
      <c r="REK46" s="768"/>
      <c r="REL46" s="769"/>
      <c r="REM46" s="768"/>
      <c r="REN46" s="769"/>
      <c r="REO46" s="768"/>
      <c r="REP46" s="769"/>
      <c r="REQ46" s="768"/>
      <c r="RER46" s="769"/>
      <c r="RES46" s="768"/>
      <c r="RET46" s="769"/>
      <c r="REU46" s="768"/>
      <c r="REV46" s="769"/>
      <c r="REW46" s="768"/>
      <c r="REX46" s="769"/>
      <c r="REY46" s="768"/>
      <c r="REZ46" s="769"/>
      <c r="RFA46" s="768"/>
      <c r="RFB46" s="769"/>
      <c r="RFC46" s="768"/>
      <c r="RFD46" s="769"/>
      <c r="RFE46" s="768"/>
      <c r="RFF46" s="769"/>
      <c r="RFG46" s="768"/>
      <c r="RFH46" s="769"/>
      <c r="RFI46" s="768"/>
      <c r="RFJ46" s="769"/>
      <c r="RFK46" s="768"/>
      <c r="RFL46" s="769"/>
      <c r="RFM46" s="768"/>
      <c r="RFN46" s="769"/>
      <c r="RFO46" s="768"/>
      <c r="RFP46" s="769"/>
      <c r="RFQ46" s="768"/>
      <c r="RFR46" s="769"/>
      <c r="RFS46" s="768"/>
      <c r="RFT46" s="769"/>
      <c r="RFU46" s="768"/>
      <c r="RFV46" s="769"/>
      <c r="RFW46" s="768"/>
      <c r="RFX46" s="769"/>
      <c r="RFY46" s="768"/>
      <c r="RFZ46" s="769"/>
      <c r="RGA46" s="768"/>
      <c r="RGB46" s="769"/>
      <c r="RGC46" s="768"/>
      <c r="RGD46" s="769"/>
      <c r="RGE46" s="768"/>
      <c r="RGF46" s="769"/>
      <c r="RGG46" s="768"/>
      <c r="RGH46" s="769"/>
      <c r="RGI46" s="768"/>
      <c r="RGJ46" s="769"/>
      <c r="RGK46" s="768"/>
      <c r="RGL46" s="769"/>
      <c r="RGM46" s="768"/>
      <c r="RGN46" s="769"/>
      <c r="RGO46" s="768"/>
      <c r="RGP46" s="769"/>
      <c r="RGQ46" s="768"/>
      <c r="RGR46" s="769"/>
      <c r="RGS46" s="768"/>
      <c r="RGT46" s="769"/>
      <c r="RGU46" s="768"/>
      <c r="RGV46" s="769"/>
      <c r="RGW46" s="768"/>
      <c r="RGX46" s="769"/>
      <c r="RGY46" s="768"/>
      <c r="RGZ46" s="769"/>
      <c r="RHA46" s="768"/>
      <c r="RHB46" s="769"/>
      <c r="RHC46" s="768"/>
      <c r="RHD46" s="769"/>
      <c r="RHE46" s="768"/>
      <c r="RHF46" s="769"/>
      <c r="RHG46" s="768"/>
      <c r="RHH46" s="769"/>
      <c r="RHI46" s="768"/>
      <c r="RHJ46" s="769"/>
      <c r="RHK46" s="768"/>
      <c r="RHL46" s="769"/>
      <c r="RHM46" s="768"/>
      <c r="RHN46" s="769"/>
      <c r="RHO46" s="768"/>
      <c r="RHP46" s="769"/>
      <c r="RHQ46" s="768"/>
      <c r="RHR46" s="769"/>
      <c r="RHS46" s="768"/>
      <c r="RHT46" s="769"/>
      <c r="RHU46" s="768"/>
      <c r="RHV46" s="769"/>
      <c r="RHW46" s="768"/>
      <c r="RHX46" s="769"/>
      <c r="RHY46" s="768"/>
      <c r="RHZ46" s="769"/>
      <c r="RIA46" s="768"/>
      <c r="RIB46" s="769"/>
      <c r="RIC46" s="768"/>
      <c r="RID46" s="769"/>
      <c r="RIE46" s="768"/>
      <c r="RIF46" s="769"/>
      <c r="RIG46" s="768"/>
      <c r="RIH46" s="769"/>
      <c r="RII46" s="768"/>
      <c r="RIJ46" s="769"/>
      <c r="RIK46" s="768"/>
      <c r="RIL46" s="769"/>
      <c r="RIM46" s="768"/>
      <c r="RIN46" s="769"/>
      <c r="RIO46" s="768"/>
      <c r="RIP46" s="769"/>
      <c r="RIQ46" s="768"/>
      <c r="RIR46" s="769"/>
      <c r="RIS46" s="768"/>
      <c r="RIT46" s="769"/>
      <c r="RIU46" s="768"/>
      <c r="RIV46" s="769"/>
      <c r="RIW46" s="768"/>
      <c r="RIX46" s="769"/>
      <c r="RIY46" s="768"/>
      <c r="RIZ46" s="769"/>
      <c r="RJA46" s="768"/>
      <c r="RJB46" s="769"/>
      <c r="RJC46" s="768"/>
      <c r="RJD46" s="769"/>
      <c r="RJE46" s="768"/>
      <c r="RJF46" s="769"/>
      <c r="RJG46" s="768"/>
      <c r="RJH46" s="769"/>
      <c r="RJI46" s="768"/>
      <c r="RJJ46" s="769"/>
      <c r="RJK46" s="768"/>
      <c r="RJL46" s="769"/>
      <c r="RJM46" s="768"/>
      <c r="RJN46" s="769"/>
      <c r="RJO46" s="768"/>
      <c r="RJP46" s="769"/>
      <c r="RJQ46" s="768"/>
      <c r="RJR46" s="769"/>
      <c r="RJS46" s="768"/>
      <c r="RJT46" s="769"/>
      <c r="RJU46" s="768"/>
      <c r="RJV46" s="769"/>
      <c r="RJW46" s="768"/>
      <c r="RJX46" s="769"/>
      <c r="RJY46" s="768"/>
      <c r="RJZ46" s="769"/>
      <c r="RKA46" s="768"/>
      <c r="RKB46" s="769"/>
      <c r="RKC46" s="768"/>
      <c r="RKD46" s="769"/>
      <c r="RKE46" s="768"/>
      <c r="RKF46" s="769"/>
      <c r="RKG46" s="768"/>
      <c r="RKH46" s="769"/>
      <c r="RKI46" s="768"/>
      <c r="RKJ46" s="769"/>
      <c r="RKK46" s="768"/>
      <c r="RKL46" s="769"/>
      <c r="RKM46" s="768"/>
      <c r="RKN46" s="769"/>
      <c r="RKO46" s="768"/>
      <c r="RKP46" s="769"/>
      <c r="RKQ46" s="768"/>
      <c r="RKR46" s="769"/>
      <c r="RKS46" s="768"/>
      <c r="RKT46" s="769"/>
      <c r="RKU46" s="768"/>
      <c r="RKV46" s="769"/>
      <c r="RKW46" s="768"/>
      <c r="RKX46" s="769"/>
      <c r="RKY46" s="768"/>
      <c r="RKZ46" s="769"/>
      <c r="RLA46" s="768"/>
      <c r="RLB46" s="769"/>
      <c r="RLC46" s="768"/>
      <c r="RLD46" s="769"/>
      <c r="RLE46" s="768"/>
      <c r="RLF46" s="769"/>
      <c r="RLG46" s="768"/>
      <c r="RLH46" s="769"/>
      <c r="RLI46" s="768"/>
      <c r="RLJ46" s="769"/>
      <c r="RLK46" s="768"/>
      <c r="RLL46" s="769"/>
      <c r="RLM46" s="768"/>
      <c r="RLN46" s="769"/>
      <c r="RLO46" s="768"/>
      <c r="RLP46" s="769"/>
      <c r="RLQ46" s="768"/>
      <c r="RLR46" s="769"/>
      <c r="RLS46" s="768"/>
      <c r="RLT46" s="769"/>
      <c r="RLU46" s="768"/>
      <c r="RLV46" s="769"/>
      <c r="RLW46" s="768"/>
      <c r="RLX46" s="769"/>
      <c r="RLY46" s="768"/>
      <c r="RLZ46" s="769"/>
      <c r="RMA46" s="768"/>
      <c r="RMB46" s="769"/>
      <c r="RMC46" s="768"/>
      <c r="RMD46" s="769"/>
      <c r="RME46" s="768"/>
      <c r="RMF46" s="769"/>
      <c r="RMG46" s="768"/>
      <c r="RMH46" s="769"/>
      <c r="RMI46" s="768"/>
      <c r="RMJ46" s="769"/>
      <c r="RMK46" s="768"/>
      <c r="RML46" s="769"/>
      <c r="RMM46" s="768"/>
      <c r="RMN46" s="769"/>
      <c r="RMO46" s="768"/>
      <c r="RMP46" s="769"/>
      <c r="RMQ46" s="768"/>
      <c r="RMR46" s="769"/>
      <c r="RMS46" s="768"/>
      <c r="RMT46" s="769"/>
      <c r="RMU46" s="768"/>
      <c r="RMV46" s="769"/>
      <c r="RMW46" s="768"/>
      <c r="RMX46" s="769"/>
      <c r="RMY46" s="768"/>
      <c r="RMZ46" s="769"/>
      <c r="RNA46" s="768"/>
      <c r="RNB46" s="769"/>
      <c r="RNC46" s="768"/>
      <c r="RND46" s="769"/>
      <c r="RNE46" s="768"/>
      <c r="RNF46" s="769"/>
      <c r="RNG46" s="768"/>
      <c r="RNH46" s="769"/>
      <c r="RNI46" s="768"/>
      <c r="RNJ46" s="769"/>
      <c r="RNK46" s="768"/>
      <c r="RNL46" s="769"/>
      <c r="RNM46" s="768"/>
      <c r="RNN46" s="769"/>
      <c r="RNO46" s="768"/>
      <c r="RNP46" s="769"/>
      <c r="RNQ46" s="768"/>
      <c r="RNR46" s="769"/>
      <c r="RNS46" s="768"/>
      <c r="RNT46" s="769"/>
      <c r="RNU46" s="768"/>
      <c r="RNV46" s="769"/>
      <c r="RNW46" s="768"/>
      <c r="RNX46" s="769"/>
      <c r="RNY46" s="768"/>
      <c r="RNZ46" s="769"/>
      <c r="ROA46" s="768"/>
      <c r="ROB46" s="769"/>
      <c r="ROC46" s="768"/>
      <c r="ROD46" s="769"/>
      <c r="ROE46" s="768"/>
      <c r="ROF46" s="769"/>
      <c r="ROG46" s="768"/>
      <c r="ROH46" s="769"/>
      <c r="ROI46" s="768"/>
      <c r="ROJ46" s="769"/>
      <c r="ROK46" s="768"/>
      <c r="ROL46" s="769"/>
      <c r="ROM46" s="768"/>
      <c r="RON46" s="769"/>
      <c r="ROO46" s="768"/>
      <c r="ROP46" s="769"/>
      <c r="ROQ46" s="768"/>
      <c r="ROR46" s="769"/>
      <c r="ROS46" s="768"/>
      <c r="ROT46" s="769"/>
      <c r="ROU46" s="768"/>
      <c r="ROV46" s="769"/>
      <c r="ROW46" s="768"/>
      <c r="ROX46" s="769"/>
      <c r="ROY46" s="768"/>
      <c r="ROZ46" s="769"/>
      <c r="RPA46" s="768"/>
      <c r="RPB46" s="769"/>
      <c r="RPC46" s="768"/>
      <c r="RPD46" s="769"/>
      <c r="RPE46" s="768"/>
      <c r="RPF46" s="769"/>
      <c r="RPG46" s="768"/>
      <c r="RPH46" s="769"/>
      <c r="RPI46" s="768"/>
      <c r="RPJ46" s="769"/>
      <c r="RPK46" s="768"/>
      <c r="RPL46" s="769"/>
      <c r="RPM46" s="768"/>
      <c r="RPN46" s="769"/>
      <c r="RPO46" s="768"/>
      <c r="RPP46" s="769"/>
      <c r="RPQ46" s="768"/>
      <c r="RPR46" s="769"/>
      <c r="RPS46" s="768"/>
      <c r="RPT46" s="769"/>
      <c r="RPU46" s="768"/>
      <c r="RPV46" s="769"/>
      <c r="RPW46" s="768"/>
      <c r="RPX46" s="769"/>
      <c r="RPY46" s="768"/>
      <c r="RPZ46" s="769"/>
      <c r="RQA46" s="768"/>
      <c r="RQB46" s="769"/>
      <c r="RQC46" s="768"/>
      <c r="RQD46" s="769"/>
      <c r="RQE46" s="768"/>
      <c r="RQF46" s="769"/>
      <c r="RQG46" s="768"/>
      <c r="RQH46" s="769"/>
      <c r="RQI46" s="768"/>
      <c r="RQJ46" s="769"/>
      <c r="RQK46" s="768"/>
      <c r="RQL46" s="769"/>
      <c r="RQM46" s="768"/>
      <c r="RQN46" s="769"/>
      <c r="RQO46" s="768"/>
      <c r="RQP46" s="769"/>
      <c r="RQQ46" s="768"/>
      <c r="RQR46" s="769"/>
      <c r="RQS46" s="768"/>
      <c r="RQT46" s="769"/>
      <c r="RQU46" s="768"/>
      <c r="RQV46" s="769"/>
      <c r="RQW46" s="768"/>
      <c r="RQX46" s="769"/>
      <c r="RQY46" s="768"/>
      <c r="RQZ46" s="769"/>
      <c r="RRA46" s="768"/>
      <c r="RRB46" s="769"/>
      <c r="RRC46" s="768"/>
      <c r="RRD46" s="769"/>
      <c r="RRE46" s="768"/>
      <c r="RRF46" s="769"/>
      <c r="RRG46" s="768"/>
      <c r="RRH46" s="769"/>
      <c r="RRI46" s="768"/>
      <c r="RRJ46" s="769"/>
      <c r="RRK46" s="768"/>
      <c r="RRL46" s="769"/>
      <c r="RRM46" s="768"/>
      <c r="RRN46" s="769"/>
      <c r="RRO46" s="768"/>
      <c r="RRP46" s="769"/>
      <c r="RRQ46" s="768"/>
      <c r="RRR46" s="769"/>
      <c r="RRS46" s="768"/>
      <c r="RRT46" s="769"/>
      <c r="RRU46" s="768"/>
      <c r="RRV46" s="769"/>
      <c r="RRW46" s="768"/>
      <c r="RRX46" s="769"/>
      <c r="RRY46" s="768"/>
      <c r="RRZ46" s="769"/>
      <c r="RSA46" s="768"/>
      <c r="RSB46" s="769"/>
      <c r="RSC46" s="768"/>
      <c r="RSD46" s="769"/>
      <c r="RSE46" s="768"/>
      <c r="RSF46" s="769"/>
      <c r="RSG46" s="768"/>
      <c r="RSH46" s="769"/>
      <c r="RSI46" s="768"/>
      <c r="RSJ46" s="769"/>
      <c r="RSK46" s="768"/>
      <c r="RSL46" s="769"/>
      <c r="RSM46" s="768"/>
      <c r="RSN46" s="769"/>
      <c r="RSO46" s="768"/>
      <c r="RSP46" s="769"/>
      <c r="RSQ46" s="768"/>
      <c r="RSR46" s="769"/>
      <c r="RSS46" s="768"/>
      <c r="RST46" s="769"/>
      <c r="RSU46" s="768"/>
      <c r="RSV46" s="769"/>
      <c r="RSW46" s="768"/>
      <c r="RSX46" s="769"/>
      <c r="RSY46" s="768"/>
      <c r="RSZ46" s="769"/>
      <c r="RTA46" s="768"/>
      <c r="RTB46" s="769"/>
      <c r="RTC46" s="768"/>
      <c r="RTD46" s="769"/>
      <c r="RTE46" s="768"/>
      <c r="RTF46" s="769"/>
      <c r="RTG46" s="768"/>
      <c r="RTH46" s="769"/>
      <c r="RTI46" s="768"/>
      <c r="RTJ46" s="769"/>
      <c r="RTK46" s="768"/>
      <c r="RTL46" s="769"/>
      <c r="RTM46" s="768"/>
      <c r="RTN46" s="769"/>
      <c r="RTO46" s="768"/>
      <c r="RTP46" s="769"/>
      <c r="RTQ46" s="768"/>
      <c r="RTR46" s="769"/>
      <c r="RTS46" s="768"/>
      <c r="RTT46" s="769"/>
      <c r="RTU46" s="768"/>
      <c r="RTV46" s="769"/>
      <c r="RTW46" s="768"/>
      <c r="RTX46" s="769"/>
      <c r="RTY46" s="768"/>
      <c r="RTZ46" s="769"/>
      <c r="RUA46" s="768"/>
      <c r="RUB46" s="769"/>
      <c r="RUC46" s="768"/>
      <c r="RUD46" s="769"/>
      <c r="RUE46" s="768"/>
      <c r="RUF46" s="769"/>
      <c r="RUG46" s="768"/>
      <c r="RUH46" s="769"/>
      <c r="RUI46" s="768"/>
      <c r="RUJ46" s="769"/>
      <c r="RUK46" s="768"/>
      <c r="RUL46" s="769"/>
      <c r="RUM46" s="768"/>
      <c r="RUN46" s="769"/>
      <c r="RUO46" s="768"/>
      <c r="RUP46" s="769"/>
      <c r="RUQ46" s="768"/>
      <c r="RUR46" s="769"/>
      <c r="RUS46" s="768"/>
      <c r="RUT46" s="769"/>
      <c r="RUU46" s="768"/>
      <c r="RUV46" s="769"/>
      <c r="RUW46" s="768"/>
      <c r="RUX46" s="769"/>
      <c r="RUY46" s="768"/>
      <c r="RUZ46" s="769"/>
      <c r="RVA46" s="768"/>
      <c r="RVB46" s="769"/>
      <c r="RVC46" s="768"/>
      <c r="RVD46" s="769"/>
      <c r="RVE46" s="768"/>
      <c r="RVF46" s="769"/>
      <c r="RVG46" s="768"/>
      <c r="RVH46" s="769"/>
      <c r="RVI46" s="768"/>
      <c r="RVJ46" s="769"/>
      <c r="RVK46" s="768"/>
      <c r="RVL46" s="769"/>
      <c r="RVM46" s="768"/>
      <c r="RVN46" s="769"/>
      <c r="RVO46" s="768"/>
      <c r="RVP46" s="769"/>
      <c r="RVQ46" s="768"/>
      <c r="RVR46" s="769"/>
      <c r="RVS46" s="768"/>
      <c r="RVT46" s="769"/>
      <c r="RVU46" s="768"/>
      <c r="RVV46" s="769"/>
      <c r="RVW46" s="768"/>
      <c r="RVX46" s="769"/>
      <c r="RVY46" s="768"/>
      <c r="RVZ46" s="769"/>
      <c r="RWA46" s="768"/>
      <c r="RWB46" s="769"/>
      <c r="RWC46" s="768"/>
      <c r="RWD46" s="769"/>
      <c r="RWE46" s="768"/>
      <c r="RWF46" s="769"/>
      <c r="RWG46" s="768"/>
      <c r="RWH46" s="769"/>
      <c r="RWI46" s="768"/>
      <c r="RWJ46" s="769"/>
      <c r="RWK46" s="768"/>
      <c r="RWL46" s="769"/>
      <c r="RWM46" s="768"/>
      <c r="RWN46" s="769"/>
      <c r="RWO46" s="768"/>
      <c r="RWP46" s="769"/>
      <c r="RWQ46" s="768"/>
      <c r="RWR46" s="769"/>
      <c r="RWS46" s="768"/>
      <c r="RWT46" s="769"/>
      <c r="RWU46" s="768"/>
      <c r="RWV46" s="769"/>
      <c r="RWW46" s="768"/>
      <c r="RWX46" s="769"/>
      <c r="RWY46" s="768"/>
      <c r="RWZ46" s="769"/>
      <c r="RXA46" s="768"/>
      <c r="RXB46" s="769"/>
      <c r="RXC46" s="768"/>
      <c r="RXD46" s="769"/>
      <c r="RXE46" s="768"/>
      <c r="RXF46" s="769"/>
      <c r="RXG46" s="768"/>
      <c r="RXH46" s="769"/>
      <c r="RXI46" s="768"/>
      <c r="RXJ46" s="769"/>
      <c r="RXK46" s="768"/>
      <c r="RXL46" s="769"/>
      <c r="RXM46" s="768"/>
      <c r="RXN46" s="769"/>
      <c r="RXO46" s="768"/>
      <c r="RXP46" s="769"/>
      <c r="RXQ46" s="768"/>
      <c r="RXR46" s="769"/>
      <c r="RXS46" s="768"/>
      <c r="RXT46" s="769"/>
      <c r="RXU46" s="768"/>
      <c r="RXV46" s="769"/>
      <c r="RXW46" s="768"/>
      <c r="RXX46" s="769"/>
      <c r="RXY46" s="768"/>
      <c r="RXZ46" s="769"/>
      <c r="RYA46" s="768"/>
      <c r="RYB46" s="769"/>
      <c r="RYC46" s="768"/>
      <c r="RYD46" s="769"/>
      <c r="RYE46" s="768"/>
      <c r="RYF46" s="769"/>
      <c r="RYG46" s="768"/>
      <c r="RYH46" s="769"/>
      <c r="RYI46" s="768"/>
      <c r="RYJ46" s="769"/>
      <c r="RYK46" s="768"/>
      <c r="RYL46" s="769"/>
      <c r="RYM46" s="768"/>
      <c r="RYN46" s="769"/>
      <c r="RYO46" s="768"/>
      <c r="RYP46" s="769"/>
      <c r="RYQ46" s="768"/>
      <c r="RYR46" s="769"/>
      <c r="RYS46" s="768"/>
      <c r="RYT46" s="769"/>
      <c r="RYU46" s="768"/>
      <c r="RYV46" s="769"/>
      <c r="RYW46" s="768"/>
      <c r="RYX46" s="769"/>
      <c r="RYY46" s="768"/>
      <c r="RYZ46" s="769"/>
      <c r="RZA46" s="768"/>
      <c r="RZB46" s="769"/>
      <c r="RZC46" s="768"/>
      <c r="RZD46" s="769"/>
      <c r="RZE46" s="768"/>
      <c r="RZF46" s="769"/>
      <c r="RZG46" s="768"/>
      <c r="RZH46" s="769"/>
      <c r="RZI46" s="768"/>
      <c r="RZJ46" s="769"/>
      <c r="RZK46" s="768"/>
      <c r="RZL46" s="769"/>
      <c r="RZM46" s="768"/>
      <c r="RZN46" s="769"/>
      <c r="RZO46" s="768"/>
      <c r="RZP46" s="769"/>
      <c r="RZQ46" s="768"/>
      <c r="RZR46" s="769"/>
      <c r="RZS46" s="768"/>
      <c r="RZT46" s="769"/>
      <c r="RZU46" s="768"/>
      <c r="RZV46" s="769"/>
      <c r="RZW46" s="768"/>
      <c r="RZX46" s="769"/>
      <c r="RZY46" s="768"/>
      <c r="RZZ46" s="769"/>
      <c r="SAA46" s="768"/>
      <c r="SAB46" s="769"/>
      <c r="SAC46" s="768"/>
      <c r="SAD46" s="769"/>
      <c r="SAE46" s="768"/>
      <c r="SAF46" s="769"/>
      <c r="SAG46" s="768"/>
      <c r="SAH46" s="769"/>
      <c r="SAI46" s="768"/>
      <c r="SAJ46" s="769"/>
      <c r="SAK46" s="768"/>
      <c r="SAL46" s="769"/>
      <c r="SAM46" s="768"/>
      <c r="SAN46" s="769"/>
      <c r="SAO46" s="768"/>
      <c r="SAP46" s="769"/>
      <c r="SAQ46" s="768"/>
      <c r="SAR46" s="769"/>
      <c r="SAS46" s="768"/>
      <c r="SAT46" s="769"/>
      <c r="SAU46" s="768"/>
      <c r="SAV46" s="769"/>
      <c r="SAW46" s="768"/>
      <c r="SAX46" s="769"/>
      <c r="SAY46" s="768"/>
      <c r="SAZ46" s="769"/>
      <c r="SBA46" s="768"/>
      <c r="SBB46" s="769"/>
      <c r="SBC46" s="768"/>
      <c r="SBD46" s="769"/>
      <c r="SBE46" s="768"/>
      <c r="SBF46" s="769"/>
      <c r="SBG46" s="768"/>
      <c r="SBH46" s="769"/>
      <c r="SBI46" s="768"/>
      <c r="SBJ46" s="769"/>
      <c r="SBK46" s="768"/>
      <c r="SBL46" s="769"/>
      <c r="SBM46" s="768"/>
      <c r="SBN46" s="769"/>
      <c r="SBO46" s="768"/>
      <c r="SBP46" s="769"/>
      <c r="SBQ46" s="768"/>
      <c r="SBR46" s="769"/>
      <c r="SBS46" s="768"/>
      <c r="SBT46" s="769"/>
      <c r="SBU46" s="768"/>
      <c r="SBV46" s="769"/>
      <c r="SBW46" s="768"/>
      <c r="SBX46" s="769"/>
      <c r="SBY46" s="768"/>
      <c r="SBZ46" s="769"/>
      <c r="SCA46" s="768"/>
      <c r="SCB46" s="769"/>
      <c r="SCC46" s="768"/>
      <c r="SCD46" s="769"/>
      <c r="SCE46" s="768"/>
      <c r="SCF46" s="769"/>
      <c r="SCG46" s="768"/>
      <c r="SCH46" s="769"/>
      <c r="SCI46" s="768"/>
      <c r="SCJ46" s="769"/>
      <c r="SCK46" s="768"/>
      <c r="SCL46" s="769"/>
      <c r="SCM46" s="768"/>
      <c r="SCN46" s="769"/>
      <c r="SCO46" s="768"/>
      <c r="SCP46" s="769"/>
      <c r="SCQ46" s="768"/>
      <c r="SCR46" s="769"/>
      <c r="SCS46" s="768"/>
      <c r="SCT46" s="769"/>
      <c r="SCU46" s="768"/>
      <c r="SCV46" s="769"/>
      <c r="SCW46" s="768"/>
      <c r="SCX46" s="769"/>
      <c r="SCY46" s="768"/>
      <c r="SCZ46" s="769"/>
      <c r="SDA46" s="768"/>
      <c r="SDB46" s="769"/>
      <c r="SDC46" s="768"/>
      <c r="SDD46" s="769"/>
      <c r="SDE46" s="768"/>
      <c r="SDF46" s="769"/>
      <c r="SDG46" s="768"/>
      <c r="SDH46" s="769"/>
      <c r="SDI46" s="768"/>
      <c r="SDJ46" s="769"/>
      <c r="SDK46" s="768"/>
      <c r="SDL46" s="769"/>
      <c r="SDM46" s="768"/>
      <c r="SDN46" s="769"/>
      <c r="SDO46" s="768"/>
      <c r="SDP46" s="769"/>
      <c r="SDQ46" s="768"/>
      <c r="SDR46" s="769"/>
      <c r="SDS46" s="768"/>
      <c r="SDT46" s="769"/>
      <c r="SDU46" s="768"/>
      <c r="SDV46" s="769"/>
      <c r="SDW46" s="768"/>
      <c r="SDX46" s="769"/>
      <c r="SDY46" s="768"/>
      <c r="SDZ46" s="769"/>
      <c r="SEA46" s="768"/>
      <c r="SEB46" s="769"/>
      <c r="SEC46" s="768"/>
      <c r="SED46" s="769"/>
      <c r="SEE46" s="768"/>
      <c r="SEF46" s="769"/>
      <c r="SEG46" s="768"/>
      <c r="SEH46" s="769"/>
      <c r="SEI46" s="768"/>
      <c r="SEJ46" s="769"/>
      <c r="SEK46" s="768"/>
      <c r="SEL46" s="769"/>
      <c r="SEM46" s="768"/>
      <c r="SEN46" s="769"/>
      <c r="SEO46" s="768"/>
      <c r="SEP46" s="769"/>
      <c r="SEQ46" s="768"/>
      <c r="SER46" s="769"/>
      <c r="SES46" s="768"/>
      <c r="SET46" s="769"/>
      <c r="SEU46" s="768"/>
      <c r="SEV46" s="769"/>
      <c r="SEW46" s="768"/>
      <c r="SEX46" s="769"/>
      <c r="SEY46" s="768"/>
      <c r="SEZ46" s="769"/>
      <c r="SFA46" s="768"/>
      <c r="SFB46" s="769"/>
      <c r="SFC46" s="768"/>
      <c r="SFD46" s="769"/>
      <c r="SFE46" s="768"/>
      <c r="SFF46" s="769"/>
      <c r="SFG46" s="768"/>
      <c r="SFH46" s="769"/>
      <c r="SFI46" s="768"/>
      <c r="SFJ46" s="769"/>
      <c r="SFK46" s="768"/>
      <c r="SFL46" s="769"/>
      <c r="SFM46" s="768"/>
      <c r="SFN46" s="769"/>
      <c r="SFO46" s="768"/>
      <c r="SFP46" s="769"/>
      <c r="SFQ46" s="768"/>
      <c r="SFR46" s="769"/>
      <c r="SFS46" s="768"/>
      <c r="SFT46" s="769"/>
      <c r="SFU46" s="768"/>
      <c r="SFV46" s="769"/>
      <c r="SFW46" s="768"/>
      <c r="SFX46" s="769"/>
      <c r="SFY46" s="768"/>
      <c r="SFZ46" s="769"/>
      <c r="SGA46" s="768"/>
      <c r="SGB46" s="769"/>
      <c r="SGC46" s="768"/>
      <c r="SGD46" s="769"/>
      <c r="SGE46" s="768"/>
      <c r="SGF46" s="769"/>
      <c r="SGG46" s="768"/>
      <c r="SGH46" s="769"/>
      <c r="SGI46" s="768"/>
      <c r="SGJ46" s="769"/>
      <c r="SGK46" s="768"/>
      <c r="SGL46" s="769"/>
      <c r="SGM46" s="768"/>
      <c r="SGN46" s="769"/>
      <c r="SGO46" s="768"/>
      <c r="SGP46" s="769"/>
      <c r="SGQ46" s="768"/>
      <c r="SGR46" s="769"/>
      <c r="SGS46" s="768"/>
      <c r="SGT46" s="769"/>
      <c r="SGU46" s="768"/>
      <c r="SGV46" s="769"/>
      <c r="SGW46" s="768"/>
      <c r="SGX46" s="769"/>
      <c r="SGY46" s="768"/>
      <c r="SGZ46" s="769"/>
      <c r="SHA46" s="768"/>
      <c r="SHB46" s="769"/>
      <c r="SHC46" s="768"/>
      <c r="SHD46" s="769"/>
      <c r="SHE46" s="768"/>
      <c r="SHF46" s="769"/>
      <c r="SHG46" s="768"/>
      <c r="SHH46" s="769"/>
      <c r="SHI46" s="768"/>
      <c r="SHJ46" s="769"/>
      <c r="SHK46" s="768"/>
      <c r="SHL46" s="769"/>
      <c r="SHM46" s="768"/>
      <c r="SHN46" s="769"/>
      <c r="SHO46" s="768"/>
      <c r="SHP46" s="769"/>
      <c r="SHQ46" s="768"/>
      <c r="SHR46" s="769"/>
      <c r="SHS46" s="768"/>
      <c r="SHT46" s="769"/>
      <c r="SHU46" s="768"/>
      <c r="SHV46" s="769"/>
      <c r="SHW46" s="768"/>
      <c r="SHX46" s="769"/>
      <c r="SHY46" s="768"/>
      <c r="SHZ46" s="769"/>
      <c r="SIA46" s="768"/>
      <c r="SIB46" s="769"/>
      <c r="SIC46" s="768"/>
      <c r="SID46" s="769"/>
      <c r="SIE46" s="768"/>
      <c r="SIF46" s="769"/>
      <c r="SIG46" s="768"/>
      <c r="SIH46" s="769"/>
      <c r="SII46" s="768"/>
      <c r="SIJ46" s="769"/>
      <c r="SIK46" s="768"/>
      <c r="SIL46" s="769"/>
      <c r="SIM46" s="768"/>
      <c r="SIN46" s="769"/>
      <c r="SIO46" s="768"/>
      <c r="SIP46" s="769"/>
      <c r="SIQ46" s="768"/>
      <c r="SIR46" s="769"/>
      <c r="SIS46" s="768"/>
      <c r="SIT46" s="769"/>
      <c r="SIU46" s="768"/>
      <c r="SIV46" s="769"/>
      <c r="SIW46" s="768"/>
      <c r="SIX46" s="769"/>
      <c r="SIY46" s="768"/>
      <c r="SIZ46" s="769"/>
      <c r="SJA46" s="768"/>
      <c r="SJB46" s="769"/>
      <c r="SJC46" s="768"/>
      <c r="SJD46" s="769"/>
      <c r="SJE46" s="768"/>
      <c r="SJF46" s="769"/>
      <c r="SJG46" s="768"/>
      <c r="SJH46" s="769"/>
      <c r="SJI46" s="768"/>
      <c r="SJJ46" s="769"/>
      <c r="SJK46" s="768"/>
      <c r="SJL46" s="769"/>
      <c r="SJM46" s="768"/>
      <c r="SJN46" s="769"/>
      <c r="SJO46" s="768"/>
      <c r="SJP46" s="769"/>
      <c r="SJQ46" s="768"/>
      <c r="SJR46" s="769"/>
      <c r="SJS46" s="768"/>
      <c r="SJT46" s="769"/>
      <c r="SJU46" s="768"/>
      <c r="SJV46" s="769"/>
      <c r="SJW46" s="768"/>
      <c r="SJX46" s="769"/>
      <c r="SJY46" s="768"/>
      <c r="SJZ46" s="769"/>
      <c r="SKA46" s="768"/>
      <c r="SKB46" s="769"/>
      <c r="SKC46" s="768"/>
      <c r="SKD46" s="769"/>
      <c r="SKE46" s="768"/>
      <c r="SKF46" s="769"/>
      <c r="SKG46" s="768"/>
      <c r="SKH46" s="769"/>
      <c r="SKI46" s="768"/>
      <c r="SKJ46" s="769"/>
      <c r="SKK46" s="768"/>
      <c r="SKL46" s="769"/>
      <c r="SKM46" s="768"/>
      <c r="SKN46" s="769"/>
      <c r="SKO46" s="768"/>
      <c r="SKP46" s="769"/>
      <c r="SKQ46" s="768"/>
      <c r="SKR46" s="769"/>
      <c r="SKS46" s="768"/>
      <c r="SKT46" s="769"/>
      <c r="SKU46" s="768"/>
      <c r="SKV46" s="769"/>
      <c r="SKW46" s="768"/>
      <c r="SKX46" s="769"/>
      <c r="SKY46" s="768"/>
      <c r="SKZ46" s="769"/>
      <c r="SLA46" s="768"/>
      <c r="SLB46" s="769"/>
      <c r="SLC46" s="768"/>
      <c r="SLD46" s="769"/>
      <c r="SLE46" s="768"/>
      <c r="SLF46" s="769"/>
      <c r="SLG46" s="768"/>
      <c r="SLH46" s="769"/>
      <c r="SLI46" s="768"/>
      <c r="SLJ46" s="769"/>
      <c r="SLK46" s="768"/>
      <c r="SLL46" s="769"/>
      <c r="SLM46" s="768"/>
      <c r="SLN46" s="769"/>
      <c r="SLO46" s="768"/>
      <c r="SLP46" s="769"/>
      <c r="SLQ46" s="768"/>
      <c r="SLR46" s="769"/>
      <c r="SLS46" s="768"/>
      <c r="SLT46" s="769"/>
      <c r="SLU46" s="768"/>
      <c r="SLV46" s="769"/>
      <c r="SLW46" s="768"/>
      <c r="SLX46" s="769"/>
      <c r="SLY46" s="768"/>
      <c r="SLZ46" s="769"/>
      <c r="SMA46" s="768"/>
      <c r="SMB46" s="769"/>
      <c r="SMC46" s="768"/>
      <c r="SMD46" s="769"/>
      <c r="SME46" s="768"/>
      <c r="SMF46" s="769"/>
      <c r="SMG46" s="768"/>
      <c r="SMH46" s="769"/>
      <c r="SMI46" s="768"/>
      <c r="SMJ46" s="769"/>
      <c r="SMK46" s="768"/>
      <c r="SML46" s="769"/>
      <c r="SMM46" s="768"/>
      <c r="SMN46" s="769"/>
      <c r="SMO46" s="768"/>
      <c r="SMP46" s="769"/>
      <c r="SMQ46" s="768"/>
      <c r="SMR46" s="769"/>
      <c r="SMS46" s="768"/>
      <c r="SMT46" s="769"/>
      <c r="SMU46" s="768"/>
      <c r="SMV46" s="769"/>
      <c r="SMW46" s="768"/>
      <c r="SMX46" s="769"/>
      <c r="SMY46" s="768"/>
      <c r="SMZ46" s="769"/>
      <c r="SNA46" s="768"/>
      <c r="SNB46" s="769"/>
      <c r="SNC46" s="768"/>
      <c r="SND46" s="769"/>
      <c r="SNE46" s="768"/>
      <c r="SNF46" s="769"/>
      <c r="SNG46" s="768"/>
      <c r="SNH46" s="769"/>
      <c r="SNI46" s="768"/>
      <c r="SNJ46" s="769"/>
      <c r="SNK46" s="768"/>
      <c r="SNL46" s="769"/>
      <c r="SNM46" s="768"/>
      <c r="SNN46" s="769"/>
      <c r="SNO46" s="768"/>
      <c r="SNP46" s="769"/>
      <c r="SNQ46" s="768"/>
      <c r="SNR46" s="769"/>
      <c r="SNS46" s="768"/>
      <c r="SNT46" s="769"/>
      <c r="SNU46" s="768"/>
      <c r="SNV46" s="769"/>
      <c r="SNW46" s="768"/>
      <c r="SNX46" s="769"/>
      <c r="SNY46" s="768"/>
      <c r="SNZ46" s="769"/>
      <c r="SOA46" s="768"/>
      <c r="SOB46" s="769"/>
      <c r="SOC46" s="768"/>
      <c r="SOD46" s="769"/>
      <c r="SOE46" s="768"/>
      <c r="SOF46" s="769"/>
      <c r="SOG46" s="768"/>
      <c r="SOH46" s="769"/>
      <c r="SOI46" s="768"/>
      <c r="SOJ46" s="769"/>
      <c r="SOK46" s="768"/>
      <c r="SOL46" s="769"/>
      <c r="SOM46" s="768"/>
      <c r="SON46" s="769"/>
      <c r="SOO46" s="768"/>
      <c r="SOP46" s="769"/>
      <c r="SOQ46" s="768"/>
      <c r="SOR46" s="769"/>
      <c r="SOS46" s="768"/>
      <c r="SOT46" s="769"/>
      <c r="SOU46" s="768"/>
      <c r="SOV46" s="769"/>
      <c r="SOW46" s="768"/>
      <c r="SOX46" s="769"/>
      <c r="SOY46" s="768"/>
      <c r="SOZ46" s="769"/>
      <c r="SPA46" s="768"/>
      <c r="SPB46" s="769"/>
      <c r="SPC46" s="768"/>
      <c r="SPD46" s="769"/>
      <c r="SPE46" s="768"/>
      <c r="SPF46" s="769"/>
      <c r="SPG46" s="768"/>
      <c r="SPH46" s="769"/>
      <c r="SPI46" s="768"/>
      <c r="SPJ46" s="769"/>
      <c r="SPK46" s="768"/>
      <c r="SPL46" s="769"/>
      <c r="SPM46" s="768"/>
      <c r="SPN46" s="769"/>
      <c r="SPO46" s="768"/>
      <c r="SPP46" s="769"/>
      <c r="SPQ46" s="768"/>
      <c r="SPR46" s="769"/>
      <c r="SPS46" s="768"/>
      <c r="SPT46" s="769"/>
      <c r="SPU46" s="768"/>
      <c r="SPV46" s="769"/>
      <c r="SPW46" s="768"/>
      <c r="SPX46" s="769"/>
      <c r="SPY46" s="768"/>
      <c r="SPZ46" s="769"/>
      <c r="SQA46" s="768"/>
      <c r="SQB46" s="769"/>
      <c r="SQC46" s="768"/>
      <c r="SQD46" s="769"/>
      <c r="SQE46" s="768"/>
      <c r="SQF46" s="769"/>
      <c r="SQG46" s="768"/>
      <c r="SQH46" s="769"/>
      <c r="SQI46" s="768"/>
      <c r="SQJ46" s="769"/>
      <c r="SQK46" s="768"/>
      <c r="SQL46" s="769"/>
      <c r="SQM46" s="768"/>
      <c r="SQN46" s="769"/>
      <c r="SQO46" s="768"/>
      <c r="SQP46" s="769"/>
      <c r="SQQ46" s="768"/>
      <c r="SQR46" s="769"/>
      <c r="SQS46" s="768"/>
      <c r="SQT46" s="769"/>
      <c r="SQU46" s="768"/>
      <c r="SQV46" s="769"/>
      <c r="SQW46" s="768"/>
      <c r="SQX46" s="769"/>
      <c r="SQY46" s="768"/>
      <c r="SQZ46" s="769"/>
      <c r="SRA46" s="768"/>
      <c r="SRB46" s="769"/>
      <c r="SRC46" s="768"/>
      <c r="SRD46" s="769"/>
      <c r="SRE46" s="768"/>
      <c r="SRF46" s="769"/>
      <c r="SRG46" s="768"/>
      <c r="SRH46" s="769"/>
      <c r="SRI46" s="768"/>
      <c r="SRJ46" s="769"/>
      <c r="SRK46" s="768"/>
      <c r="SRL46" s="769"/>
      <c r="SRM46" s="768"/>
      <c r="SRN46" s="769"/>
      <c r="SRO46" s="768"/>
      <c r="SRP46" s="769"/>
      <c r="SRQ46" s="768"/>
      <c r="SRR46" s="769"/>
      <c r="SRS46" s="768"/>
      <c r="SRT46" s="769"/>
      <c r="SRU46" s="768"/>
      <c r="SRV46" s="769"/>
      <c r="SRW46" s="768"/>
      <c r="SRX46" s="769"/>
      <c r="SRY46" s="768"/>
      <c r="SRZ46" s="769"/>
      <c r="SSA46" s="768"/>
      <c r="SSB46" s="769"/>
      <c r="SSC46" s="768"/>
      <c r="SSD46" s="769"/>
      <c r="SSE46" s="768"/>
      <c r="SSF46" s="769"/>
      <c r="SSG46" s="768"/>
      <c r="SSH46" s="769"/>
      <c r="SSI46" s="768"/>
      <c r="SSJ46" s="769"/>
      <c r="SSK46" s="768"/>
      <c r="SSL46" s="769"/>
      <c r="SSM46" s="768"/>
      <c r="SSN46" s="769"/>
      <c r="SSO46" s="768"/>
      <c r="SSP46" s="769"/>
      <c r="SSQ46" s="768"/>
      <c r="SSR46" s="769"/>
      <c r="SSS46" s="768"/>
      <c r="SST46" s="769"/>
      <c r="SSU46" s="768"/>
      <c r="SSV46" s="769"/>
      <c r="SSW46" s="768"/>
      <c r="SSX46" s="769"/>
      <c r="SSY46" s="768"/>
      <c r="SSZ46" s="769"/>
      <c r="STA46" s="768"/>
      <c r="STB46" s="769"/>
      <c r="STC46" s="768"/>
      <c r="STD46" s="769"/>
      <c r="STE46" s="768"/>
      <c r="STF46" s="769"/>
      <c r="STG46" s="768"/>
      <c r="STH46" s="769"/>
      <c r="STI46" s="768"/>
      <c r="STJ46" s="769"/>
      <c r="STK46" s="768"/>
      <c r="STL46" s="769"/>
      <c r="STM46" s="768"/>
      <c r="STN46" s="769"/>
      <c r="STO46" s="768"/>
      <c r="STP46" s="769"/>
      <c r="STQ46" s="768"/>
      <c r="STR46" s="769"/>
      <c r="STS46" s="768"/>
      <c r="STT46" s="769"/>
      <c r="STU46" s="768"/>
      <c r="STV46" s="769"/>
      <c r="STW46" s="768"/>
      <c r="STX46" s="769"/>
      <c r="STY46" s="768"/>
      <c r="STZ46" s="769"/>
      <c r="SUA46" s="768"/>
      <c r="SUB46" s="769"/>
      <c r="SUC46" s="768"/>
      <c r="SUD46" s="769"/>
      <c r="SUE46" s="768"/>
      <c r="SUF46" s="769"/>
      <c r="SUG46" s="768"/>
      <c r="SUH46" s="769"/>
      <c r="SUI46" s="768"/>
      <c r="SUJ46" s="769"/>
      <c r="SUK46" s="768"/>
      <c r="SUL46" s="769"/>
      <c r="SUM46" s="768"/>
      <c r="SUN46" s="769"/>
      <c r="SUO46" s="768"/>
      <c r="SUP46" s="769"/>
      <c r="SUQ46" s="768"/>
      <c r="SUR46" s="769"/>
      <c r="SUS46" s="768"/>
      <c r="SUT46" s="769"/>
      <c r="SUU46" s="768"/>
      <c r="SUV46" s="769"/>
      <c r="SUW46" s="768"/>
      <c r="SUX46" s="769"/>
      <c r="SUY46" s="768"/>
      <c r="SUZ46" s="769"/>
      <c r="SVA46" s="768"/>
      <c r="SVB46" s="769"/>
      <c r="SVC46" s="768"/>
      <c r="SVD46" s="769"/>
      <c r="SVE46" s="768"/>
      <c r="SVF46" s="769"/>
      <c r="SVG46" s="768"/>
      <c r="SVH46" s="769"/>
      <c r="SVI46" s="768"/>
      <c r="SVJ46" s="769"/>
      <c r="SVK46" s="768"/>
      <c r="SVL46" s="769"/>
      <c r="SVM46" s="768"/>
      <c r="SVN46" s="769"/>
      <c r="SVO46" s="768"/>
      <c r="SVP46" s="769"/>
      <c r="SVQ46" s="768"/>
      <c r="SVR46" s="769"/>
      <c r="SVS46" s="768"/>
      <c r="SVT46" s="769"/>
      <c r="SVU46" s="768"/>
      <c r="SVV46" s="769"/>
      <c r="SVW46" s="768"/>
      <c r="SVX46" s="769"/>
      <c r="SVY46" s="768"/>
      <c r="SVZ46" s="769"/>
      <c r="SWA46" s="768"/>
      <c r="SWB46" s="769"/>
      <c r="SWC46" s="768"/>
      <c r="SWD46" s="769"/>
      <c r="SWE46" s="768"/>
      <c r="SWF46" s="769"/>
      <c r="SWG46" s="768"/>
      <c r="SWH46" s="769"/>
      <c r="SWI46" s="768"/>
      <c r="SWJ46" s="769"/>
      <c r="SWK46" s="768"/>
      <c r="SWL46" s="769"/>
      <c r="SWM46" s="768"/>
      <c r="SWN46" s="769"/>
      <c r="SWO46" s="768"/>
      <c r="SWP46" s="769"/>
      <c r="SWQ46" s="768"/>
      <c r="SWR46" s="769"/>
      <c r="SWS46" s="768"/>
      <c r="SWT46" s="769"/>
      <c r="SWU46" s="768"/>
      <c r="SWV46" s="769"/>
      <c r="SWW46" s="768"/>
      <c r="SWX46" s="769"/>
      <c r="SWY46" s="768"/>
      <c r="SWZ46" s="769"/>
      <c r="SXA46" s="768"/>
      <c r="SXB46" s="769"/>
      <c r="SXC46" s="768"/>
      <c r="SXD46" s="769"/>
      <c r="SXE46" s="768"/>
      <c r="SXF46" s="769"/>
      <c r="SXG46" s="768"/>
      <c r="SXH46" s="769"/>
      <c r="SXI46" s="768"/>
      <c r="SXJ46" s="769"/>
      <c r="SXK46" s="768"/>
      <c r="SXL46" s="769"/>
      <c r="SXM46" s="768"/>
      <c r="SXN46" s="769"/>
      <c r="SXO46" s="768"/>
      <c r="SXP46" s="769"/>
      <c r="SXQ46" s="768"/>
      <c r="SXR46" s="769"/>
      <c r="SXS46" s="768"/>
      <c r="SXT46" s="769"/>
      <c r="SXU46" s="768"/>
      <c r="SXV46" s="769"/>
      <c r="SXW46" s="768"/>
      <c r="SXX46" s="769"/>
      <c r="SXY46" s="768"/>
      <c r="SXZ46" s="769"/>
      <c r="SYA46" s="768"/>
      <c r="SYB46" s="769"/>
      <c r="SYC46" s="768"/>
      <c r="SYD46" s="769"/>
      <c r="SYE46" s="768"/>
      <c r="SYF46" s="769"/>
      <c r="SYG46" s="768"/>
      <c r="SYH46" s="769"/>
      <c r="SYI46" s="768"/>
      <c r="SYJ46" s="769"/>
      <c r="SYK46" s="768"/>
      <c r="SYL46" s="769"/>
      <c r="SYM46" s="768"/>
      <c r="SYN46" s="769"/>
      <c r="SYO46" s="768"/>
      <c r="SYP46" s="769"/>
      <c r="SYQ46" s="768"/>
      <c r="SYR46" s="769"/>
      <c r="SYS46" s="768"/>
      <c r="SYT46" s="769"/>
      <c r="SYU46" s="768"/>
      <c r="SYV46" s="769"/>
      <c r="SYW46" s="768"/>
      <c r="SYX46" s="769"/>
      <c r="SYY46" s="768"/>
      <c r="SYZ46" s="769"/>
      <c r="SZA46" s="768"/>
      <c r="SZB46" s="769"/>
      <c r="SZC46" s="768"/>
      <c r="SZD46" s="769"/>
      <c r="SZE46" s="768"/>
      <c r="SZF46" s="769"/>
      <c r="SZG46" s="768"/>
      <c r="SZH46" s="769"/>
      <c r="SZI46" s="768"/>
      <c r="SZJ46" s="769"/>
      <c r="SZK46" s="768"/>
      <c r="SZL46" s="769"/>
      <c r="SZM46" s="768"/>
      <c r="SZN46" s="769"/>
      <c r="SZO46" s="768"/>
      <c r="SZP46" s="769"/>
      <c r="SZQ46" s="768"/>
      <c r="SZR46" s="769"/>
      <c r="SZS46" s="768"/>
      <c r="SZT46" s="769"/>
      <c r="SZU46" s="768"/>
      <c r="SZV46" s="769"/>
      <c r="SZW46" s="768"/>
      <c r="SZX46" s="769"/>
      <c r="SZY46" s="768"/>
      <c r="SZZ46" s="769"/>
      <c r="TAA46" s="768"/>
      <c r="TAB46" s="769"/>
      <c r="TAC46" s="768"/>
      <c r="TAD46" s="769"/>
      <c r="TAE46" s="768"/>
      <c r="TAF46" s="769"/>
      <c r="TAG46" s="768"/>
      <c r="TAH46" s="769"/>
      <c r="TAI46" s="768"/>
      <c r="TAJ46" s="769"/>
      <c r="TAK46" s="768"/>
      <c r="TAL46" s="769"/>
      <c r="TAM46" s="768"/>
      <c r="TAN46" s="769"/>
      <c r="TAO46" s="768"/>
      <c r="TAP46" s="769"/>
      <c r="TAQ46" s="768"/>
      <c r="TAR46" s="769"/>
      <c r="TAS46" s="768"/>
      <c r="TAT46" s="769"/>
      <c r="TAU46" s="768"/>
      <c r="TAV46" s="769"/>
      <c r="TAW46" s="768"/>
      <c r="TAX46" s="769"/>
      <c r="TAY46" s="768"/>
      <c r="TAZ46" s="769"/>
      <c r="TBA46" s="768"/>
      <c r="TBB46" s="769"/>
      <c r="TBC46" s="768"/>
      <c r="TBD46" s="769"/>
      <c r="TBE46" s="768"/>
      <c r="TBF46" s="769"/>
      <c r="TBG46" s="768"/>
      <c r="TBH46" s="769"/>
      <c r="TBI46" s="768"/>
      <c r="TBJ46" s="769"/>
      <c r="TBK46" s="768"/>
      <c r="TBL46" s="769"/>
      <c r="TBM46" s="768"/>
      <c r="TBN46" s="769"/>
      <c r="TBO46" s="768"/>
      <c r="TBP46" s="769"/>
      <c r="TBQ46" s="768"/>
      <c r="TBR46" s="769"/>
      <c r="TBS46" s="768"/>
      <c r="TBT46" s="769"/>
      <c r="TBU46" s="768"/>
      <c r="TBV46" s="769"/>
      <c r="TBW46" s="768"/>
      <c r="TBX46" s="769"/>
      <c r="TBY46" s="768"/>
      <c r="TBZ46" s="769"/>
      <c r="TCA46" s="768"/>
      <c r="TCB46" s="769"/>
      <c r="TCC46" s="768"/>
      <c r="TCD46" s="769"/>
      <c r="TCE46" s="768"/>
      <c r="TCF46" s="769"/>
      <c r="TCG46" s="768"/>
      <c r="TCH46" s="769"/>
      <c r="TCI46" s="768"/>
      <c r="TCJ46" s="769"/>
      <c r="TCK46" s="768"/>
      <c r="TCL46" s="769"/>
      <c r="TCM46" s="768"/>
      <c r="TCN46" s="769"/>
      <c r="TCO46" s="768"/>
      <c r="TCP46" s="769"/>
      <c r="TCQ46" s="768"/>
      <c r="TCR46" s="769"/>
      <c r="TCS46" s="768"/>
      <c r="TCT46" s="769"/>
      <c r="TCU46" s="768"/>
      <c r="TCV46" s="769"/>
      <c r="TCW46" s="768"/>
      <c r="TCX46" s="769"/>
      <c r="TCY46" s="768"/>
      <c r="TCZ46" s="769"/>
      <c r="TDA46" s="768"/>
      <c r="TDB46" s="769"/>
      <c r="TDC46" s="768"/>
      <c r="TDD46" s="769"/>
      <c r="TDE46" s="768"/>
      <c r="TDF46" s="769"/>
      <c r="TDG46" s="768"/>
      <c r="TDH46" s="769"/>
      <c r="TDI46" s="768"/>
      <c r="TDJ46" s="769"/>
      <c r="TDK46" s="768"/>
      <c r="TDL46" s="769"/>
      <c r="TDM46" s="768"/>
      <c r="TDN46" s="769"/>
      <c r="TDO46" s="768"/>
      <c r="TDP46" s="769"/>
      <c r="TDQ46" s="768"/>
      <c r="TDR46" s="769"/>
      <c r="TDS46" s="768"/>
      <c r="TDT46" s="769"/>
      <c r="TDU46" s="768"/>
      <c r="TDV46" s="769"/>
      <c r="TDW46" s="768"/>
      <c r="TDX46" s="769"/>
      <c r="TDY46" s="768"/>
      <c r="TDZ46" s="769"/>
      <c r="TEA46" s="768"/>
      <c r="TEB46" s="769"/>
      <c r="TEC46" s="768"/>
      <c r="TED46" s="769"/>
      <c r="TEE46" s="768"/>
      <c r="TEF46" s="769"/>
      <c r="TEG46" s="768"/>
      <c r="TEH46" s="769"/>
      <c r="TEI46" s="768"/>
      <c r="TEJ46" s="769"/>
      <c r="TEK46" s="768"/>
      <c r="TEL46" s="769"/>
      <c r="TEM46" s="768"/>
      <c r="TEN46" s="769"/>
      <c r="TEO46" s="768"/>
      <c r="TEP46" s="769"/>
      <c r="TEQ46" s="768"/>
      <c r="TER46" s="769"/>
      <c r="TES46" s="768"/>
      <c r="TET46" s="769"/>
      <c r="TEU46" s="768"/>
      <c r="TEV46" s="769"/>
      <c r="TEW46" s="768"/>
      <c r="TEX46" s="769"/>
      <c r="TEY46" s="768"/>
      <c r="TEZ46" s="769"/>
      <c r="TFA46" s="768"/>
      <c r="TFB46" s="769"/>
      <c r="TFC46" s="768"/>
      <c r="TFD46" s="769"/>
      <c r="TFE46" s="768"/>
      <c r="TFF46" s="769"/>
      <c r="TFG46" s="768"/>
      <c r="TFH46" s="769"/>
      <c r="TFI46" s="768"/>
      <c r="TFJ46" s="769"/>
      <c r="TFK46" s="768"/>
      <c r="TFL46" s="769"/>
      <c r="TFM46" s="768"/>
      <c r="TFN46" s="769"/>
      <c r="TFO46" s="768"/>
      <c r="TFP46" s="769"/>
      <c r="TFQ46" s="768"/>
      <c r="TFR46" s="769"/>
      <c r="TFS46" s="768"/>
      <c r="TFT46" s="769"/>
      <c r="TFU46" s="768"/>
      <c r="TFV46" s="769"/>
      <c r="TFW46" s="768"/>
      <c r="TFX46" s="769"/>
      <c r="TFY46" s="768"/>
      <c r="TFZ46" s="769"/>
      <c r="TGA46" s="768"/>
      <c r="TGB46" s="769"/>
      <c r="TGC46" s="768"/>
      <c r="TGD46" s="769"/>
      <c r="TGE46" s="768"/>
      <c r="TGF46" s="769"/>
      <c r="TGG46" s="768"/>
      <c r="TGH46" s="769"/>
      <c r="TGI46" s="768"/>
      <c r="TGJ46" s="769"/>
      <c r="TGK46" s="768"/>
      <c r="TGL46" s="769"/>
      <c r="TGM46" s="768"/>
      <c r="TGN46" s="769"/>
      <c r="TGO46" s="768"/>
      <c r="TGP46" s="769"/>
      <c r="TGQ46" s="768"/>
      <c r="TGR46" s="769"/>
      <c r="TGS46" s="768"/>
      <c r="TGT46" s="769"/>
      <c r="TGU46" s="768"/>
      <c r="TGV46" s="769"/>
      <c r="TGW46" s="768"/>
      <c r="TGX46" s="769"/>
      <c r="TGY46" s="768"/>
      <c r="TGZ46" s="769"/>
      <c r="THA46" s="768"/>
      <c r="THB46" s="769"/>
      <c r="THC46" s="768"/>
      <c r="THD46" s="769"/>
      <c r="THE46" s="768"/>
      <c r="THF46" s="769"/>
      <c r="THG46" s="768"/>
      <c r="THH46" s="769"/>
      <c r="THI46" s="768"/>
      <c r="THJ46" s="769"/>
      <c r="THK46" s="768"/>
      <c r="THL46" s="769"/>
      <c r="THM46" s="768"/>
      <c r="THN46" s="769"/>
      <c r="THO46" s="768"/>
      <c r="THP46" s="769"/>
      <c r="THQ46" s="768"/>
      <c r="THR46" s="769"/>
      <c r="THS46" s="768"/>
      <c r="THT46" s="769"/>
      <c r="THU46" s="768"/>
      <c r="THV46" s="769"/>
      <c r="THW46" s="768"/>
      <c r="THX46" s="769"/>
      <c r="THY46" s="768"/>
      <c r="THZ46" s="769"/>
      <c r="TIA46" s="768"/>
      <c r="TIB46" s="769"/>
      <c r="TIC46" s="768"/>
      <c r="TID46" s="769"/>
      <c r="TIE46" s="768"/>
      <c r="TIF46" s="769"/>
      <c r="TIG46" s="768"/>
      <c r="TIH46" s="769"/>
      <c r="TII46" s="768"/>
      <c r="TIJ46" s="769"/>
      <c r="TIK46" s="768"/>
      <c r="TIL46" s="769"/>
      <c r="TIM46" s="768"/>
      <c r="TIN46" s="769"/>
      <c r="TIO46" s="768"/>
      <c r="TIP46" s="769"/>
      <c r="TIQ46" s="768"/>
      <c r="TIR46" s="769"/>
      <c r="TIS46" s="768"/>
      <c r="TIT46" s="769"/>
      <c r="TIU46" s="768"/>
      <c r="TIV46" s="769"/>
      <c r="TIW46" s="768"/>
      <c r="TIX46" s="769"/>
      <c r="TIY46" s="768"/>
      <c r="TIZ46" s="769"/>
      <c r="TJA46" s="768"/>
      <c r="TJB46" s="769"/>
      <c r="TJC46" s="768"/>
      <c r="TJD46" s="769"/>
      <c r="TJE46" s="768"/>
      <c r="TJF46" s="769"/>
      <c r="TJG46" s="768"/>
      <c r="TJH46" s="769"/>
      <c r="TJI46" s="768"/>
      <c r="TJJ46" s="769"/>
      <c r="TJK46" s="768"/>
      <c r="TJL46" s="769"/>
      <c r="TJM46" s="768"/>
      <c r="TJN46" s="769"/>
      <c r="TJO46" s="768"/>
      <c r="TJP46" s="769"/>
      <c r="TJQ46" s="768"/>
      <c r="TJR46" s="769"/>
      <c r="TJS46" s="768"/>
      <c r="TJT46" s="769"/>
      <c r="TJU46" s="768"/>
      <c r="TJV46" s="769"/>
      <c r="TJW46" s="768"/>
      <c r="TJX46" s="769"/>
      <c r="TJY46" s="768"/>
      <c r="TJZ46" s="769"/>
      <c r="TKA46" s="768"/>
      <c r="TKB46" s="769"/>
      <c r="TKC46" s="768"/>
      <c r="TKD46" s="769"/>
      <c r="TKE46" s="768"/>
      <c r="TKF46" s="769"/>
      <c r="TKG46" s="768"/>
      <c r="TKH46" s="769"/>
      <c r="TKI46" s="768"/>
      <c r="TKJ46" s="769"/>
      <c r="TKK46" s="768"/>
      <c r="TKL46" s="769"/>
      <c r="TKM46" s="768"/>
      <c r="TKN46" s="769"/>
      <c r="TKO46" s="768"/>
      <c r="TKP46" s="769"/>
      <c r="TKQ46" s="768"/>
      <c r="TKR46" s="769"/>
      <c r="TKS46" s="768"/>
      <c r="TKT46" s="769"/>
      <c r="TKU46" s="768"/>
      <c r="TKV46" s="769"/>
      <c r="TKW46" s="768"/>
      <c r="TKX46" s="769"/>
      <c r="TKY46" s="768"/>
      <c r="TKZ46" s="769"/>
      <c r="TLA46" s="768"/>
      <c r="TLB46" s="769"/>
      <c r="TLC46" s="768"/>
      <c r="TLD46" s="769"/>
      <c r="TLE46" s="768"/>
      <c r="TLF46" s="769"/>
      <c r="TLG46" s="768"/>
      <c r="TLH46" s="769"/>
      <c r="TLI46" s="768"/>
      <c r="TLJ46" s="769"/>
      <c r="TLK46" s="768"/>
      <c r="TLL46" s="769"/>
      <c r="TLM46" s="768"/>
      <c r="TLN46" s="769"/>
      <c r="TLO46" s="768"/>
      <c r="TLP46" s="769"/>
      <c r="TLQ46" s="768"/>
      <c r="TLR46" s="769"/>
      <c r="TLS46" s="768"/>
      <c r="TLT46" s="769"/>
      <c r="TLU46" s="768"/>
      <c r="TLV46" s="769"/>
      <c r="TLW46" s="768"/>
      <c r="TLX46" s="769"/>
      <c r="TLY46" s="768"/>
      <c r="TLZ46" s="769"/>
      <c r="TMA46" s="768"/>
      <c r="TMB46" s="769"/>
      <c r="TMC46" s="768"/>
      <c r="TMD46" s="769"/>
      <c r="TME46" s="768"/>
      <c r="TMF46" s="769"/>
      <c r="TMG46" s="768"/>
      <c r="TMH46" s="769"/>
      <c r="TMI46" s="768"/>
      <c r="TMJ46" s="769"/>
      <c r="TMK46" s="768"/>
      <c r="TML46" s="769"/>
      <c r="TMM46" s="768"/>
      <c r="TMN46" s="769"/>
      <c r="TMO46" s="768"/>
      <c r="TMP46" s="769"/>
      <c r="TMQ46" s="768"/>
      <c r="TMR46" s="769"/>
      <c r="TMS46" s="768"/>
      <c r="TMT46" s="769"/>
      <c r="TMU46" s="768"/>
      <c r="TMV46" s="769"/>
      <c r="TMW46" s="768"/>
      <c r="TMX46" s="769"/>
      <c r="TMY46" s="768"/>
      <c r="TMZ46" s="769"/>
      <c r="TNA46" s="768"/>
      <c r="TNB46" s="769"/>
      <c r="TNC46" s="768"/>
      <c r="TND46" s="769"/>
      <c r="TNE46" s="768"/>
      <c r="TNF46" s="769"/>
      <c r="TNG46" s="768"/>
      <c r="TNH46" s="769"/>
      <c r="TNI46" s="768"/>
      <c r="TNJ46" s="769"/>
      <c r="TNK46" s="768"/>
      <c r="TNL46" s="769"/>
      <c r="TNM46" s="768"/>
      <c r="TNN46" s="769"/>
      <c r="TNO46" s="768"/>
      <c r="TNP46" s="769"/>
      <c r="TNQ46" s="768"/>
      <c r="TNR46" s="769"/>
      <c r="TNS46" s="768"/>
      <c r="TNT46" s="769"/>
      <c r="TNU46" s="768"/>
      <c r="TNV46" s="769"/>
      <c r="TNW46" s="768"/>
      <c r="TNX46" s="769"/>
      <c r="TNY46" s="768"/>
      <c r="TNZ46" s="769"/>
      <c r="TOA46" s="768"/>
      <c r="TOB46" s="769"/>
      <c r="TOC46" s="768"/>
      <c r="TOD46" s="769"/>
      <c r="TOE46" s="768"/>
      <c r="TOF46" s="769"/>
      <c r="TOG46" s="768"/>
      <c r="TOH46" s="769"/>
      <c r="TOI46" s="768"/>
      <c r="TOJ46" s="769"/>
      <c r="TOK46" s="768"/>
      <c r="TOL46" s="769"/>
      <c r="TOM46" s="768"/>
      <c r="TON46" s="769"/>
      <c r="TOO46" s="768"/>
      <c r="TOP46" s="769"/>
      <c r="TOQ46" s="768"/>
      <c r="TOR46" s="769"/>
      <c r="TOS46" s="768"/>
      <c r="TOT46" s="769"/>
      <c r="TOU46" s="768"/>
      <c r="TOV46" s="769"/>
      <c r="TOW46" s="768"/>
      <c r="TOX46" s="769"/>
      <c r="TOY46" s="768"/>
      <c r="TOZ46" s="769"/>
      <c r="TPA46" s="768"/>
      <c r="TPB46" s="769"/>
      <c r="TPC46" s="768"/>
      <c r="TPD46" s="769"/>
      <c r="TPE46" s="768"/>
      <c r="TPF46" s="769"/>
      <c r="TPG46" s="768"/>
      <c r="TPH46" s="769"/>
      <c r="TPI46" s="768"/>
      <c r="TPJ46" s="769"/>
      <c r="TPK46" s="768"/>
      <c r="TPL46" s="769"/>
      <c r="TPM46" s="768"/>
      <c r="TPN46" s="769"/>
      <c r="TPO46" s="768"/>
      <c r="TPP46" s="769"/>
      <c r="TPQ46" s="768"/>
      <c r="TPR46" s="769"/>
      <c r="TPS46" s="768"/>
      <c r="TPT46" s="769"/>
      <c r="TPU46" s="768"/>
      <c r="TPV46" s="769"/>
      <c r="TPW46" s="768"/>
      <c r="TPX46" s="769"/>
      <c r="TPY46" s="768"/>
      <c r="TPZ46" s="769"/>
      <c r="TQA46" s="768"/>
      <c r="TQB46" s="769"/>
      <c r="TQC46" s="768"/>
      <c r="TQD46" s="769"/>
      <c r="TQE46" s="768"/>
      <c r="TQF46" s="769"/>
      <c r="TQG46" s="768"/>
      <c r="TQH46" s="769"/>
      <c r="TQI46" s="768"/>
      <c r="TQJ46" s="769"/>
      <c r="TQK46" s="768"/>
      <c r="TQL46" s="769"/>
      <c r="TQM46" s="768"/>
      <c r="TQN46" s="769"/>
      <c r="TQO46" s="768"/>
      <c r="TQP46" s="769"/>
      <c r="TQQ46" s="768"/>
      <c r="TQR46" s="769"/>
      <c r="TQS46" s="768"/>
      <c r="TQT46" s="769"/>
      <c r="TQU46" s="768"/>
      <c r="TQV46" s="769"/>
      <c r="TQW46" s="768"/>
      <c r="TQX46" s="769"/>
      <c r="TQY46" s="768"/>
      <c r="TQZ46" s="769"/>
      <c r="TRA46" s="768"/>
      <c r="TRB46" s="769"/>
      <c r="TRC46" s="768"/>
      <c r="TRD46" s="769"/>
      <c r="TRE46" s="768"/>
      <c r="TRF46" s="769"/>
      <c r="TRG46" s="768"/>
      <c r="TRH46" s="769"/>
      <c r="TRI46" s="768"/>
      <c r="TRJ46" s="769"/>
      <c r="TRK46" s="768"/>
      <c r="TRL46" s="769"/>
      <c r="TRM46" s="768"/>
      <c r="TRN46" s="769"/>
      <c r="TRO46" s="768"/>
      <c r="TRP46" s="769"/>
      <c r="TRQ46" s="768"/>
      <c r="TRR46" s="769"/>
      <c r="TRS46" s="768"/>
      <c r="TRT46" s="769"/>
      <c r="TRU46" s="768"/>
      <c r="TRV46" s="769"/>
      <c r="TRW46" s="768"/>
      <c r="TRX46" s="769"/>
      <c r="TRY46" s="768"/>
      <c r="TRZ46" s="769"/>
      <c r="TSA46" s="768"/>
      <c r="TSB46" s="769"/>
      <c r="TSC46" s="768"/>
      <c r="TSD46" s="769"/>
      <c r="TSE46" s="768"/>
      <c r="TSF46" s="769"/>
      <c r="TSG46" s="768"/>
      <c r="TSH46" s="769"/>
      <c r="TSI46" s="768"/>
      <c r="TSJ46" s="769"/>
      <c r="TSK46" s="768"/>
      <c r="TSL46" s="769"/>
      <c r="TSM46" s="768"/>
      <c r="TSN46" s="769"/>
      <c r="TSO46" s="768"/>
      <c r="TSP46" s="769"/>
      <c r="TSQ46" s="768"/>
      <c r="TSR46" s="769"/>
      <c r="TSS46" s="768"/>
      <c r="TST46" s="769"/>
      <c r="TSU46" s="768"/>
      <c r="TSV46" s="769"/>
      <c r="TSW46" s="768"/>
      <c r="TSX46" s="769"/>
      <c r="TSY46" s="768"/>
      <c r="TSZ46" s="769"/>
      <c r="TTA46" s="768"/>
      <c r="TTB46" s="769"/>
      <c r="TTC46" s="768"/>
      <c r="TTD46" s="769"/>
      <c r="TTE46" s="768"/>
      <c r="TTF46" s="769"/>
      <c r="TTG46" s="768"/>
      <c r="TTH46" s="769"/>
      <c r="TTI46" s="768"/>
      <c r="TTJ46" s="769"/>
      <c r="TTK46" s="768"/>
      <c r="TTL46" s="769"/>
      <c r="TTM46" s="768"/>
      <c r="TTN46" s="769"/>
      <c r="TTO46" s="768"/>
      <c r="TTP46" s="769"/>
      <c r="TTQ46" s="768"/>
      <c r="TTR46" s="769"/>
      <c r="TTS46" s="768"/>
      <c r="TTT46" s="769"/>
      <c r="TTU46" s="768"/>
      <c r="TTV46" s="769"/>
      <c r="TTW46" s="768"/>
      <c r="TTX46" s="769"/>
      <c r="TTY46" s="768"/>
      <c r="TTZ46" s="769"/>
      <c r="TUA46" s="768"/>
      <c r="TUB46" s="769"/>
      <c r="TUC46" s="768"/>
      <c r="TUD46" s="769"/>
      <c r="TUE46" s="768"/>
      <c r="TUF46" s="769"/>
      <c r="TUG46" s="768"/>
      <c r="TUH46" s="769"/>
      <c r="TUI46" s="768"/>
      <c r="TUJ46" s="769"/>
      <c r="TUK46" s="768"/>
      <c r="TUL46" s="769"/>
      <c r="TUM46" s="768"/>
      <c r="TUN46" s="769"/>
      <c r="TUO46" s="768"/>
      <c r="TUP46" s="769"/>
      <c r="TUQ46" s="768"/>
      <c r="TUR46" s="769"/>
      <c r="TUS46" s="768"/>
      <c r="TUT46" s="769"/>
      <c r="TUU46" s="768"/>
      <c r="TUV46" s="769"/>
      <c r="TUW46" s="768"/>
      <c r="TUX46" s="769"/>
      <c r="TUY46" s="768"/>
      <c r="TUZ46" s="769"/>
      <c r="TVA46" s="768"/>
      <c r="TVB46" s="769"/>
      <c r="TVC46" s="768"/>
      <c r="TVD46" s="769"/>
      <c r="TVE46" s="768"/>
      <c r="TVF46" s="769"/>
      <c r="TVG46" s="768"/>
      <c r="TVH46" s="769"/>
      <c r="TVI46" s="768"/>
      <c r="TVJ46" s="769"/>
      <c r="TVK46" s="768"/>
      <c r="TVL46" s="769"/>
      <c r="TVM46" s="768"/>
      <c r="TVN46" s="769"/>
      <c r="TVO46" s="768"/>
      <c r="TVP46" s="769"/>
      <c r="TVQ46" s="768"/>
      <c r="TVR46" s="769"/>
      <c r="TVS46" s="768"/>
      <c r="TVT46" s="769"/>
      <c r="TVU46" s="768"/>
      <c r="TVV46" s="769"/>
      <c r="TVW46" s="768"/>
      <c r="TVX46" s="769"/>
      <c r="TVY46" s="768"/>
      <c r="TVZ46" s="769"/>
      <c r="TWA46" s="768"/>
      <c r="TWB46" s="769"/>
      <c r="TWC46" s="768"/>
      <c r="TWD46" s="769"/>
      <c r="TWE46" s="768"/>
      <c r="TWF46" s="769"/>
      <c r="TWG46" s="768"/>
      <c r="TWH46" s="769"/>
      <c r="TWI46" s="768"/>
      <c r="TWJ46" s="769"/>
      <c r="TWK46" s="768"/>
      <c r="TWL46" s="769"/>
      <c r="TWM46" s="768"/>
      <c r="TWN46" s="769"/>
      <c r="TWO46" s="768"/>
      <c r="TWP46" s="769"/>
      <c r="TWQ46" s="768"/>
      <c r="TWR46" s="769"/>
      <c r="TWS46" s="768"/>
      <c r="TWT46" s="769"/>
      <c r="TWU46" s="768"/>
      <c r="TWV46" s="769"/>
      <c r="TWW46" s="768"/>
      <c r="TWX46" s="769"/>
      <c r="TWY46" s="768"/>
      <c r="TWZ46" s="769"/>
      <c r="TXA46" s="768"/>
      <c r="TXB46" s="769"/>
      <c r="TXC46" s="768"/>
      <c r="TXD46" s="769"/>
      <c r="TXE46" s="768"/>
      <c r="TXF46" s="769"/>
      <c r="TXG46" s="768"/>
      <c r="TXH46" s="769"/>
      <c r="TXI46" s="768"/>
      <c r="TXJ46" s="769"/>
      <c r="TXK46" s="768"/>
      <c r="TXL46" s="769"/>
      <c r="TXM46" s="768"/>
      <c r="TXN46" s="769"/>
      <c r="TXO46" s="768"/>
      <c r="TXP46" s="769"/>
      <c r="TXQ46" s="768"/>
      <c r="TXR46" s="769"/>
      <c r="TXS46" s="768"/>
      <c r="TXT46" s="769"/>
      <c r="TXU46" s="768"/>
      <c r="TXV46" s="769"/>
      <c r="TXW46" s="768"/>
      <c r="TXX46" s="769"/>
      <c r="TXY46" s="768"/>
      <c r="TXZ46" s="769"/>
      <c r="TYA46" s="768"/>
      <c r="TYB46" s="769"/>
      <c r="TYC46" s="768"/>
      <c r="TYD46" s="769"/>
      <c r="TYE46" s="768"/>
      <c r="TYF46" s="769"/>
      <c r="TYG46" s="768"/>
      <c r="TYH46" s="769"/>
      <c r="TYI46" s="768"/>
      <c r="TYJ46" s="769"/>
      <c r="TYK46" s="768"/>
      <c r="TYL46" s="769"/>
      <c r="TYM46" s="768"/>
      <c r="TYN46" s="769"/>
      <c r="TYO46" s="768"/>
      <c r="TYP46" s="769"/>
      <c r="TYQ46" s="768"/>
      <c r="TYR46" s="769"/>
      <c r="TYS46" s="768"/>
      <c r="TYT46" s="769"/>
      <c r="TYU46" s="768"/>
      <c r="TYV46" s="769"/>
      <c r="TYW46" s="768"/>
      <c r="TYX46" s="769"/>
      <c r="TYY46" s="768"/>
      <c r="TYZ46" s="769"/>
      <c r="TZA46" s="768"/>
      <c r="TZB46" s="769"/>
      <c r="TZC46" s="768"/>
      <c r="TZD46" s="769"/>
      <c r="TZE46" s="768"/>
      <c r="TZF46" s="769"/>
      <c r="TZG46" s="768"/>
      <c r="TZH46" s="769"/>
      <c r="TZI46" s="768"/>
      <c r="TZJ46" s="769"/>
      <c r="TZK46" s="768"/>
      <c r="TZL46" s="769"/>
      <c r="TZM46" s="768"/>
      <c r="TZN46" s="769"/>
      <c r="TZO46" s="768"/>
      <c r="TZP46" s="769"/>
      <c r="TZQ46" s="768"/>
      <c r="TZR46" s="769"/>
      <c r="TZS46" s="768"/>
      <c r="TZT46" s="769"/>
      <c r="TZU46" s="768"/>
      <c r="TZV46" s="769"/>
      <c r="TZW46" s="768"/>
      <c r="TZX46" s="769"/>
      <c r="TZY46" s="768"/>
      <c r="TZZ46" s="769"/>
      <c r="UAA46" s="768"/>
      <c r="UAB46" s="769"/>
      <c r="UAC46" s="768"/>
      <c r="UAD46" s="769"/>
      <c r="UAE46" s="768"/>
      <c r="UAF46" s="769"/>
      <c r="UAG46" s="768"/>
      <c r="UAH46" s="769"/>
      <c r="UAI46" s="768"/>
      <c r="UAJ46" s="769"/>
      <c r="UAK46" s="768"/>
      <c r="UAL46" s="769"/>
      <c r="UAM46" s="768"/>
      <c r="UAN46" s="769"/>
      <c r="UAO46" s="768"/>
      <c r="UAP46" s="769"/>
      <c r="UAQ46" s="768"/>
      <c r="UAR46" s="769"/>
      <c r="UAS46" s="768"/>
      <c r="UAT46" s="769"/>
      <c r="UAU46" s="768"/>
      <c r="UAV46" s="769"/>
      <c r="UAW46" s="768"/>
      <c r="UAX46" s="769"/>
      <c r="UAY46" s="768"/>
      <c r="UAZ46" s="769"/>
      <c r="UBA46" s="768"/>
      <c r="UBB46" s="769"/>
      <c r="UBC46" s="768"/>
      <c r="UBD46" s="769"/>
      <c r="UBE46" s="768"/>
      <c r="UBF46" s="769"/>
      <c r="UBG46" s="768"/>
      <c r="UBH46" s="769"/>
      <c r="UBI46" s="768"/>
      <c r="UBJ46" s="769"/>
      <c r="UBK46" s="768"/>
      <c r="UBL46" s="769"/>
      <c r="UBM46" s="768"/>
      <c r="UBN46" s="769"/>
      <c r="UBO46" s="768"/>
      <c r="UBP46" s="769"/>
      <c r="UBQ46" s="768"/>
      <c r="UBR46" s="769"/>
      <c r="UBS46" s="768"/>
      <c r="UBT46" s="769"/>
      <c r="UBU46" s="768"/>
      <c r="UBV46" s="769"/>
      <c r="UBW46" s="768"/>
      <c r="UBX46" s="769"/>
      <c r="UBY46" s="768"/>
      <c r="UBZ46" s="769"/>
      <c r="UCA46" s="768"/>
      <c r="UCB46" s="769"/>
      <c r="UCC46" s="768"/>
      <c r="UCD46" s="769"/>
      <c r="UCE46" s="768"/>
      <c r="UCF46" s="769"/>
      <c r="UCG46" s="768"/>
      <c r="UCH46" s="769"/>
      <c r="UCI46" s="768"/>
      <c r="UCJ46" s="769"/>
      <c r="UCK46" s="768"/>
      <c r="UCL46" s="769"/>
      <c r="UCM46" s="768"/>
      <c r="UCN46" s="769"/>
      <c r="UCO46" s="768"/>
      <c r="UCP46" s="769"/>
      <c r="UCQ46" s="768"/>
      <c r="UCR46" s="769"/>
      <c r="UCS46" s="768"/>
      <c r="UCT46" s="769"/>
      <c r="UCU46" s="768"/>
      <c r="UCV46" s="769"/>
      <c r="UCW46" s="768"/>
      <c r="UCX46" s="769"/>
      <c r="UCY46" s="768"/>
      <c r="UCZ46" s="769"/>
      <c r="UDA46" s="768"/>
      <c r="UDB46" s="769"/>
      <c r="UDC46" s="768"/>
      <c r="UDD46" s="769"/>
      <c r="UDE46" s="768"/>
      <c r="UDF46" s="769"/>
      <c r="UDG46" s="768"/>
      <c r="UDH46" s="769"/>
      <c r="UDI46" s="768"/>
      <c r="UDJ46" s="769"/>
      <c r="UDK46" s="768"/>
      <c r="UDL46" s="769"/>
      <c r="UDM46" s="768"/>
      <c r="UDN46" s="769"/>
      <c r="UDO46" s="768"/>
      <c r="UDP46" s="769"/>
      <c r="UDQ46" s="768"/>
      <c r="UDR46" s="769"/>
      <c r="UDS46" s="768"/>
      <c r="UDT46" s="769"/>
      <c r="UDU46" s="768"/>
      <c r="UDV46" s="769"/>
      <c r="UDW46" s="768"/>
      <c r="UDX46" s="769"/>
      <c r="UDY46" s="768"/>
      <c r="UDZ46" s="769"/>
      <c r="UEA46" s="768"/>
      <c r="UEB46" s="769"/>
      <c r="UEC46" s="768"/>
      <c r="UED46" s="769"/>
      <c r="UEE46" s="768"/>
      <c r="UEF46" s="769"/>
      <c r="UEG46" s="768"/>
      <c r="UEH46" s="769"/>
      <c r="UEI46" s="768"/>
      <c r="UEJ46" s="769"/>
      <c r="UEK46" s="768"/>
      <c r="UEL46" s="769"/>
      <c r="UEM46" s="768"/>
      <c r="UEN46" s="769"/>
      <c r="UEO46" s="768"/>
      <c r="UEP46" s="769"/>
      <c r="UEQ46" s="768"/>
      <c r="UER46" s="769"/>
      <c r="UES46" s="768"/>
      <c r="UET46" s="769"/>
      <c r="UEU46" s="768"/>
      <c r="UEV46" s="769"/>
      <c r="UEW46" s="768"/>
      <c r="UEX46" s="769"/>
      <c r="UEY46" s="768"/>
      <c r="UEZ46" s="769"/>
      <c r="UFA46" s="768"/>
      <c r="UFB46" s="769"/>
      <c r="UFC46" s="768"/>
      <c r="UFD46" s="769"/>
      <c r="UFE46" s="768"/>
      <c r="UFF46" s="769"/>
      <c r="UFG46" s="768"/>
      <c r="UFH46" s="769"/>
      <c r="UFI46" s="768"/>
      <c r="UFJ46" s="769"/>
      <c r="UFK46" s="768"/>
      <c r="UFL46" s="769"/>
      <c r="UFM46" s="768"/>
      <c r="UFN46" s="769"/>
      <c r="UFO46" s="768"/>
      <c r="UFP46" s="769"/>
      <c r="UFQ46" s="768"/>
      <c r="UFR46" s="769"/>
      <c r="UFS46" s="768"/>
      <c r="UFT46" s="769"/>
      <c r="UFU46" s="768"/>
      <c r="UFV46" s="769"/>
      <c r="UFW46" s="768"/>
      <c r="UFX46" s="769"/>
      <c r="UFY46" s="768"/>
      <c r="UFZ46" s="769"/>
      <c r="UGA46" s="768"/>
      <c r="UGB46" s="769"/>
      <c r="UGC46" s="768"/>
      <c r="UGD46" s="769"/>
      <c r="UGE46" s="768"/>
      <c r="UGF46" s="769"/>
      <c r="UGG46" s="768"/>
      <c r="UGH46" s="769"/>
      <c r="UGI46" s="768"/>
      <c r="UGJ46" s="769"/>
      <c r="UGK46" s="768"/>
      <c r="UGL46" s="769"/>
      <c r="UGM46" s="768"/>
      <c r="UGN46" s="769"/>
      <c r="UGO46" s="768"/>
      <c r="UGP46" s="769"/>
      <c r="UGQ46" s="768"/>
      <c r="UGR46" s="769"/>
      <c r="UGS46" s="768"/>
      <c r="UGT46" s="769"/>
      <c r="UGU46" s="768"/>
      <c r="UGV46" s="769"/>
      <c r="UGW46" s="768"/>
      <c r="UGX46" s="769"/>
      <c r="UGY46" s="768"/>
      <c r="UGZ46" s="769"/>
      <c r="UHA46" s="768"/>
      <c r="UHB46" s="769"/>
      <c r="UHC46" s="768"/>
      <c r="UHD46" s="769"/>
      <c r="UHE46" s="768"/>
      <c r="UHF46" s="769"/>
      <c r="UHG46" s="768"/>
      <c r="UHH46" s="769"/>
      <c r="UHI46" s="768"/>
      <c r="UHJ46" s="769"/>
      <c r="UHK46" s="768"/>
      <c r="UHL46" s="769"/>
      <c r="UHM46" s="768"/>
      <c r="UHN46" s="769"/>
      <c r="UHO46" s="768"/>
      <c r="UHP46" s="769"/>
      <c r="UHQ46" s="768"/>
      <c r="UHR46" s="769"/>
      <c r="UHS46" s="768"/>
      <c r="UHT46" s="769"/>
      <c r="UHU46" s="768"/>
      <c r="UHV46" s="769"/>
      <c r="UHW46" s="768"/>
      <c r="UHX46" s="769"/>
      <c r="UHY46" s="768"/>
      <c r="UHZ46" s="769"/>
      <c r="UIA46" s="768"/>
      <c r="UIB46" s="769"/>
      <c r="UIC46" s="768"/>
      <c r="UID46" s="769"/>
      <c r="UIE46" s="768"/>
      <c r="UIF46" s="769"/>
      <c r="UIG46" s="768"/>
      <c r="UIH46" s="769"/>
      <c r="UII46" s="768"/>
      <c r="UIJ46" s="769"/>
      <c r="UIK46" s="768"/>
      <c r="UIL46" s="769"/>
      <c r="UIM46" s="768"/>
      <c r="UIN46" s="769"/>
      <c r="UIO46" s="768"/>
      <c r="UIP46" s="769"/>
      <c r="UIQ46" s="768"/>
      <c r="UIR46" s="769"/>
      <c r="UIS46" s="768"/>
      <c r="UIT46" s="769"/>
      <c r="UIU46" s="768"/>
      <c r="UIV46" s="769"/>
      <c r="UIW46" s="768"/>
      <c r="UIX46" s="769"/>
      <c r="UIY46" s="768"/>
      <c r="UIZ46" s="769"/>
      <c r="UJA46" s="768"/>
      <c r="UJB46" s="769"/>
      <c r="UJC46" s="768"/>
      <c r="UJD46" s="769"/>
      <c r="UJE46" s="768"/>
      <c r="UJF46" s="769"/>
      <c r="UJG46" s="768"/>
      <c r="UJH46" s="769"/>
      <c r="UJI46" s="768"/>
      <c r="UJJ46" s="769"/>
      <c r="UJK46" s="768"/>
      <c r="UJL46" s="769"/>
      <c r="UJM46" s="768"/>
      <c r="UJN46" s="769"/>
      <c r="UJO46" s="768"/>
      <c r="UJP46" s="769"/>
      <c r="UJQ46" s="768"/>
      <c r="UJR46" s="769"/>
      <c r="UJS46" s="768"/>
      <c r="UJT46" s="769"/>
      <c r="UJU46" s="768"/>
      <c r="UJV46" s="769"/>
      <c r="UJW46" s="768"/>
      <c r="UJX46" s="769"/>
      <c r="UJY46" s="768"/>
      <c r="UJZ46" s="769"/>
      <c r="UKA46" s="768"/>
      <c r="UKB46" s="769"/>
      <c r="UKC46" s="768"/>
      <c r="UKD46" s="769"/>
      <c r="UKE46" s="768"/>
      <c r="UKF46" s="769"/>
      <c r="UKG46" s="768"/>
      <c r="UKH46" s="769"/>
      <c r="UKI46" s="768"/>
      <c r="UKJ46" s="769"/>
      <c r="UKK46" s="768"/>
      <c r="UKL46" s="769"/>
      <c r="UKM46" s="768"/>
      <c r="UKN46" s="769"/>
      <c r="UKO46" s="768"/>
      <c r="UKP46" s="769"/>
      <c r="UKQ46" s="768"/>
      <c r="UKR46" s="769"/>
      <c r="UKS46" s="768"/>
      <c r="UKT46" s="769"/>
      <c r="UKU46" s="768"/>
      <c r="UKV46" s="769"/>
      <c r="UKW46" s="768"/>
      <c r="UKX46" s="769"/>
      <c r="UKY46" s="768"/>
      <c r="UKZ46" s="769"/>
      <c r="ULA46" s="768"/>
      <c r="ULB46" s="769"/>
      <c r="ULC46" s="768"/>
      <c r="ULD46" s="769"/>
      <c r="ULE46" s="768"/>
      <c r="ULF46" s="769"/>
      <c r="ULG46" s="768"/>
      <c r="ULH46" s="769"/>
      <c r="ULI46" s="768"/>
      <c r="ULJ46" s="769"/>
      <c r="ULK46" s="768"/>
      <c r="ULL46" s="769"/>
      <c r="ULM46" s="768"/>
      <c r="ULN46" s="769"/>
      <c r="ULO46" s="768"/>
      <c r="ULP46" s="769"/>
      <c r="ULQ46" s="768"/>
      <c r="ULR46" s="769"/>
      <c r="ULS46" s="768"/>
      <c r="ULT46" s="769"/>
      <c r="ULU46" s="768"/>
      <c r="ULV46" s="769"/>
      <c r="ULW46" s="768"/>
      <c r="ULX46" s="769"/>
      <c r="ULY46" s="768"/>
      <c r="ULZ46" s="769"/>
      <c r="UMA46" s="768"/>
      <c r="UMB46" s="769"/>
      <c r="UMC46" s="768"/>
      <c r="UMD46" s="769"/>
      <c r="UME46" s="768"/>
      <c r="UMF46" s="769"/>
      <c r="UMG46" s="768"/>
      <c r="UMH46" s="769"/>
      <c r="UMI46" s="768"/>
      <c r="UMJ46" s="769"/>
      <c r="UMK46" s="768"/>
      <c r="UML46" s="769"/>
      <c r="UMM46" s="768"/>
      <c r="UMN46" s="769"/>
      <c r="UMO46" s="768"/>
      <c r="UMP46" s="769"/>
      <c r="UMQ46" s="768"/>
      <c r="UMR46" s="769"/>
      <c r="UMS46" s="768"/>
      <c r="UMT46" s="769"/>
      <c r="UMU46" s="768"/>
      <c r="UMV46" s="769"/>
      <c r="UMW46" s="768"/>
      <c r="UMX46" s="769"/>
      <c r="UMY46" s="768"/>
      <c r="UMZ46" s="769"/>
      <c r="UNA46" s="768"/>
      <c r="UNB46" s="769"/>
      <c r="UNC46" s="768"/>
      <c r="UND46" s="769"/>
      <c r="UNE46" s="768"/>
      <c r="UNF46" s="769"/>
      <c r="UNG46" s="768"/>
      <c r="UNH46" s="769"/>
      <c r="UNI46" s="768"/>
      <c r="UNJ46" s="769"/>
      <c r="UNK46" s="768"/>
      <c r="UNL46" s="769"/>
      <c r="UNM46" s="768"/>
      <c r="UNN46" s="769"/>
      <c r="UNO46" s="768"/>
      <c r="UNP46" s="769"/>
      <c r="UNQ46" s="768"/>
      <c r="UNR46" s="769"/>
      <c r="UNS46" s="768"/>
      <c r="UNT46" s="769"/>
      <c r="UNU46" s="768"/>
      <c r="UNV46" s="769"/>
      <c r="UNW46" s="768"/>
      <c r="UNX46" s="769"/>
      <c r="UNY46" s="768"/>
      <c r="UNZ46" s="769"/>
      <c r="UOA46" s="768"/>
      <c r="UOB46" s="769"/>
      <c r="UOC46" s="768"/>
      <c r="UOD46" s="769"/>
      <c r="UOE46" s="768"/>
      <c r="UOF46" s="769"/>
      <c r="UOG46" s="768"/>
      <c r="UOH46" s="769"/>
      <c r="UOI46" s="768"/>
      <c r="UOJ46" s="769"/>
      <c r="UOK46" s="768"/>
      <c r="UOL46" s="769"/>
      <c r="UOM46" s="768"/>
      <c r="UON46" s="769"/>
      <c r="UOO46" s="768"/>
      <c r="UOP46" s="769"/>
      <c r="UOQ46" s="768"/>
      <c r="UOR46" s="769"/>
      <c r="UOS46" s="768"/>
      <c r="UOT46" s="769"/>
      <c r="UOU46" s="768"/>
      <c r="UOV46" s="769"/>
      <c r="UOW46" s="768"/>
      <c r="UOX46" s="769"/>
      <c r="UOY46" s="768"/>
      <c r="UOZ46" s="769"/>
      <c r="UPA46" s="768"/>
      <c r="UPB46" s="769"/>
      <c r="UPC46" s="768"/>
      <c r="UPD46" s="769"/>
      <c r="UPE46" s="768"/>
      <c r="UPF46" s="769"/>
      <c r="UPG46" s="768"/>
      <c r="UPH46" s="769"/>
      <c r="UPI46" s="768"/>
      <c r="UPJ46" s="769"/>
      <c r="UPK46" s="768"/>
      <c r="UPL46" s="769"/>
      <c r="UPM46" s="768"/>
      <c r="UPN46" s="769"/>
      <c r="UPO46" s="768"/>
      <c r="UPP46" s="769"/>
      <c r="UPQ46" s="768"/>
      <c r="UPR46" s="769"/>
      <c r="UPS46" s="768"/>
      <c r="UPT46" s="769"/>
      <c r="UPU46" s="768"/>
      <c r="UPV46" s="769"/>
      <c r="UPW46" s="768"/>
      <c r="UPX46" s="769"/>
      <c r="UPY46" s="768"/>
      <c r="UPZ46" s="769"/>
      <c r="UQA46" s="768"/>
      <c r="UQB46" s="769"/>
      <c r="UQC46" s="768"/>
      <c r="UQD46" s="769"/>
      <c r="UQE46" s="768"/>
      <c r="UQF46" s="769"/>
      <c r="UQG46" s="768"/>
      <c r="UQH46" s="769"/>
      <c r="UQI46" s="768"/>
      <c r="UQJ46" s="769"/>
      <c r="UQK46" s="768"/>
      <c r="UQL46" s="769"/>
      <c r="UQM46" s="768"/>
      <c r="UQN46" s="769"/>
      <c r="UQO46" s="768"/>
      <c r="UQP46" s="769"/>
      <c r="UQQ46" s="768"/>
      <c r="UQR46" s="769"/>
      <c r="UQS46" s="768"/>
      <c r="UQT46" s="769"/>
      <c r="UQU46" s="768"/>
      <c r="UQV46" s="769"/>
      <c r="UQW46" s="768"/>
      <c r="UQX46" s="769"/>
      <c r="UQY46" s="768"/>
      <c r="UQZ46" s="769"/>
      <c r="URA46" s="768"/>
      <c r="URB46" s="769"/>
      <c r="URC46" s="768"/>
      <c r="URD46" s="769"/>
      <c r="URE46" s="768"/>
      <c r="URF46" s="769"/>
      <c r="URG46" s="768"/>
      <c r="URH46" s="769"/>
      <c r="URI46" s="768"/>
      <c r="URJ46" s="769"/>
      <c r="URK46" s="768"/>
      <c r="URL46" s="769"/>
      <c r="URM46" s="768"/>
      <c r="URN46" s="769"/>
      <c r="URO46" s="768"/>
      <c r="URP46" s="769"/>
      <c r="URQ46" s="768"/>
      <c r="URR46" s="769"/>
      <c r="URS46" s="768"/>
      <c r="URT46" s="769"/>
      <c r="URU46" s="768"/>
      <c r="URV46" s="769"/>
      <c r="URW46" s="768"/>
      <c r="URX46" s="769"/>
      <c r="URY46" s="768"/>
      <c r="URZ46" s="769"/>
      <c r="USA46" s="768"/>
      <c r="USB46" s="769"/>
      <c r="USC46" s="768"/>
      <c r="USD46" s="769"/>
      <c r="USE46" s="768"/>
      <c r="USF46" s="769"/>
      <c r="USG46" s="768"/>
      <c r="USH46" s="769"/>
      <c r="USI46" s="768"/>
      <c r="USJ46" s="769"/>
      <c r="USK46" s="768"/>
      <c r="USL46" s="769"/>
      <c r="USM46" s="768"/>
      <c r="USN46" s="769"/>
      <c r="USO46" s="768"/>
      <c r="USP46" s="769"/>
      <c r="USQ46" s="768"/>
      <c r="USR46" s="769"/>
      <c r="USS46" s="768"/>
      <c r="UST46" s="769"/>
      <c r="USU46" s="768"/>
      <c r="USV46" s="769"/>
      <c r="USW46" s="768"/>
      <c r="USX46" s="769"/>
      <c r="USY46" s="768"/>
      <c r="USZ46" s="769"/>
      <c r="UTA46" s="768"/>
      <c r="UTB46" s="769"/>
      <c r="UTC46" s="768"/>
      <c r="UTD46" s="769"/>
      <c r="UTE46" s="768"/>
      <c r="UTF46" s="769"/>
      <c r="UTG46" s="768"/>
      <c r="UTH46" s="769"/>
      <c r="UTI46" s="768"/>
      <c r="UTJ46" s="769"/>
      <c r="UTK46" s="768"/>
      <c r="UTL46" s="769"/>
      <c r="UTM46" s="768"/>
      <c r="UTN46" s="769"/>
      <c r="UTO46" s="768"/>
      <c r="UTP46" s="769"/>
      <c r="UTQ46" s="768"/>
      <c r="UTR46" s="769"/>
      <c r="UTS46" s="768"/>
      <c r="UTT46" s="769"/>
      <c r="UTU46" s="768"/>
      <c r="UTV46" s="769"/>
      <c r="UTW46" s="768"/>
      <c r="UTX46" s="769"/>
      <c r="UTY46" s="768"/>
      <c r="UTZ46" s="769"/>
      <c r="UUA46" s="768"/>
      <c r="UUB46" s="769"/>
      <c r="UUC46" s="768"/>
      <c r="UUD46" s="769"/>
      <c r="UUE46" s="768"/>
      <c r="UUF46" s="769"/>
      <c r="UUG46" s="768"/>
      <c r="UUH46" s="769"/>
      <c r="UUI46" s="768"/>
      <c r="UUJ46" s="769"/>
      <c r="UUK46" s="768"/>
      <c r="UUL46" s="769"/>
      <c r="UUM46" s="768"/>
      <c r="UUN46" s="769"/>
      <c r="UUO46" s="768"/>
      <c r="UUP46" s="769"/>
      <c r="UUQ46" s="768"/>
      <c r="UUR46" s="769"/>
      <c r="UUS46" s="768"/>
      <c r="UUT46" s="769"/>
      <c r="UUU46" s="768"/>
      <c r="UUV46" s="769"/>
      <c r="UUW46" s="768"/>
      <c r="UUX46" s="769"/>
      <c r="UUY46" s="768"/>
      <c r="UUZ46" s="769"/>
      <c r="UVA46" s="768"/>
      <c r="UVB46" s="769"/>
      <c r="UVC46" s="768"/>
      <c r="UVD46" s="769"/>
      <c r="UVE46" s="768"/>
      <c r="UVF46" s="769"/>
      <c r="UVG46" s="768"/>
      <c r="UVH46" s="769"/>
      <c r="UVI46" s="768"/>
      <c r="UVJ46" s="769"/>
      <c r="UVK46" s="768"/>
      <c r="UVL46" s="769"/>
      <c r="UVM46" s="768"/>
      <c r="UVN46" s="769"/>
      <c r="UVO46" s="768"/>
      <c r="UVP46" s="769"/>
      <c r="UVQ46" s="768"/>
      <c r="UVR46" s="769"/>
      <c r="UVS46" s="768"/>
      <c r="UVT46" s="769"/>
      <c r="UVU46" s="768"/>
      <c r="UVV46" s="769"/>
      <c r="UVW46" s="768"/>
      <c r="UVX46" s="769"/>
      <c r="UVY46" s="768"/>
      <c r="UVZ46" s="769"/>
      <c r="UWA46" s="768"/>
      <c r="UWB46" s="769"/>
      <c r="UWC46" s="768"/>
      <c r="UWD46" s="769"/>
      <c r="UWE46" s="768"/>
      <c r="UWF46" s="769"/>
      <c r="UWG46" s="768"/>
      <c r="UWH46" s="769"/>
      <c r="UWI46" s="768"/>
      <c r="UWJ46" s="769"/>
      <c r="UWK46" s="768"/>
      <c r="UWL46" s="769"/>
      <c r="UWM46" s="768"/>
      <c r="UWN46" s="769"/>
      <c r="UWO46" s="768"/>
      <c r="UWP46" s="769"/>
      <c r="UWQ46" s="768"/>
      <c r="UWR46" s="769"/>
      <c r="UWS46" s="768"/>
      <c r="UWT46" s="769"/>
      <c r="UWU46" s="768"/>
      <c r="UWV46" s="769"/>
      <c r="UWW46" s="768"/>
      <c r="UWX46" s="769"/>
      <c r="UWY46" s="768"/>
      <c r="UWZ46" s="769"/>
      <c r="UXA46" s="768"/>
      <c r="UXB46" s="769"/>
      <c r="UXC46" s="768"/>
      <c r="UXD46" s="769"/>
      <c r="UXE46" s="768"/>
      <c r="UXF46" s="769"/>
      <c r="UXG46" s="768"/>
      <c r="UXH46" s="769"/>
      <c r="UXI46" s="768"/>
      <c r="UXJ46" s="769"/>
      <c r="UXK46" s="768"/>
      <c r="UXL46" s="769"/>
      <c r="UXM46" s="768"/>
      <c r="UXN46" s="769"/>
      <c r="UXO46" s="768"/>
      <c r="UXP46" s="769"/>
      <c r="UXQ46" s="768"/>
      <c r="UXR46" s="769"/>
      <c r="UXS46" s="768"/>
      <c r="UXT46" s="769"/>
      <c r="UXU46" s="768"/>
      <c r="UXV46" s="769"/>
      <c r="UXW46" s="768"/>
      <c r="UXX46" s="769"/>
      <c r="UXY46" s="768"/>
      <c r="UXZ46" s="769"/>
      <c r="UYA46" s="768"/>
      <c r="UYB46" s="769"/>
      <c r="UYC46" s="768"/>
      <c r="UYD46" s="769"/>
      <c r="UYE46" s="768"/>
      <c r="UYF46" s="769"/>
      <c r="UYG46" s="768"/>
      <c r="UYH46" s="769"/>
      <c r="UYI46" s="768"/>
      <c r="UYJ46" s="769"/>
      <c r="UYK46" s="768"/>
      <c r="UYL46" s="769"/>
      <c r="UYM46" s="768"/>
      <c r="UYN46" s="769"/>
      <c r="UYO46" s="768"/>
      <c r="UYP46" s="769"/>
      <c r="UYQ46" s="768"/>
      <c r="UYR46" s="769"/>
      <c r="UYS46" s="768"/>
      <c r="UYT46" s="769"/>
      <c r="UYU46" s="768"/>
      <c r="UYV46" s="769"/>
      <c r="UYW46" s="768"/>
      <c r="UYX46" s="769"/>
      <c r="UYY46" s="768"/>
      <c r="UYZ46" s="769"/>
      <c r="UZA46" s="768"/>
      <c r="UZB46" s="769"/>
      <c r="UZC46" s="768"/>
      <c r="UZD46" s="769"/>
      <c r="UZE46" s="768"/>
      <c r="UZF46" s="769"/>
      <c r="UZG46" s="768"/>
      <c r="UZH46" s="769"/>
      <c r="UZI46" s="768"/>
      <c r="UZJ46" s="769"/>
      <c r="UZK46" s="768"/>
      <c r="UZL46" s="769"/>
      <c r="UZM46" s="768"/>
      <c r="UZN46" s="769"/>
      <c r="UZO46" s="768"/>
      <c r="UZP46" s="769"/>
      <c r="UZQ46" s="768"/>
      <c r="UZR46" s="769"/>
      <c r="UZS46" s="768"/>
      <c r="UZT46" s="769"/>
      <c r="UZU46" s="768"/>
      <c r="UZV46" s="769"/>
      <c r="UZW46" s="768"/>
      <c r="UZX46" s="769"/>
      <c r="UZY46" s="768"/>
      <c r="UZZ46" s="769"/>
      <c r="VAA46" s="768"/>
      <c r="VAB46" s="769"/>
      <c r="VAC46" s="768"/>
      <c r="VAD46" s="769"/>
      <c r="VAE46" s="768"/>
      <c r="VAF46" s="769"/>
      <c r="VAG46" s="768"/>
      <c r="VAH46" s="769"/>
      <c r="VAI46" s="768"/>
      <c r="VAJ46" s="769"/>
      <c r="VAK46" s="768"/>
      <c r="VAL46" s="769"/>
      <c r="VAM46" s="768"/>
      <c r="VAN46" s="769"/>
      <c r="VAO46" s="768"/>
      <c r="VAP46" s="769"/>
      <c r="VAQ46" s="768"/>
      <c r="VAR46" s="769"/>
      <c r="VAS46" s="768"/>
      <c r="VAT46" s="769"/>
      <c r="VAU46" s="768"/>
      <c r="VAV46" s="769"/>
      <c r="VAW46" s="768"/>
      <c r="VAX46" s="769"/>
      <c r="VAY46" s="768"/>
      <c r="VAZ46" s="769"/>
      <c r="VBA46" s="768"/>
      <c r="VBB46" s="769"/>
      <c r="VBC46" s="768"/>
      <c r="VBD46" s="769"/>
      <c r="VBE46" s="768"/>
      <c r="VBF46" s="769"/>
      <c r="VBG46" s="768"/>
      <c r="VBH46" s="769"/>
      <c r="VBI46" s="768"/>
      <c r="VBJ46" s="769"/>
      <c r="VBK46" s="768"/>
      <c r="VBL46" s="769"/>
      <c r="VBM46" s="768"/>
      <c r="VBN46" s="769"/>
      <c r="VBO46" s="768"/>
      <c r="VBP46" s="769"/>
      <c r="VBQ46" s="768"/>
      <c r="VBR46" s="769"/>
      <c r="VBS46" s="768"/>
      <c r="VBT46" s="769"/>
      <c r="VBU46" s="768"/>
      <c r="VBV46" s="769"/>
      <c r="VBW46" s="768"/>
      <c r="VBX46" s="769"/>
      <c r="VBY46" s="768"/>
      <c r="VBZ46" s="769"/>
      <c r="VCA46" s="768"/>
      <c r="VCB46" s="769"/>
      <c r="VCC46" s="768"/>
      <c r="VCD46" s="769"/>
      <c r="VCE46" s="768"/>
      <c r="VCF46" s="769"/>
      <c r="VCG46" s="768"/>
      <c r="VCH46" s="769"/>
      <c r="VCI46" s="768"/>
      <c r="VCJ46" s="769"/>
      <c r="VCK46" s="768"/>
      <c r="VCL46" s="769"/>
      <c r="VCM46" s="768"/>
      <c r="VCN46" s="769"/>
      <c r="VCO46" s="768"/>
      <c r="VCP46" s="769"/>
      <c r="VCQ46" s="768"/>
      <c r="VCR46" s="769"/>
      <c r="VCS46" s="768"/>
      <c r="VCT46" s="769"/>
      <c r="VCU46" s="768"/>
      <c r="VCV46" s="769"/>
      <c r="VCW46" s="768"/>
      <c r="VCX46" s="769"/>
      <c r="VCY46" s="768"/>
      <c r="VCZ46" s="769"/>
      <c r="VDA46" s="768"/>
      <c r="VDB46" s="769"/>
      <c r="VDC46" s="768"/>
      <c r="VDD46" s="769"/>
      <c r="VDE46" s="768"/>
      <c r="VDF46" s="769"/>
      <c r="VDG46" s="768"/>
      <c r="VDH46" s="769"/>
      <c r="VDI46" s="768"/>
      <c r="VDJ46" s="769"/>
      <c r="VDK46" s="768"/>
      <c r="VDL46" s="769"/>
      <c r="VDM46" s="768"/>
      <c r="VDN46" s="769"/>
      <c r="VDO46" s="768"/>
      <c r="VDP46" s="769"/>
      <c r="VDQ46" s="768"/>
      <c r="VDR46" s="769"/>
      <c r="VDS46" s="768"/>
      <c r="VDT46" s="769"/>
      <c r="VDU46" s="768"/>
      <c r="VDV46" s="769"/>
      <c r="VDW46" s="768"/>
      <c r="VDX46" s="769"/>
      <c r="VDY46" s="768"/>
      <c r="VDZ46" s="769"/>
      <c r="VEA46" s="768"/>
      <c r="VEB46" s="769"/>
      <c r="VEC46" s="768"/>
      <c r="VED46" s="769"/>
      <c r="VEE46" s="768"/>
      <c r="VEF46" s="769"/>
      <c r="VEG46" s="768"/>
      <c r="VEH46" s="769"/>
      <c r="VEI46" s="768"/>
      <c r="VEJ46" s="769"/>
      <c r="VEK46" s="768"/>
      <c r="VEL46" s="769"/>
      <c r="VEM46" s="768"/>
      <c r="VEN46" s="769"/>
      <c r="VEO46" s="768"/>
      <c r="VEP46" s="769"/>
      <c r="VEQ46" s="768"/>
      <c r="VER46" s="769"/>
      <c r="VES46" s="768"/>
      <c r="VET46" s="769"/>
      <c r="VEU46" s="768"/>
      <c r="VEV46" s="769"/>
      <c r="VEW46" s="768"/>
      <c r="VEX46" s="769"/>
      <c r="VEY46" s="768"/>
      <c r="VEZ46" s="769"/>
      <c r="VFA46" s="768"/>
      <c r="VFB46" s="769"/>
      <c r="VFC46" s="768"/>
      <c r="VFD46" s="769"/>
      <c r="VFE46" s="768"/>
      <c r="VFF46" s="769"/>
      <c r="VFG46" s="768"/>
      <c r="VFH46" s="769"/>
      <c r="VFI46" s="768"/>
      <c r="VFJ46" s="769"/>
      <c r="VFK46" s="768"/>
      <c r="VFL46" s="769"/>
      <c r="VFM46" s="768"/>
      <c r="VFN46" s="769"/>
      <c r="VFO46" s="768"/>
      <c r="VFP46" s="769"/>
      <c r="VFQ46" s="768"/>
      <c r="VFR46" s="769"/>
      <c r="VFS46" s="768"/>
      <c r="VFT46" s="769"/>
      <c r="VFU46" s="768"/>
      <c r="VFV46" s="769"/>
      <c r="VFW46" s="768"/>
      <c r="VFX46" s="769"/>
      <c r="VFY46" s="768"/>
      <c r="VFZ46" s="769"/>
      <c r="VGA46" s="768"/>
      <c r="VGB46" s="769"/>
      <c r="VGC46" s="768"/>
      <c r="VGD46" s="769"/>
      <c r="VGE46" s="768"/>
      <c r="VGF46" s="769"/>
      <c r="VGG46" s="768"/>
      <c r="VGH46" s="769"/>
      <c r="VGI46" s="768"/>
      <c r="VGJ46" s="769"/>
      <c r="VGK46" s="768"/>
      <c r="VGL46" s="769"/>
      <c r="VGM46" s="768"/>
      <c r="VGN46" s="769"/>
      <c r="VGO46" s="768"/>
      <c r="VGP46" s="769"/>
      <c r="VGQ46" s="768"/>
      <c r="VGR46" s="769"/>
      <c r="VGS46" s="768"/>
      <c r="VGT46" s="769"/>
      <c r="VGU46" s="768"/>
      <c r="VGV46" s="769"/>
      <c r="VGW46" s="768"/>
      <c r="VGX46" s="769"/>
      <c r="VGY46" s="768"/>
      <c r="VGZ46" s="769"/>
      <c r="VHA46" s="768"/>
      <c r="VHB46" s="769"/>
      <c r="VHC46" s="768"/>
      <c r="VHD46" s="769"/>
      <c r="VHE46" s="768"/>
      <c r="VHF46" s="769"/>
      <c r="VHG46" s="768"/>
      <c r="VHH46" s="769"/>
      <c r="VHI46" s="768"/>
      <c r="VHJ46" s="769"/>
      <c r="VHK46" s="768"/>
      <c r="VHL46" s="769"/>
      <c r="VHM46" s="768"/>
      <c r="VHN46" s="769"/>
      <c r="VHO46" s="768"/>
      <c r="VHP46" s="769"/>
      <c r="VHQ46" s="768"/>
      <c r="VHR46" s="769"/>
      <c r="VHS46" s="768"/>
      <c r="VHT46" s="769"/>
      <c r="VHU46" s="768"/>
      <c r="VHV46" s="769"/>
      <c r="VHW46" s="768"/>
      <c r="VHX46" s="769"/>
      <c r="VHY46" s="768"/>
      <c r="VHZ46" s="769"/>
      <c r="VIA46" s="768"/>
      <c r="VIB46" s="769"/>
      <c r="VIC46" s="768"/>
      <c r="VID46" s="769"/>
      <c r="VIE46" s="768"/>
      <c r="VIF46" s="769"/>
      <c r="VIG46" s="768"/>
      <c r="VIH46" s="769"/>
      <c r="VII46" s="768"/>
      <c r="VIJ46" s="769"/>
      <c r="VIK46" s="768"/>
      <c r="VIL46" s="769"/>
      <c r="VIM46" s="768"/>
      <c r="VIN46" s="769"/>
      <c r="VIO46" s="768"/>
      <c r="VIP46" s="769"/>
      <c r="VIQ46" s="768"/>
      <c r="VIR46" s="769"/>
      <c r="VIS46" s="768"/>
      <c r="VIT46" s="769"/>
      <c r="VIU46" s="768"/>
      <c r="VIV46" s="769"/>
      <c r="VIW46" s="768"/>
      <c r="VIX46" s="769"/>
      <c r="VIY46" s="768"/>
      <c r="VIZ46" s="769"/>
      <c r="VJA46" s="768"/>
      <c r="VJB46" s="769"/>
      <c r="VJC46" s="768"/>
      <c r="VJD46" s="769"/>
      <c r="VJE46" s="768"/>
      <c r="VJF46" s="769"/>
      <c r="VJG46" s="768"/>
      <c r="VJH46" s="769"/>
      <c r="VJI46" s="768"/>
      <c r="VJJ46" s="769"/>
      <c r="VJK46" s="768"/>
      <c r="VJL46" s="769"/>
      <c r="VJM46" s="768"/>
      <c r="VJN46" s="769"/>
      <c r="VJO46" s="768"/>
      <c r="VJP46" s="769"/>
      <c r="VJQ46" s="768"/>
      <c r="VJR46" s="769"/>
      <c r="VJS46" s="768"/>
      <c r="VJT46" s="769"/>
      <c r="VJU46" s="768"/>
      <c r="VJV46" s="769"/>
      <c r="VJW46" s="768"/>
      <c r="VJX46" s="769"/>
      <c r="VJY46" s="768"/>
      <c r="VJZ46" s="769"/>
      <c r="VKA46" s="768"/>
      <c r="VKB46" s="769"/>
      <c r="VKC46" s="768"/>
      <c r="VKD46" s="769"/>
      <c r="VKE46" s="768"/>
      <c r="VKF46" s="769"/>
      <c r="VKG46" s="768"/>
      <c r="VKH46" s="769"/>
      <c r="VKI46" s="768"/>
      <c r="VKJ46" s="769"/>
      <c r="VKK46" s="768"/>
      <c r="VKL46" s="769"/>
      <c r="VKM46" s="768"/>
      <c r="VKN46" s="769"/>
      <c r="VKO46" s="768"/>
      <c r="VKP46" s="769"/>
      <c r="VKQ46" s="768"/>
      <c r="VKR46" s="769"/>
      <c r="VKS46" s="768"/>
      <c r="VKT46" s="769"/>
      <c r="VKU46" s="768"/>
      <c r="VKV46" s="769"/>
      <c r="VKW46" s="768"/>
      <c r="VKX46" s="769"/>
      <c r="VKY46" s="768"/>
      <c r="VKZ46" s="769"/>
      <c r="VLA46" s="768"/>
      <c r="VLB46" s="769"/>
      <c r="VLC46" s="768"/>
      <c r="VLD46" s="769"/>
      <c r="VLE46" s="768"/>
      <c r="VLF46" s="769"/>
      <c r="VLG46" s="768"/>
      <c r="VLH46" s="769"/>
      <c r="VLI46" s="768"/>
      <c r="VLJ46" s="769"/>
      <c r="VLK46" s="768"/>
      <c r="VLL46" s="769"/>
      <c r="VLM46" s="768"/>
      <c r="VLN46" s="769"/>
      <c r="VLO46" s="768"/>
      <c r="VLP46" s="769"/>
      <c r="VLQ46" s="768"/>
      <c r="VLR46" s="769"/>
      <c r="VLS46" s="768"/>
      <c r="VLT46" s="769"/>
      <c r="VLU46" s="768"/>
      <c r="VLV46" s="769"/>
      <c r="VLW46" s="768"/>
      <c r="VLX46" s="769"/>
      <c r="VLY46" s="768"/>
      <c r="VLZ46" s="769"/>
      <c r="VMA46" s="768"/>
      <c r="VMB46" s="769"/>
      <c r="VMC46" s="768"/>
      <c r="VMD46" s="769"/>
      <c r="VME46" s="768"/>
      <c r="VMF46" s="769"/>
      <c r="VMG46" s="768"/>
      <c r="VMH46" s="769"/>
      <c r="VMI46" s="768"/>
      <c r="VMJ46" s="769"/>
      <c r="VMK46" s="768"/>
      <c r="VML46" s="769"/>
      <c r="VMM46" s="768"/>
      <c r="VMN46" s="769"/>
      <c r="VMO46" s="768"/>
      <c r="VMP46" s="769"/>
      <c r="VMQ46" s="768"/>
      <c r="VMR46" s="769"/>
      <c r="VMS46" s="768"/>
      <c r="VMT46" s="769"/>
      <c r="VMU46" s="768"/>
      <c r="VMV46" s="769"/>
      <c r="VMW46" s="768"/>
      <c r="VMX46" s="769"/>
      <c r="VMY46" s="768"/>
      <c r="VMZ46" s="769"/>
      <c r="VNA46" s="768"/>
      <c r="VNB46" s="769"/>
      <c r="VNC46" s="768"/>
      <c r="VND46" s="769"/>
      <c r="VNE46" s="768"/>
      <c r="VNF46" s="769"/>
      <c r="VNG46" s="768"/>
      <c r="VNH46" s="769"/>
      <c r="VNI46" s="768"/>
      <c r="VNJ46" s="769"/>
      <c r="VNK46" s="768"/>
      <c r="VNL46" s="769"/>
      <c r="VNM46" s="768"/>
      <c r="VNN46" s="769"/>
      <c r="VNO46" s="768"/>
      <c r="VNP46" s="769"/>
      <c r="VNQ46" s="768"/>
      <c r="VNR46" s="769"/>
      <c r="VNS46" s="768"/>
      <c r="VNT46" s="769"/>
      <c r="VNU46" s="768"/>
      <c r="VNV46" s="769"/>
      <c r="VNW46" s="768"/>
      <c r="VNX46" s="769"/>
      <c r="VNY46" s="768"/>
      <c r="VNZ46" s="769"/>
      <c r="VOA46" s="768"/>
      <c r="VOB46" s="769"/>
      <c r="VOC46" s="768"/>
      <c r="VOD46" s="769"/>
      <c r="VOE46" s="768"/>
      <c r="VOF46" s="769"/>
      <c r="VOG46" s="768"/>
      <c r="VOH46" s="769"/>
      <c r="VOI46" s="768"/>
      <c r="VOJ46" s="769"/>
      <c r="VOK46" s="768"/>
      <c r="VOL46" s="769"/>
      <c r="VOM46" s="768"/>
      <c r="VON46" s="769"/>
      <c r="VOO46" s="768"/>
      <c r="VOP46" s="769"/>
      <c r="VOQ46" s="768"/>
      <c r="VOR46" s="769"/>
      <c r="VOS46" s="768"/>
      <c r="VOT46" s="769"/>
      <c r="VOU46" s="768"/>
      <c r="VOV46" s="769"/>
      <c r="VOW46" s="768"/>
      <c r="VOX46" s="769"/>
      <c r="VOY46" s="768"/>
      <c r="VOZ46" s="769"/>
      <c r="VPA46" s="768"/>
      <c r="VPB46" s="769"/>
      <c r="VPC46" s="768"/>
      <c r="VPD46" s="769"/>
      <c r="VPE46" s="768"/>
      <c r="VPF46" s="769"/>
      <c r="VPG46" s="768"/>
      <c r="VPH46" s="769"/>
      <c r="VPI46" s="768"/>
      <c r="VPJ46" s="769"/>
      <c r="VPK46" s="768"/>
      <c r="VPL46" s="769"/>
      <c r="VPM46" s="768"/>
      <c r="VPN46" s="769"/>
      <c r="VPO46" s="768"/>
      <c r="VPP46" s="769"/>
      <c r="VPQ46" s="768"/>
      <c r="VPR46" s="769"/>
      <c r="VPS46" s="768"/>
      <c r="VPT46" s="769"/>
      <c r="VPU46" s="768"/>
      <c r="VPV46" s="769"/>
      <c r="VPW46" s="768"/>
      <c r="VPX46" s="769"/>
      <c r="VPY46" s="768"/>
      <c r="VPZ46" s="769"/>
      <c r="VQA46" s="768"/>
      <c r="VQB46" s="769"/>
      <c r="VQC46" s="768"/>
      <c r="VQD46" s="769"/>
      <c r="VQE46" s="768"/>
      <c r="VQF46" s="769"/>
      <c r="VQG46" s="768"/>
      <c r="VQH46" s="769"/>
      <c r="VQI46" s="768"/>
      <c r="VQJ46" s="769"/>
      <c r="VQK46" s="768"/>
      <c r="VQL46" s="769"/>
      <c r="VQM46" s="768"/>
      <c r="VQN46" s="769"/>
      <c r="VQO46" s="768"/>
      <c r="VQP46" s="769"/>
      <c r="VQQ46" s="768"/>
      <c r="VQR46" s="769"/>
      <c r="VQS46" s="768"/>
      <c r="VQT46" s="769"/>
      <c r="VQU46" s="768"/>
      <c r="VQV46" s="769"/>
      <c r="VQW46" s="768"/>
      <c r="VQX46" s="769"/>
      <c r="VQY46" s="768"/>
      <c r="VQZ46" s="769"/>
      <c r="VRA46" s="768"/>
      <c r="VRB46" s="769"/>
      <c r="VRC46" s="768"/>
      <c r="VRD46" s="769"/>
      <c r="VRE46" s="768"/>
      <c r="VRF46" s="769"/>
      <c r="VRG46" s="768"/>
      <c r="VRH46" s="769"/>
      <c r="VRI46" s="768"/>
      <c r="VRJ46" s="769"/>
      <c r="VRK46" s="768"/>
      <c r="VRL46" s="769"/>
      <c r="VRM46" s="768"/>
      <c r="VRN46" s="769"/>
      <c r="VRO46" s="768"/>
      <c r="VRP46" s="769"/>
      <c r="VRQ46" s="768"/>
      <c r="VRR46" s="769"/>
      <c r="VRS46" s="768"/>
      <c r="VRT46" s="769"/>
      <c r="VRU46" s="768"/>
      <c r="VRV46" s="769"/>
      <c r="VRW46" s="768"/>
      <c r="VRX46" s="769"/>
      <c r="VRY46" s="768"/>
      <c r="VRZ46" s="769"/>
      <c r="VSA46" s="768"/>
      <c r="VSB46" s="769"/>
      <c r="VSC46" s="768"/>
      <c r="VSD46" s="769"/>
      <c r="VSE46" s="768"/>
      <c r="VSF46" s="769"/>
      <c r="VSG46" s="768"/>
      <c r="VSH46" s="769"/>
      <c r="VSI46" s="768"/>
      <c r="VSJ46" s="769"/>
      <c r="VSK46" s="768"/>
      <c r="VSL46" s="769"/>
      <c r="VSM46" s="768"/>
      <c r="VSN46" s="769"/>
      <c r="VSO46" s="768"/>
      <c r="VSP46" s="769"/>
      <c r="VSQ46" s="768"/>
      <c r="VSR46" s="769"/>
      <c r="VSS46" s="768"/>
      <c r="VST46" s="769"/>
      <c r="VSU46" s="768"/>
      <c r="VSV46" s="769"/>
      <c r="VSW46" s="768"/>
      <c r="VSX46" s="769"/>
      <c r="VSY46" s="768"/>
      <c r="VSZ46" s="769"/>
      <c r="VTA46" s="768"/>
      <c r="VTB46" s="769"/>
      <c r="VTC46" s="768"/>
      <c r="VTD46" s="769"/>
      <c r="VTE46" s="768"/>
      <c r="VTF46" s="769"/>
      <c r="VTG46" s="768"/>
      <c r="VTH46" s="769"/>
      <c r="VTI46" s="768"/>
      <c r="VTJ46" s="769"/>
      <c r="VTK46" s="768"/>
      <c r="VTL46" s="769"/>
      <c r="VTM46" s="768"/>
      <c r="VTN46" s="769"/>
      <c r="VTO46" s="768"/>
      <c r="VTP46" s="769"/>
      <c r="VTQ46" s="768"/>
      <c r="VTR46" s="769"/>
      <c r="VTS46" s="768"/>
      <c r="VTT46" s="769"/>
      <c r="VTU46" s="768"/>
      <c r="VTV46" s="769"/>
      <c r="VTW46" s="768"/>
      <c r="VTX46" s="769"/>
      <c r="VTY46" s="768"/>
      <c r="VTZ46" s="769"/>
      <c r="VUA46" s="768"/>
      <c r="VUB46" s="769"/>
      <c r="VUC46" s="768"/>
      <c r="VUD46" s="769"/>
      <c r="VUE46" s="768"/>
      <c r="VUF46" s="769"/>
      <c r="VUG46" s="768"/>
      <c r="VUH46" s="769"/>
      <c r="VUI46" s="768"/>
      <c r="VUJ46" s="769"/>
      <c r="VUK46" s="768"/>
      <c r="VUL46" s="769"/>
      <c r="VUM46" s="768"/>
      <c r="VUN46" s="769"/>
      <c r="VUO46" s="768"/>
      <c r="VUP46" s="769"/>
      <c r="VUQ46" s="768"/>
      <c r="VUR46" s="769"/>
      <c r="VUS46" s="768"/>
      <c r="VUT46" s="769"/>
      <c r="VUU46" s="768"/>
      <c r="VUV46" s="769"/>
      <c r="VUW46" s="768"/>
      <c r="VUX46" s="769"/>
      <c r="VUY46" s="768"/>
      <c r="VUZ46" s="769"/>
      <c r="VVA46" s="768"/>
      <c r="VVB46" s="769"/>
      <c r="VVC46" s="768"/>
      <c r="VVD46" s="769"/>
      <c r="VVE46" s="768"/>
      <c r="VVF46" s="769"/>
      <c r="VVG46" s="768"/>
      <c r="VVH46" s="769"/>
      <c r="VVI46" s="768"/>
      <c r="VVJ46" s="769"/>
      <c r="VVK46" s="768"/>
      <c r="VVL46" s="769"/>
      <c r="VVM46" s="768"/>
      <c r="VVN46" s="769"/>
      <c r="VVO46" s="768"/>
      <c r="VVP46" s="769"/>
      <c r="VVQ46" s="768"/>
      <c r="VVR46" s="769"/>
      <c r="VVS46" s="768"/>
      <c r="VVT46" s="769"/>
      <c r="VVU46" s="768"/>
      <c r="VVV46" s="769"/>
      <c r="VVW46" s="768"/>
      <c r="VVX46" s="769"/>
      <c r="VVY46" s="768"/>
      <c r="VVZ46" s="769"/>
      <c r="VWA46" s="768"/>
      <c r="VWB46" s="769"/>
      <c r="VWC46" s="768"/>
      <c r="VWD46" s="769"/>
      <c r="VWE46" s="768"/>
      <c r="VWF46" s="769"/>
      <c r="VWG46" s="768"/>
      <c r="VWH46" s="769"/>
      <c r="VWI46" s="768"/>
      <c r="VWJ46" s="769"/>
      <c r="VWK46" s="768"/>
      <c r="VWL46" s="769"/>
      <c r="VWM46" s="768"/>
      <c r="VWN46" s="769"/>
      <c r="VWO46" s="768"/>
      <c r="VWP46" s="769"/>
      <c r="VWQ46" s="768"/>
      <c r="VWR46" s="769"/>
      <c r="VWS46" s="768"/>
      <c r="VWT46" s="769"/>
      <c r="VWU46" s="768"/>
      <c r="VWV46" s="769"/>
      <c r="VWW46" s="768"/>
      <c r="VWX46" s="769"/>
      <c r="VWY46" s="768"/>
      <c r="VWZ46" s="769"/>
      <c r="VXA46" s="768"/>
      <c r="VXB46" s="769"/>
      <c r="VXC46" s="768"/>
      <c r="VXD46" s="769"/>
      <c r="VXE46" s="768"/>
      <c r="VXF46" s="769"/>
      <c r="VXG46" s="768"/>
      <c r="VXH46" s="769"/>
      <c r="VXI46" s="768"/>
      <c r="VXJ46" s="769"/>
      <c r="VXK46" s="768"/>
      <c r="VXL46" s="769"/>
      <c r="VXM46" s="768"/>
      <c r="VXN46" s="769"/>
      <c r="VXO46" s="768"/>
      <c r="VXP46" s="769"/>
      <c r="VXQ46" s="768"/>
      <c r="VXR46" s="769"/>
      <c r="VXS46" s="768"/>
      <c r="VXT46" s="769"/>
      <c r="VXU46" s="768"/>
      <c r="VXV46" s="769"/>
      <c r="VXW46" s="768"/>
      <c r="VXX46" s="769"/>
      <c r="VXY46" s="768"/>
      <c r="VXZ46" s="769"/>
      <c r="VYA46" s="768"/>
      <c r="VYB46" s="769"/>
      <c r="VYC46" s="768"/>
      <c r="VYD46" s="769"/>
      <c r="VYE46" s="768"/>
      <c r="VYF46" s="769"/>
      <c r="VYG46" s="768"/>
      <c r="VYH46" s="769"/>
      <c r="VYI46" s="768"/>
      <c r="VYJ46" s="769"/>
      <c r="VYK46" s="768"/>
      <c r="VYL46" s="769"/>
      <c r="VYM46" s="768"/>
      <c r="VYN46" s="769"/>
      <c r="VYO46" s="768"/>
      <c r="VYP46" s="769"/>
      <c r="VYQ46" s="768"/>
      <c r="VYR46" s="769"/>
      <c r="VYS46" s="768"/>
      <c r="VYT46" s="769"/>
      <c r="VYU46" s="768"/>
      <c r="VYV46" s="769"/>
      <c r="VYW46" s="768"/>
      <c r="VYX46" s="769"/>
      <c r="VYY46" s="768"/>
      <c r="VYZ46" s="769"/>
      <c r="VZA46" s="768"/>
      <c r="VZB46" s="769"/>
      <c r="VZC46" s="768"/>
      <c r="VZD46" s="769"/>
      <c r="VZE46" s="768"/>
      <c r="VZF46" s="769"/>
      <c r="VZG46" s="768"/>
      <c r="VZH46" s="769"/>
      <c r="VZI46" s="768"/>
      <c r="VZJ46" s="769"/>
      <c r="VZK46" s="768"/>
      <c r="VZL46" s="769"/>
      <c r="VZM46" s="768"/>
      <c r="VZN46" s="769"/>
      <c r="VZO46" s="768"/>
      <c r="VZP46" s="769"/>
      <c r="VZQ46" s="768"/>
      <c r="VZR46" s="769"/>
      <c r="VZS46" s="768"/>
      <c r="VZT46" s="769"/>
      <c r="VZU46" s="768"/>
      <c r="VZV46" s="769"/>
      <c r="VZW46" s="768"/>
      <c r="VZX46" s="769"/>
      <c r="VZY46" s="768"/>
      <c r="VZZ46" s="769"/>
      <c r="WAA46" s="768"/>
      <c r="WAB46" s="769"/>
      <c r="WAC46" s="768"/>
      <c r="WAD46" s="769"/>
      <c r="WAE46" s="768"/>
      <c r="WAF46" s="769"/>
      <c r="WAG46" s="768"/>
      <c r="WAH46" s="769"/>
      <c r="WAI46" s="768"/>
      <c r="WAJ46" s="769"/>
      <c r="WAK46" s="768"/>
      <c r="WAL46" s="769"/>
      <c r="WAM46" s="768"/>
      <c r="WAN46" s="769"/>
      <c r="WAO46" s="768"/>
      <c r="WAP46" s="769"/>
      <c r="WAQ46" s="768"/>
      <c r="WAR46" s="769"/>
      <c r="WAS46" s="768"/>
      <c r="WAT46" s="769"/>
      <c r="WAU46" s="768"/>
      <c r="WAV46" s="769"/>
      <c r="WAW46" s="768"/>
      <c r="WAX46" s="769"/>
      <c r="WAY46" s="768"/>
      <c r="WAZ46" s="769"/>
      <c r="WBA46" s="768"/>
      <c r="WBB46" s="769"/>
      <c r="WBC46" s="768"/>
      <c r="WBD46" s="769"/>
      <c r="WBE46" s="768"/>
      <c r="WBF46" s="769"/>
      <c r="WBG46" s="768"/>
      <c r="WBH46" s="769"/>
      <c r="WBI46" s="768"/>
      <c r="WBJ46" s="769"/>
      <c r="WBK46" s="768"/>
      <c r="WBL46" s="769"/>
      <c r="WBM46" s="768"/>
      <c r="WBN46" s="769"/>
      <c r="WBO46" s="768"/>
      <c r="WBP46" s="769"/>
      <c r="WBQ46" s="768"/>
      <c r="WBR46" s="769"/>
      <c r="WBS46" s="768"/>
      <c r="WBT46" s="769"/>
      <c r="WBU46" s="768"/>
      <c r="WBV46" s="769"/>
      <c r="WBW46" s="768"/>
      <c r="WBX46" s="769"/>
      <c r="WBY46" s="768"/>
      <c r="WBZ46" s="769"/>
      <c r="WCA46" s="768"/>
      <c r="WCB46" s="769"/>
      <c r="WCC46" s="768"/>
      <c r="WCD46" s="769"/>
      <c r="WCE46" s="768"/>
      <c r="WCF46" s="769"/>
      <c r="WCG46" s="768"/>
      <c r="WCH46" s="769"/>
      <c r="WCI46" s="768"/>
      <c r="WCJ46" s="769"/>
      <c r="WCK46" s="768"/>
      <c r="WCL46" s="769"/>
      <c r="WCM46" s="768"/>
      <c r="WCN46" s="769"/>
      <c r="WCO46" s="768"/>
      <c r="WCP46" s="769"/>
      <c r="WCQ46" s="768"/>
      <c r="WCR46" s="769"/>
      <c r="WCS46" s="768"/>
      <c r="WCT46" s="769"/>
      <c r="WCU46" s="768"/>
      <c r="WCV46" s="769"/>
      <c r="WCW46" s="768"/>
      <c r="WCX46" s="769"/>
      <c r="WCY46" s="768"/>
      <c r="WCZ46" s="769"/>
      <c r="WDA46" s="768"/>
      <c r="WDB46" s="769"/>
      <c r="WDC46" s="768"/>
      <c r="WDD46" s="769"/>
      <c r="WDE46" s="768"/>
      <c r="WDF46" s="769"/>
      <c r="WDG46" s="768"/>
      <c r="WDH46" s="769"/>
      <c r="WDI46" s="768"/>
      <c r="WDJ46" s="769"/>
      <c r="WDK46" s="768"/>
      <c r="WDL46" s="769"/>
      <c r="WDM46" s="768"/>
      <c r="WDN46" s="769"/>
      <c r="WDO46" s="768"/>
      <c r="WDP46" s="769"/>
      <c r="WDQ46" s="768"/>
      <c r="WDR46" s="769"/>
      <c r="WDS46" s="768"/>
      <c r="WDT46" s="769"/>
      <c r="WDU46" s="768"/>
      <c r="WDV46" s="769"/>
      <c r="WDW46" s="768"/>
      <c r="WDX46" s="769"/>
      <c r="WDY46" s="768"/>
      <c r="WDZ46" s="769"/>
      <c r="WEA46" s="768"/>
      <c r="WEB46" s="769"/>
      <c r="WEC46" s="768"/>
      <c r="WED46" s="769"/>
      <c r="WEE46" s="768"/>
      <c r="WEF46" s="769"/>
      <c r="WEG46" s="768"/>
      <c r="WEH46" s="769"/>
      <c r="WEI46" s="768"/>
      <c r="WEJ46" s="769"/>
      <c r="WEK46" s="768"/>
      <c r="WEL46" s="769"/>
      <c r="WEM46" s="768"/>
      <c r="WEN46" s="769"/>
      <c r="WEO46" s="768"/>
      <c r="WEP46" s="769"/>
      <c r="WEQ46" s="768"/>
      <c r="WER46" s="769"/>
      <c r="WES46" s="768"/>
      <c r="WET46" s="769"/>
      <c r="WEU46" s="768"/>
      <c r="WEV46" s="769"/>
      <c r="WEW46" s="768"/>
      <c r="WEX46" s="769"/>
      <c r="WEY46" s="768"/>
      <c r="WEZ46" s="769"/>
      <c r="WFA46" s="768"/>
      <c r="WFB46" s="769"/>
      <c r="WFC46" s="768"/>
      <c r="WFD46" s="769"/>
      <c r="WFE46" s="768"/>
      <c r="WFF46" s="769"/>
      <c r="WFG46" s="768"/>
      <c r="WFH46" s="769"/>
      <c r="WFI46" s="768"/>
      <c r="WFJ46" s="769"/>
      <c r="WFK46" s="768"/>
      <c r="WFL46" s="769"/>
      <c r="WFM46" s="768"/>
      <c r="WFN46" s="769"/>
      <c r="WFO46" s="768"/>
      <c r="WFP46" s="769"/>
      <c r="WFQ46" s="768"/>
      <c r="WFR46" s="769"/>
      <c r="WFS46" s="768"/>
      <c r="WFT46" s="769"/>
      <c r="WFU46" s="768"/>
      <c r="WFV46" s="769"/>
      <c r="WFW46" s="768"/>
      <c r="WFX46" s="769"/>
      <c r="WFY46" s="768"/>
      <c r="WFZ46" s="769"/>
      <c r="WGA46" s="768"/>
      <c r="WGB46" s="769"/>
      <c r="WGC46" s="768"/>
      <c r="WGD46" s="769"/>
      <c r="WGE46" s="768"/>
      <c r="WGF46" s="769"/>
      <c r="WGG46" s="768"/>
      <c r="WGH46" s="769"/>
      <c r="WGI46" s="768"/>
      <c r="WGJ46" s="769"/>
      <c r="WGK46" s="768"/>
      <c r="WGL46" s="769"/>
      <c r="WGM46" s="768"/>
      <c r="WGN46" s="769"/>
      <c r="WGO46" s="768"/>
      <c r="WGP46" s="769"/>
      <c r="WGQ46" s="768"/>
      <c r="WGR46" s="769"/>
      <c r="WGS46" s="768"/>
      <c r="WGT46" s="769"/>
      <c r="WGU46" s="768"/>
      <c r="WGV46" s="769"/>
      <c r="WGW46" s="768"/>
      <c r="WGX46" s="769"/>
      <c r="WGY46" s="768"/>
      <c r="WGZ46" s="769"/>
      <c r="WHA46" s="768"/>
      <c r="WHB46" s="769"/>
      <c r="WHC46" s="768"/>
      <c r="WHD46" s="769"/>
      <c r="WHE46" s="768"/>
      <c r="WHF46" s="769"/>
      <c r="WHG46" s="768"/>
      <c r="WHH46" s="769"/>
      <c r="WHI46" s="768"/>
      <c r="WHJ46" s="769"/>
      <c r="WHK46" s="768"/>
      <c r="WHL46" s="769"/>
      <c r="WHM46" s="768"/>
      <c r="WHN46" s="769"/>
      <c r="WHO46" s="768"/>
      <c r="WHP46" s="769"/>
      <c r="WHQ46" s="768"/>
      <c r="WHR46" s="769"/>
      <c r="WHS46" s="768"/>
      <c r="WHT46" s="769"/>
      <c r="WHU46" s="768"/>
      <c r="WHV46" s="769"/>
      <c r="WHW46" s="768"/>
      <c r="WHX46" s="769"/>
      <c r="WHY46" s="768"/>
      <c r="WHZ46" s="769"/>
      <c r="WIA46" s="768"/>
      <c r="WIB46" s="769"/>
      <c r="WIC46" s="768"/>
      <c r="WID46" s="769"/>
      <c r="WIE46" s="768"/>
      <c r="WIF46" s="769"/>
      <c r="WIG46" s="768"/>
      <c r="WIH46" s="769"/>
      <c r="WII46" s="768"/>
      <c r="WIJ46" s="769"/>
      <c r="WIK46" s="768"/>
      <c r="WIL46" s="769"/>
      <c r="WIM46" s="768"/>
      <c r="WIN46" s="769"/>
      <c r="WIO46" s="768"/>
      <c r="WIP46" s="769"/>
      <c r="WIQ46" s="768"/>
      <c r="WIR46" s="769"/>
      <c r="WIS46" s="768"/>
      <c r="WIT46" s="769"/>
      <c r="WIU46" s="768"/>
      <c r="WIV46" s="769"/>
      <c r="WIW46" s="768"/>
      <c r="WIX46" s="769"/>
      <c r="WIY46" s="768"/>
      <c r="WIZ46" s="769"/>
      <c r="WJA46" s="768"/>
      <c r="WJB46" s="769"/>
      <c r="WJC46" s="768"/>
      <c r="WJD46" s="769"/>
      <c r="WJE46" s="768"/>
      <c r="WJF46" s="769"/>
      <c r="WJG46" s="768"/>
      <c r="WJH46" s="769"/>
      <c r="WJI46" s="768"/>
      <c r="WJJ46" s="769"/>
      <c r="WJK46" s="768"/>
      <c r="WJL46" s="769"/>
      <c r="WJM46" s="768"/>
      <c r="WJN46" s="769"/>
      <c r="WJO46" s="768"/>
      <c r="WJP46" s="769"/>
      <c r="WJQ46" s="768"/>
      <c r="WJR46" s="769"/>
      <c r="WJS46" s="768"/>
      <c r="WJT46" s="769"/>
      <c r="WJU46" s="768"/>
      <c r="WJV46" s="769"/>
      <c r="WJW46" s="768"/>
      <c r="WJX46" s="769"/>
      <c r="WJY46" s="768"/>
      <c r="WJZ46" s="769"/>
      <c r="WKA46" s="768"/>
      <c r="WKB46" s="769"/>
      <c r="WKC46" s="768"/>
      <c r="WKD46" s="769"/>
      <c r="WKE46" s="768"/>
      <c r="WKF46" s="769"/>
      <c r="WKG46" s="768"/>
      <c r="WKH46" s="769"/>
      <c r="WKI46" s="768"/>
      <c r="WKJ46" s="769"/>
      <c r="WKK46" s="768"/>
      <c r="WKL46" s="769"/>
      <c r="WKM46" s="768"/>
      <c r="WKN46" s="769"/>
      <c r="WKO46" s="768"/>
      <c r="WKP46" s="769"/>
      <c r="WKQ46" s="768"/>
      <c r="WKR46" s="769"/>
      <c r="WKS46" s="768"/>
      <c r="WKT46" s="769"/>
      <c r="WKU46" s="768"/>
      <c r="WKV46" s="769"/>
      <c r="WKW46" s="768"/>
      <c r="WKX46" s="769"/>
      <c r="WKY46" s="768"/>
      <c r="WKZ46" s="769"/>
      <c r="WLA46" s="768"/>
      <c r="WLB46" s="769"/>
      <c r="WLC46" s="768"/>
      <c r="WLD46" s="769"/>
      <c r="WLE46" s="768"/>
      <c r="WLF46" s="769"/>
      <c r="WLG46" s="768"/>
      <c r="WLH46" s="769"/>
      <c r="WLI46" s="768"/>
      <c r="WLJ46" s="769"/>
      <c r="WLK46" s="768"/>
      <c r="WLL46" s="769"/>
      <c r="WLM46" s="768"/>
      <c r="WLN46" s="769"/>
      <c r="WLO46" s="768"/>
      <c r="WLP46" s="769"/>
      <c r="WLQ46" s="768"/>
      <c r="WLR46" s="769"/>
      <c r="WLS46" s="768"/>
      <c r="WLT46" s="769"/>
      <c r="WLU46" s="768"/>
      <c r="WLV46" s="769"/>
      <c r="WLW46" s="768"/>
      <c r="WLX46" s="769"/>
      <c r="WLY46" s="768"/>
      <c r="WLZ46" s="769"/>
      <c r="WMA46" s="768"/>
      <c r="WMB46" s="769"/>
      <c r="WMC46" s="768"/>
      <c r="WMD46" s="769"/>
      <c r="WME46" s="768"/>
      <c r="WMF46" s="769"/>
      <c r="WMG46" s="768"/>
      <c r="WMH46" s="769"/>
      <c r="WMI46" s="768"/>
      <c r="WMJ46" s="769"/>
      <c r="WMK46" s="768"/>
      <c r="WML46" s="769"/>
      <c r="WMM46" s="768"/>
      <c r="WMN46" s="769"/>
      <c r="WMO46" s="768"/>
      <c r="WMP46" s="769"/>
      <c r="WMQ46" s="768"/>
      <c r="WMR46" s="769"/>
      <c r="WMS46" s="768"/>
      <c r="WMT46" s="769"/>
      <c r="WMU46" s="768"/>
      <c r="WMV46" s="769"/>
      <c r="WMW46" s="768"/>
      <c r="WMX46" s="769"/>
      <c r="WMY46" s="768"/>
      <c r="WMZ46" s="769"/>
      <c r="WNA46" s="768"/>
      <c r="WNB46" s="769"/>
      <c r="WNC46" s="768"/>
      <c r="WND46" s="769"/>
      <c r="WNE46" s="768"/>
      <c r="WNF46" s="769"/>
      <c r="WNG46" s="768"/>
      <c r="WNH46" s="769"/>
      <c r="WNI46" s="768"/>
      <c r="WNJ46" s="769"/>
      <c r="WNK46" s="768"/>
      <c r="WNL46" s="769"/>
      <c r="WNM46" s="768"/>
      <c r="WNN46" s="769"/>
      <c r="WNO46" s="768"/>
      <c r="WNP46" s="769"/>
      <c r="WNQ46" s="768"/>
      <c r="WNR46" s="769"/>
      <c r="WNS46" s="768"/>
      <c r="WNT46" s="769"/>
      <c r="WNU46" s="768"/>
      <c r="WNV46" s="769"/>
      <c r="WNW46" s="768"/>
      <c r="WNX46" s="769"/>
      <c r="WNY46" s="768"/>
      <c r="WNZ46" s="769"/>
      <c r="WOA46" s="768"/>
      <c r="WOB46" s="769"/>
      <c r="WOC46" s="768"/>
      <c r="WOD46" s="769"/>
      <c r="WOE46" s="768"/>
      <c r="WOF46" s="769"/>
      <c r="WOG46" s="768"/>
      <c r="WOH46" s="769"/>
      <c r="WOI46" s="768"/>
      <c r="WOJ46" s="769"/>
      <c r="WOK46" s="768"/>
      <c r="WOL46" s="769"/>
      <c r="WOM46" s="768"/>
      <c r="WON46" s="769"/>
      <c r="WOO46" s="768"/>
      <c r="WOP46" s="769"/>
      <c r="WOQ46" s="768"/>
      <c r="WOR46" s="769"/>
      <c r="WOS46" s="768"/>
      <c r="WOT46" s="769"/>
      <c r="WOU46" s="768"/>
      <c r="WOV46" s="769"/>
      <c r="WOW46" s="768"/>
      <c r="WOX46" s="769"/>
      <c r="WOY46" s="768"/>
      <c r="WOZ46" s="769"/>
      <c r="WPA46" s="768"/>
      <c r="WPB46" s="769"/>
      <c r="WPC46" s="768"/>
      <c r="WPD46" s="769"/>
      <c r="WPE46" s="768"/>
      <c r="WPF46" s="769"/>
      <c r="WPG46" s="768"/>
      <c r="WPH46" s="769"/>
      <c r="WPI46" s="768"/>
      <c r="WPJ46" s="769"/>
      <c r="WPK46" s="768"/>
      <c r="WPL46" s="769"/>
      <c r="WPM46" s="768"/>
      <c r="WPN46" s="769"/>
      <c r="WPO46" s="768"/>
      <c r="WPP46" s="769"/>
      <c r="WPQ46" s="768"/>
      <c r="WPR46" s="769"/>
      <c r="WPS46" s="768"/>
      <c r="WPT46" s="769"/>
      <c r="WPU46" s="768"/>
      <c r="WPV46" s="769"/>
      <c r="WPW46" s="768"/>
      <c r="WPX46" s="769"/>
      <c r="WPY46" s="768"/>
      <c r="WPZ46" s="769"/>
      <c r="WQA46" s="768"/>
      <c r="WQB46" s="769"/>
      <c r="WQC46" s="768"/>
      <c r="WQD46" s="769"/>
      <c r="WQE46" s="768"/>
      <c r="WQF46" s="769"/>
      <c r="WQG46" s="768"/>
      <c r="WQH46" s="769"/>
      <c r="WQI46" s="768"/>
      <c r="WQJ46" s="769"/>
      <c r="WQK46" s="768"/>
      <c r="WQL46" s="769"/>
      <c r="WQM46" s="768"/>
      <c r="WQN46" s="769"/>
      <c r="WQO46" s="768"/>
      <c r="WQP46" s="769"/>
      <c r="WQQ46" s="768"/>
      <c r="WQR46" s="769"/>
      <c r="WQS46" s="768"/>
      <c r="WQT46" s="769"/>
      <c r="WQU46" s="768"/>
      <c r="WQV46" s="769"/>
      <c r="WQW46" s="768"/>
      <c r="WQX46" s="769"/>
      <c r="WQY46" s="768"/>
      <c r="WQZ46" s="769"/>
      <c r="WRA46" s="768"/>
      <c r="WRB46" s="769"/>
      <c r="WRC46" s="768"/>
      <c r="WRD46" s="769"/>
      <c r="WRE46" s="768"/>
      <c r="WRF46" s="769"/>
      <c r="WRG46" s="768"/>
      <c r="WRH46" s="769"/>
      <c r="WRI46" s="768"/>
      <c r="WRJ46" s="769"/>
      <c r="WRK46" s="768"/>
      <c r="WRL46" s="769"/>
      <c r="WRM46" s="768"/>
      <c r="WRN46" s="769"/>
      <c r="WRO46" s="768"/>
      <c r="WRP46" s="769"/>
      <c r="WRQ46" s="768"/>
      <c r="WRR46" s="769"/>
      <c r="WRS46" s="768"/>
      <c r="WRT46" s="769"/>
      <c r="WRU46" s="768"/>
      <c r="WRV46" s="769"/>
      <c r="WRW46" s="768"/>
      <c r="WRX46" s="769"/>
      <c r="WRY46" s="768"/>
      <c r="WRZ46" s="769"/>
      <c r="WSA46" s="768"/>
      <c r="WSB46" s="769"/>
      <c r="WSC46" s="768"/>
      <c r="WSD46" s="769"/>
      <c r="WSE46" s="768"/>
      <c r="WSF46" s="769"/>
      <c r="WSG46" s="768"/>
      <c r="WSH46" s="769"/>
      <c r="WSI46" s="768"/>
      <c r="WSJ46" s="769"/>
      <c r="WSK46" s="768"/>
      <c r="WSL46" s="769"/>
      <c r="WSM46" s="768"/>
      <c r="WSN46" s="769"/>
      <c r="WSO46" s="768"/>
      <c r="WSP46" s="769"/>
      <c r="WSQ46" s="768"/>
      <c r="WSR46" s="769"/>
      <c r="WSS46" s="768"/>
      <c r="WST46" s="769"/>
      <c r="WSU46" s="768"/>
      <c r="WSV46" s="769"/>
      <c r="WSW46" s="768"/>
      <c r="WSX46" s="769"/>
      <c r="WSY46" s="768"/>
      <c r="WSZ46" s="769"/>
      <c r="WTA46" s="768"/>
      <c r="WTB46" s="769"/>
      <c r="WTC46" s="768"/>
      <c r="WTD46" s="769"/>
      <c r="WTE46" s="768"/>
      <c r="WTF46" s="769"/>
      <c r="WTG46" s="768"/>
      <c r="WTH46" s="769"/>
      <c r="WTI46" s="768"/>
      <c r="WTJ46" s="769"/>
      <c r="WTK46" s="768"/>
      <c r="WTL46" s="769"/>
      <c r="WTM46" s="768"/>
      <c r="WTN46" s="769"/>
      <c r="WTO46" s="768"/>
      <c r="WTP46" s="769"/>
      <c r="WTQ46" s="768"/>
      <c r="WTR46" s="769"/>
      <c r="WTS46" s="768"/>
      <c r="WTT46" s="769"/>
      <c r="WTU46" s="768"/>
      <c r="WTV46" s="769"/>
      <c r="WTW46" s="768"/>
      <c r="WTX46" s="769"/>
      <c r="WTY46" s="768"/>
      <c r="WTZ46" s="769"/>
      <c r="WUA46" s="768"/>
      <c r="WUB46" s="769"/>
      <c r="WUC46" s="768"/>
      <c r="WUD46" s="769"/>
      <c r="WUE46" s="768"/>
      <c r="WUF46" s="769"/>
      <c r="WUG46" s="768"/>
      <c r="WUH46" s="769"/>
      <c r="WUI46" s="768"/>
      <c r="WUJ46" s="769"/>
      <c r="WUK46" s="768"/>
      <c r="WUL46" s="769"/>
      <c r="WUM46" s="768"/>
      <c r="WUN46" s="769"/>
      <c r="WUO46" s="768"/>
      <c r="WUP46" s="769"/>
      <c r="WUQ46" s="768"/>
      <c r="WUR46" s="769"/>
      <c r="WUS46" s="768"/>
      <c r="WUT46" s="769"/>
      <c r="WUU46" s="768"/>
      <c r="WUV46" s="769"/>
      <c r="WUW46" s="768"/>
      <c r="WUX46" s="769"/>
      <c r="WUY46" s="768"/>
      <c r="WUZ46" s="769"/>
      <c r="WVA46" s="768"/>
      <c r="WVB46" s="769"/>
      <c r="WVC46" s="768"/>
      <c r="WVD46" s="769"/>
      <c r="WVE46" s="768"/>
      <c r="WVF46" s="769"/>
      <c r="WVG46" s="768"/>
      <c r="WVH46" s="769"/>
      <c r="WVI46" s="768"/>
      <c r="WVJ46" s="769"/>
      <c r="WVK46" s="768"/>
      <c r="WVL46" s="769"/>
      <c r="WVM46" s="768"/>
      <c r="WVN46" s="769"/>
      <c r="WVO46" s="768"/>
      <c r="WVP46" s="769"/>
      <c r="WVQ46" s="768"/>
      <c r="WVR46" s="769"/>
      <c r="WVS46" s="768"/>
      <c r="WVT46" s="769"/>
      <c r="WVU46" s="768"/>
      <c r="WVV46" s="769"/>
      <c r="WVW46" s="768"/>
      <c r="WVX46" s="769"/>
      <c r="WVY46" s="768"/>
      <c r="WVZ46" s="769"/>
      <c r="WWA46" s="768"/>
      <c r="WWB46" s="769"/>
      <c r="WWC46" s="768"/>
      <c r="WWD46" s="769"/>
      <c r="WWE46" s="768"/>
      <c r="WWF46" s="769"/>
      <c r="WWG46" s="768"/>
      <c r="WWH46" s="769"/>
      <c r="WWI46" s="768"/>
      <c r="WWJ46" s="769"/>
      <c r="WWK46" s="768"/>
      <c r="WWL46" s="769"/>
      <c r="WWM46" s="768"/>
      <c r="WWN46" s="769"/>
      <c r="WWO46" s="768"/>
      <c r="WWP46" s="769"/>
      <c r="WWQ46" s="768"/>
      <c r="WWR46" s="769"/>
      <c r="WWS46" s="768"/>
      <c r="WWT46" s="769"/>
      <c r="WWU46" s="768"/>
      <c r="WWV46" s="769"/>
      <c r="WWW46" s="768"/>
      <c r="WWX46" s="769"/>
      <c r="WWY46" s="768"/>
      <c r="WWZ46" s="769"/>
      <c r="WXA46" s="768"/>
      <c r="WXB46" s="769"/>
      <c r="WXC46" s="768"/>
      <c r="WXD46" s="769"/>
      <c r="WXE46" s="768"/>
      <c r="WXF46" s="769"/>
      <c r="WXG46" s="768"/>
      <c r="WXH46" s="769"/>
      <c r="WXI46" s="768"/>
      <c r="WXJ46" s="769"/>
      <c r="WXK46" s="768"/>
      <c r="WXL46" s="769"/>
      <c r="WXM46" s="768"/>
      <c r="WXN46" s="769"/>
      <c r="WXO46" s="768"/>
      <c r="WXP46" s="769"/>
      <c r="WXQ46" s="768"/>
      <c r="WXR46" s="769"/>
      <c r="WXS46" s="768"/>
      <c r="WXT46" s="769"/>
      <c r="WXU46" s="768"/>
      <c r="WXV46" s="769"/>
      <c r="WXW46" s="768"/>
      <c r="WXX46" s="769"/>
      <c r="WXY46" s="768"/>
      <c r="WXZ46" s="769"/>
      <c r="WYA46" s="768"/>
      <c r="WYB46" s="769"/>
      <c r="WYC46" s="768"/>
      <c r="WYD46" s="769"/>
      <c r="WYE46" s="768"/>
      <c r="WYF46" s="769"/>
      <c r="WYG46" s="768"/>
      <c r="WYH46" s="769"/>
      <c r="WYI46" s="768"/>
      <c r="WYJ46" s="769"/>
      <c r="WYK46" s="768"/>
      <c r="WYL46" s="769"/>
      <c r="WYM46" s="768"/>
      <c r="WYN46" s="769"/>
      <c r="WYO46" s="768"/>
      <c r="WYP46" s="769"/>
      <c r="WYQ46" s="768"/>
      <c r="WYR46" s="769"/>
      <c r="WYS46" s="768"/>
      <c r="WYT46" s="769"/>
      <c r="WYU46" s="768"/>
      <c r="WYV46" s="769"/>
      <c r="WYW46" s="768"/>
      <c r="WYX46" s="769"/>
      <c r="WYY46" s="768"/>
      <c r="WYZ46" s="769"/>
      <c r="WZA46" s="768"/>
      <c r="WZB46" s="769"/>
      <c r="WZC46" s="768"/>
      <c r="WZD46" s="769"/>
      <c r="WZE46" s="768"/>
      <c r="WZF46" s="769"/>
      <c r="WZG46" s="768"/>
      <c r="WZH46" s="769"/>
      <c r="WZI46" s="768"/>
      <c r="WZJ46" s="769"/>
      <c r="WZK46" s="768"/>
      <c r="WZL46" s="769"/>
      <c r="WZM46" s="768"/>
      <c r="WZN46" s="769"/>
      <c r="WZO46" s="768"/>
      <c r="WZP46" s="769"/>
      <c r="WZQ46" s="768"/>
      <c r="WZR46" s="769"/>
      <c r="WZS46" s="768"/>
      <c r="WZT46" s="769"/>
      <c r="WZU46" s="768"/>
      <c r="WZV46" s="769"/>
      <c r="WZW46" s="768"/>
      <c r="WZX46" s="769"/>
      <c r="WZY46" s="768"/>
      <c r="WZZ46" s="769"/>
      <c r="XAA46" s="768"/>
      <c r="XAB46" s="769"/>
      <c r="XAC46" s="768"/>
      <c r="XAD46" s="769"/>
      <c r="XAE46" s="768"/>
      <c r="XAF46" s="769"/>
      <c r="XAG46" s="768"/>
      <c r="XAH46" s="769"/>
      <c r="XAI46" s="768"/>
      <c r="XAJ46" s="769"/>
      <c r="XAK46" s="768"/>
      <c r="XAL46" s="769"/>
      <c r="XAM46" s="768"/>
      <c r="XAN46" s="769"/>
      <c r="XAO46" s="768"/>
      <c r="XAP46" s="769"/>
      <c r="XAQ46" s="768"/>
      <c r="XAR46" s="769"/>
      <c r="XAS46" s="768"/>
      <c r="XAT46" s="769"/>
      <c r="XAU46" s="768"/>
      <c r="XAV46" s="769"/>
      <c r="XAW46" s="768"/>
      <c r="XAX46" s="769"/>
      <c r="XAY46" s="768"/>
      <c r="XAZ46" s="769"/>
      <c r="XBA46" s="768"/>
      <c r="XBB46" s="769"/>
      <c r="XBC46" s="768"/>
      <c r="XBD46" s="769"/>
      <c r="XBE46" s="768"/>
      <c r="XBF46" s="769"/>
      <c r="XBG46" s="768"/>
      <c r="XBH46" s="769"/>
      <c r="XBI46" s="768"/>
      <c r="XBJ46" s="769"/>
      <c r="XBK46" s="768"/>
      <c r="XBL46" s="769"/>
      <c r="XBM46" s="768"/>
      <c r="XBN46" s="769"/>
      <c r="XBO46" s="768"/>
      <c r="XBP46" s="769"/>
      <c r="XBQ46" s="768"/>
      <c r="XBR46" s="769"/>
      <c r="XBS46" s="768"/>
      <c r="XBT46" s="769"/>
      <c r="XBU46" s="768"/>
      <c r="XBV46" s="769"/>
      <c r="XBW46" s="768"/>
      <c r="XBX46" s="769"/>
      <c r="XBY46" s="768"/>
      <c r="XBZ46" s="769"/>
      <c r="XCA46" s="768"/>
      <c r="XCB46" s="769"/>
      <c r="XCC46" s="768"/>
      <c r="XCD46" s="769"/>
      <c r="XCE46" s="768"/>
      <c r="XCF46" s="769"/>
      <c r="XCG46" s="768"/>
      <c r="XCH46" s="769"/>
      <c r="XCI46" s="768"/>
      <c r="XCJ46" s="769"/>
      <c r="XCK46" s="768"/>
      <c r="XCL46" s="769"/>
      <c r="XCM46" s="768"/>
      <c r="XCN46" s="769"/>
      <c r="XCO46" s="768"/>
      <c r="XCP46" s="769"/>
      <c r="XCQ46" s="768"/>
      <c r="XCR46" s="769"/>
      <c r="XCS46" s="768"/>
      <c r="XCT46" s="769"/>
      <c r="XCU46" s="768"/>
      <c r="XCV46" s="769"/>
      <c r="XCW46" s="768"/>
      <c r="XCX46" s="769"/>
      <c r="XCY46" s="768"/>
      <c r="XCZ46" s="769"/>
      <c r="XDA46" s="768"/>
      <c r="XDB46" s="769"/>
      <c r="XDC46" s="768"/>
      <c r="XDD46" s="769"/>
      <c r="XDE46" s="768"/>
      <c r="XDF46" s="769"/>
      <c r="XDG46" s="768"/>
      <c r="XDH46" s="769"/>
      <c r="XDI46" s="768"/>
      <c r="XDJ46" s="769"/>
      <c r="XDK46" s="768"/>
      <c r="XDL46" s="769"/>
      <c r="XDM46" s="768"/>
      <c r="XDN46" s="769"/>
      <c r="XDO46" s="768"/>
      <c r="XDP46" s="769"/>
      <c r="XDQ46" s="768"/>
      <c r="XDR46" s="769"/>
      <c r="XDS46" s="768"/>
      <c r="XDT46" s="769"/>
      <c r="XDU46" s="768"/>
      <c r="XDV46" s="769"/>
      <c r="XDW46" s="768"/>
      <c r="XDX46" s="769"/>
      <c r="XDY46" s="768"/>
      <c r="XDZ46" s="769"/>
      <c r="XEA46" s="768"/>
      <c r="XEB46" s="769"/>
      <c r="XEC46" s="768"/>
      <c r="XED46" s="769"/>
      <c r="XEE46" s="768"/>
      <c r="XEF46" s="769"/>
      <c r="XEG46" s="768"/>
      <c r="XEH46" s="769"/>
      <c r="XEI46" s="768"/>
      <c r="XEJ46" s="769"/>
      <c r="XEK46" s="768"/>
      <c r="XEL46" s="769"/>
      <c r="XEM46" s="768"/>
      <c r="XEN46" s="769"/>
      <c r="XEO46" s="768"/>
      <c r="XEP46" s="769"/>
      <c r="XEQ46" s="768"/>
      <c r="XER46" s="769"/>
      <c r="XES46" s="768"/>
      <c r="XET46" s="769"/>
      <c r="XEU46" s="768"/>
      <c r="XEV46" s="769"/>
      <c r="XEW46" s="768"/>
      <c r="XEX46" s="769"/>
      <c r="XEY46" s="768"/>
      <c r="XEZ46" s="769"/>
    </row>
    <row r="47" spans="1:16380" ht="17.25" customHeight="1">
      <c r="A47" s="3080" t="s">
        <v>967</v>
      </c>
      <c r="B47" s="3080"/>
      <c r="C47" s="3080"/>
      <c r="D47" s="3080"/>
      <c r="E47" s="3080"/>
      <c r="F47" s="3080"/>
    </row>
    <row r="48" spans="1:16380" s="719" customFormat="1" ht="17.25" customHeight="1"/>
    <row r="49" spans="1:6" ht="17.25" customHeight="1">
      <c r="D49" s="771"/>
      <c r="E49" s="771"/>
      <c r="F49" s="771"/>
    </row>
    <row r="57" spans="1:6" ht="5.0999999999999996" customHeight="1">
      <c r="A57" s="732"/>
      <c r="B57" s="732"/>
    </row>
    <row r="58" spans="1:6" ht="5.0999999999999996" customHeight="1">
      <c r="A58" s="732"/>
      <c r="B58" s="732"/>
    </row>
  </sheetData>
  <mergeCells count="2">
    <mergeCell ref="B5:F5"/>
    <mergeCell ref="A47:F47"/>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79"/>
  <sheetViews>
    <sheetView showGridLines="0" view="pageBreakPreview" topLeftCell="A34" zoomScaleNormal="100" zoomScaleSheetLayoutView="100" workbookViewId="0">
      <selection activeCell="G35" sqref="G35"/>
    </sheetView>
  </sheetViews>
  <sheetFormatPr baseColWidth="10" defaultColWidth="12.5703125" defaultRowHeight="29.25" customHeight="1"/>
  <cols>
    <col min="1" max="1" width="5.85546875" style="492" customWidth="1"/>
    <col min="2" max="2" width="23" customWidth="1"/>
    <col min="3" max="3" width="10" style="492" customWidth="1"/>
    <col min="4" max="4" width="11.42578125" style="492" customWidth="1"/>
    <col min="5" max="5" width="10" style="492" customWidth="1"/>
    <col min="6" max="6" width="11.85546875" style="492" customWidth="1"/>
    <col min="7" max="7" width="11.7109375" style="492" customWidth="1"/>
    <col min="8" max="8" width="10.85546875" style="492" customWidth="1"/>
    <col min="9" max="9" width="12.5703125" style="492"/>
    <col min="10" max="14" width="12.5703125" style="492" hidden="1" customWidth="1"/>
    <col min="15" max="15" width="14.85546875" style="492" hidden="1" customWidth="1"/>
    <col min="16" max="16384" width="12.5703125" style="492"/>
  </cols>
  <sheetData>
    <row r="1" spans="1:15" s="412" customFormat="1" ht="30" customHeight="1">
      <c r="E1" s="2225"/>
      <c r="F1" s="2225"/>
      <c r="G1" s="2225"/>
      <c r="H1" s="2260" t="s">
        <v>1477</v>
      </c>
      <c r="N1" s="456"/>
    </row>
    <row r="2" spans="1:15" s="412" customFormat="1" ht="5.0999999999999996" customHeight="1">
      <c r="A2" s="2515"/>
      <c r="B2" s="2513"/>
      <c r="C2" s="2513"/>
      <c r="D2" s="2513"/>
      <c r="E2" s="2513"/>
      <c r="F2" s="2513"/>
      <c r="G2" s="2513"/>
      <c r="H2" s="2513"/>
      <c r="J2" s="684"/>
      <c r="K2" s="684"/>
      <c r="L2" s="684"/>
    </row>
    <row r="3" spans="1:15" s="412" customFormat="1" ht="5.0999999999999996" customHeight="1">
      <c r="A3" s="420"/>
    </row>
    <row r="4" spans="1:15" s="542" customFormat="1" ht="12" customHeight="1">
      <c r="A4" s="2261" t="s">
        <v>968</v>
      </c>
      <c r="B4" s="2261"/>
      <c r="C4" s="2261"/>
      <c r="D4" s="685"/>
      <c r="E4" s="685"/>
      <c r="F4" s="685"/>
      <c r="I4" s="412"/>
    </row>
    <row r="5" spans="1:15" s="542" customFormat="1" ht="6.75" customHeight="1">
      <c r="A5" s="686"/>
    </row>
    <row r="6" spans="1:15" ht="12" customHeight="1">
      <c r="A6" s="2268"/>
      <c r="B6" s="1441"/>
      <c r="C6" s="519"/>
      <c r="D6" s="519"/>
      <c r="E6" s="519"/>
      <c r="F6" s="519"/>
      <c r="G6" s="519"/>
      <c r="H6" s="2269" t="s">
        <v>969</v>
      </c>
    </row>
    <row r="7" spans="1:15" ht="5.0999999999999996" customHeight="1">
      <c r="A7" s="519"/>
      <c r="B7" s="519"/>
      <c r="C7" s="519"/>
      <c r="D7" s="519"/>
      <c r="E7" s="519"/>
      <c r="F7" s="519"/>
      <c r="G7" s="519"/>
      <c r="H7" s="519"/>
    </row>
    <row r="8" spans="1:15" ht="5.0999999999999996" customHeight="1">
      <c r="A8" s="496"/>
      <c r="B8" s="496"/>
      <c r="C8" s="496"/>
      <c r="D8" s="496"/>
      <c r="E8" s="496"/>
      <c r="F8" s="496"/>
      <c r="G8" s="496"/>
      <c r="H8" s="496"/>
    </row>
    <row r="9" spans="1:15" ht="11.25" customHeight="1">
      <c r="A9" s="2262"/>
      <c r="B9" s="2262"/>
      <c r="C9" s="3081" t="s">
        <v>970</v>
      </c>
      <c r="D9" s="3081"/>
      <c r="E9" s="3081"/>
      <c r="F9" s="3081"/>
      <c r="G9" s="3081"/>
      <c r="H9" s="3081"/>
      <c r="J9" s="492" t="s">
        <v>971</v>
      </c>
    </row>
    <row r="10" spans="1:15" ht="12" customHeight="1">
      <c r="A10" s="2262"/>
      <c r="B10" s="2262"/>
      <c r="C10" s="2263"/>
      <c r="D10" s="3082" t="s">
        <v>446</v>
      </c>
      <c r="E10" s="3082"/>
      <c r="F10" s="3082"/>
      <c r="G10" s="3082"/>
      <c r="H10" s="3082"/>
    </row>
    <row r="11" spans="1:15" ht="21.75" customHeight="1">
      <c r="A11" s="2262"/>
      <c r="B11" s="2262"/>
      <c r="C11" s="2263"/>
      <c r="D11" s="2264" t="s">
        <v>972</v>
      </c>
      <c r="E11" s="2264" t="s">
        <v>973</v>
      </c>
      <c r="F11" s="2263"/>
      <c r="G11" s="2263"/>
      <c r="H11" s="3083" t="s">
        <v>974</v>
      </c>
    </row>
    <row r="12" spans="1:15" ht="12" customHeight="1">
      <c r="A12" s="2262"/>
      <c r="B12" s="2262"/>
      <c r="C12" s="2263"/>
      <c r="D12" s="2264" t="s">
        <v>975</v>
      </c>
      <c r="E12" s="2264" t="s">
        <v>976</v>
      </c>
      <c r="F12" s="2263"/>
      <c r="G12" s="2263"/>
      <c r="H12" s="3083"/>
    </row>
    <row r="13" spans="1:15" ht="12" customHeight="1">
      <c r="A13" s="2262" t="s">
        <v>278</v>
      </c>
      <c r="B13" s="2262" t="s">
        <v>977</v>
      </c>
      <c r="C13" s="2264" t="s">
        <v>60</v>
      </c>
      <c r="D13" s="2264" t="s">
        <v>978</v>
      </c>
      <c r="E13" s="2264" t="s">
        <v>979</v>
      </c>
      <c r="F13" s="2264" t="s">
        <v>980</v>
      </c>
      <c r="G13" s="2264" t="s">
        <v>981</v>
      </c>
      <c r="H13" s="3083"/>
      <c r="J13" s="701" t="s">
        <v>60</v>
      </c>
      <c r="K13" s="701" t="s">
        <v>982</v>
      </c>
      <c r="L13" s="701" t="s">
        <v>983</v>
      </c>
      <c r="M13" s="701" t="s">
        <v>980</v>
      </c>
      <c r="N13" s="701" t="s">
        <v>981</v>
      </c>
      <c r="O13" s="701" t="s">
        <v>984</v>
      </c>
    </row>
    <row r="14" spans="1:15" ht="5.0999999999999996" customHeight="1">
      <c r="A14" s="2265" t="s">
        <v>0</v>
      </c>
      <c r="B14" s="2265"/>
      <c r="C14" s="2265"/>
      <c r="D14" s="2266"/>
      <c r="E14" s="2266"/>
      <c r="F14" s="2266"/>
      <c r="G14" s="2266"/>
      <c r="H14" s="2266"/>
    </row>
    <row r="15" spans="1:15" ht="5.0999999999999996" customHeight="1">
      <c r="A15" s="2955"/>
      <c r="B15" s="591"/>
      <c r="C15" s="591"/>
      <c r="D15" s="2267"/>
      <c r="E15" s="2267"/>
      <c r="F15" s="2267"/>
      <c r="G15" s="2267"/>
      <c r="H15" s="2267"/>
    </row>
    <row r="16" spans="1:15" s="680" customFormat="1" ht="17.25" hidden="1" customHeight="1">
      <c r="A16" s="2862">
        <v>2004</v>
      </c>
      <c r="B16" s="688"/>
      <c r="C16" s="689">
        <f t="shared" ref="C16:H16" si="0">SUM(C17:C18)</f>
        <v>2145.8000000000002</v>
      </c>
      <c r="D16" s="689">
        <f t="shared" si="0"/>
        <v>48.5</v>
      </c>
      <c r="E16" s="689">
        <f t="shared" si="0"/>
        <v>485.1</v>
      </c>
      <c r="F16" s="689">
        <f t="shared" si="0"/>
        <v>31.2</v>
      </c>
      <c r="G16" s="689">
        <f t="shared" si="0"/>
        <v>702.8</v>
      </c>
      <c r="H16" s="689">
        <f t="shared" si="0"/>
        <v>860.4</v>
      </c>
      <c r="J16" s="700">
        <f t="shared" ref="J16:O16" si="1">C16/$C$16*100</f>
        <v>100</v>
      </c>
      <c r="K16" s="700">
        <f t="shared" si="1"/>
        <v>2.2602292851151082</v>
      </c>
      <c r="L16" s="700">
        <f t="shared" si="1"/>
        <v>22.60695311771833</v>
      </c>
      <c r="M16" s="700">
        <f t="shared" si="1"/>
        <v>1.4540031689812656</v>
      </c>
      <c r="N16" s="700">
        <f t="shared" si="1"/>
        <v>32.752353434616452</v>
      </c>
      <c r="O16" s="700">
        <f t="shared" si="1"/>
        <v>40.096933544598748</v>
      </c>
    </row>
    <row r="17" spans="1:15" ht="17.25" hidden="1" customHeight="1">
      <c r="B17" s="690" t="s">
        <v>985</v>
      </c>
      <c r="C17" s="691">
        <v>1222.7</v>
      </c>
      <c r="D17" s="691">
        <v>9.1</v>
      </c>
      <c r="E17" s="691">
        <v>432.6</v>
      </c>
      <c r="F17" s="691">
        <v>29.2</v>
      </c>
      <c r="G17" s="691">
        <v>481.9</v>
      </c>
      <c r="H17" s="691">
        <v>253.5</v>
      </c>
      <c r="J17" s="637">
        <f t="shared" ref="J17:O17" si="2">C17/$C$17*100</f>
        <v>100</v>
      </c>
      <c r="K17" s="637">
        <f t="shared" si="2"/>
        <v>0.74425451868814907</v>
      </c>
      <c r="L17" s="637">
        <f t="shared" si="2"/>
        <v>35.380714811482783</v>
      </c>
      <c r="M17" s="637">
        <f t="shared" si="2"/>
        <v>2.3881573566696654</v>
      </c>
      <c r="N17" s="637">
        <f t="shared" si="2"/>
        <v>39.412775006133963</v>
      </c>
      <c r="O17" s="637">
        <f t="shared" si="2"/>
        <v>20.732804449169869</v>
      </c>
    </row>
    <row r="18" spans="1:15" ht="17.25" hidden="1" customHeight="1">
      <c r="B18" s="690" t="s">
        <v>986</v>
      </c>
      <c r="C18" s="691">
        <v>923.1</v>
      </c>
      <c r="D18" s="691">
        <v>39.4</v>
      </c>
      <c r="E18" s="691">
        <v>52.5</v>
      </c>
      <c r="F18" s="691">
        <v>2</v>
      </c>
      <c r="G18" s="691">
        <v>220.9</v>
      </c>
      <c r="H18" s="691">
        <v>606.9</v>
      </c>
      <c r="J18" s="637">
        <f t="shared" ref="J18:O18" si="3">C18/$C$18*100</f>
        <v>100</v>
      </c>
      <c r="K18" s="637">
        <f t="shared" si="3"/>
        <v>4.2682266276676417</v>
      </c>
      <c r="L18" s="637">
        <f t="shared" si="3"/>
        <v>5.6873578160545986</v>
      </c>
      <c r="M18" s="637">
        <f t="shared" si="3"/>
        <v>0.21666125013541326</v>
      </c>
      <c r="N18" s="637">
        <f t="shared" si="3"/>
        <v>23.930235077456395</v>
      </c>
      <c r="O18" s="637">
        <f t="shared" si="3"/>
        <v>65.745856353591165</v>
      </c>
    </row>
    <row r="19" spans="1:15" s="680" customFormat="1" ht="12.75" customHeight="1">
      <c r="A19" s="2975">
        <v>2006</v>
      </c>
      <c r="B19" s="2736" t="s">
        <v>987</v>
      </c>
      <c r="C19" s="2956">
        <v>95.1</v>
      </c>
      <c r="D19" s="2956">
        <v>15.2</v>
      </c>
      <c r="E19" s="2956">
        <v>24.6</v>
      </c>
      <c r="F19" s="2956" t="s">
        <v>42</v>
      </c>
      <c r="G19" s="2956" t="s">
        <v>42</v>
      </c>
      <c r="H19" s="2956">
        <v>40</v>
      </c>
      <c r="J19" s="700"/>
      <c r="K19" s="700"/>
      <c r="L19" s="700"/>
      <c r="M19" s="700"/>
      <c r="N19" s="700"/>
      <c r="O19" s="700"/>
    </row>
    <row r="20" spans="1:15" s="680" customFormat="1" ht="12.75" customHeight="1">
      <c r="A20" s="2975">
        <v>2007</v>
      </c>
      <c r="B20" s="2736" t="s">
        <v>988</v>
      </c>
      <c r="C20" s="2956">
        <v>1155.4000000000001</v>
      </c>
      <c r="D20" s="2956">
        <v>12.8</v>
      </c>
      <c r="E20" s="2956">
        <v>364.4</v>
      </c>
      <c r="F20" s="2956">
        <v>168.5</v>
      </c>
      <c r="G20" s="2956">
        <v>559.5</v>
      </c>
      <c r="H20" s="2956">
        <v>32.6</v>
      </c>
      <c r="J20" s="700"/>
      <c r="K20" s="700"/>
      <c r="L20" s="700"/>
      <c r="M20" s="700"/>
      <c r="N20" s="700"/>
      <c r="O20" s="700"/>
    </row>
    <row r="21" spans="1:15" ht="12.75" customHeight="1">
      <c r="A21" s="630"/>
      <c r="B21" s="2736" t="s">
        <v>989</v>
      </c>
      <c r="C21" s="2956"/>
      <c r="D21" s="2956"/>
      <c r="E21" s="2956"/>
      <c r="F21" s="2956"/>
      <c r="G21" s="2956"/>
      <c r="H21" s="2956"/>
      <c r="J21" s="637"/>
    </row>
    <row r="22" spans="1:15" s="680" customFormat="1" ht="15" customHeight="1">
      <c r="A22" s="2975">
        <v>2008</v>
      </c>
      <c r="B22" s="2738"/>
      <c r="C22" s="2956">
        <f t="shared" ref="C22:H22" si="4">SUM(C23:C26)</f>
        <v>9759.2999999999993</v>
      </c>
      <c r="D22" s="2956">
        <f t="shared" si="4"/>
        <v>137.70000000000002</v>
      </c>
      <c r="E22" s="2956">
        <f t="shared" si="4"/>
        <v>4983.8</v>
      </c>
      <c r="F22" s="2956">
        <f t="shared" si="4"/>
        <v>372.90000000000003</v>
      </c>
      <c r="G22" s="2956">
        <f t="shared" si="4"/>
        <v>3598.7</v>
      </c>
      <c r="H22" s="2956">
        <f t="shared" si="4"/>
        <v>525.4</v>
      </c>
      <c r="J22" s="700"/>
      <c r="K22" s="700"/>
      <c r="L22" s="700"/>
      <c r="M22" s="700"/>
      <c r="N22" s="700"/>
      <c r="O22" s="700"/>
    </row>
    <row r="23" spans="1:15" ht="12.75" customHeight="1">
      <c r="A23" s="630"/>
      <c r="B23" s="2736" t="s">
        <v>990</v>
      </c>
      <c r="C23" s="2956">
        <v>37.799999999999997</v>
      </c>
      <c r="D23" s="2956">
        <v>1.6</v>
      </c>
      <c r="E23" s="2956">
        <v>16.8</v>
      </c>
      <c r="F23" s="2956">
        <v>4.9000000000000004</v>
      </c>
      <c r="G23" s="2956"/>
      <c r="H23" s="2956">
        <v>4</v>
      </c>
      <c r="J23" s="637"/>
    </row>
    <row r="24" spans="1:15" ht="12.75" customHeight="1">
      <c r="A24" s="630"/>
      <c r="B24" s="2736" t="s">
        <v>991</v>
      </c>
      <c r="C24" s="2956">
        <v>2096.6999999999998</v>
      </c>
      <c r="D24" s="2956">
        <v>30.9</v>
      </c>
      <c r="E24" s="2956">
        <v>1121.5</v>
      </c>
      <c r="F24" s="2956">
        <v>59.6</v>
      </c>
      <c r="G24" s="2956">
        <v>868.4</v>
      </c>
      <c r="H24" s="2956">
        <v>9.8000000000000007</v>
      </c>
      <c r="J24" s="637"/>
    </row>
    <row r="25" spans="1:15" ht="12.75" customHeight="1">
      <c r="A25" s="630"/>
      <c r="B25" s="2736" t="s">
        <v>992</v>
      </c>
      <c r="C25" s="2956">
        <v>7325.3</v>
      </c>
      <c r="D25" s="2956">
        <v>95.9</v>
      </c>
      <c r="E25" s="2956">
        <v>3764.7</v>
      </c>
      <c r="F25" s="2956">
        <v>304.8</v>
      </c>
      <c r="G25" s="2956">
        <v>2540.1999999999998</v>
      </c>
      <c r="H25" s="2956">
        <v>501.9</v>
      </c>
      <c r="J25" s="637"/>
    </row>
    <row r="26" spans="1:15" ht="12.75" customHeight="1">
      <c r="A26" s="630"/>
      <c r="B26" s="2736" t="s">
        <v>993</v>
      </c>
      <c r="C26" s="2956">
        <v>299.5</v>
      </c>
      <c r="D26" s="2956">
        <v>9.3000000000000007</v>
      </c>
      <c r="E26" s="2956">
        <v>80.8</v>
      </c>
      <c r="F26" s="2956">
        <v>3.6</v>
      </c>
      <c r="G26" s="2956">
        <v>190.1</v>
      </c>
      <c r="H26" s="2956">
        <v>9.6999999999999993</v>
      </c>
      <c r="J26" s="637"/>
    </row>
    <row r="27" spans="1:15" ht="12.75" customHeight="1">
      <c r="A27" s="2975">
        <v>2012</v>
      </c>
      <c r="B27" s="2740" t="s">
        <v>994</v>
      </c>
      <c r="C27" s="2956">
        <v>6966.9</v>
      </c>
      <c r="D27" s="2956">
        <v>70.599999999999994</v>
      </c>
      <c r="E27" s="2956">
        <v>3546.6</v>
      </c>
      <c r="F27" s="2956">
        <v>295.8</v>
      </c>
      <c r="G27" s="2956">
        <v>2469</v>
      </c>
      <c r="H27" s="2956">
        <v>398</v>
      </c>
      <c r="J27" s="637"/>
    </row>
    <row r="28" spans="1:15" ht="12.75" customHeight="1">
      <c r="A28" s="2975">
        <v>2016</v>
      </c>
      <c r="B28" s="2740" t="s">
        <v>995</v>
      </c>
      <c r="C28" s="2956">
        <v>2430.81128570294</v>
      </c>
      <c r="D28" s="2956">
        <v>24.1</v>
      </c>
      <c r="E28" s="2956">
        <v>388.4862</v>
      </c>
      <c r="F28" s="2956">
        <v>70.099299999999999</v>
      </c>
      <c r="G28" s="2956">
        <v>519.49950999999999</v>
      </c>
      <c r="H28" s="2956">
        <v>81.934100000000001</v>
      </c>
      <c r="J28" s="637"/>
    </row>
    <row r="29" spans="1:15" ht="12.75" customHeight="1">
      <c r="A29" s="2975">
        <v>2017</v>
      </c>
      <c r="B29" s="2741" t="s">
        <v>996</v>
      </c>
      <c r="C29" s="2956">
        <v>13184.5</v>
      </c>
      <c r="D29" s="2956">
        <v>75.400000000000006</v>
      </c>
      <c r="E29" s="2956">
        <v>6664.7</v>
      </c>
      <c r="F29" s="2956">
        <v>457</v>
      </c>
      <c r="G29" s="2956">
        <v>4292.8999999999996</v>
      </c>
      <c r="H29" s="2956">
        <v>495</v>
      </c>
      <c r="J29" s="637"/>
    </row>
    <row r="30" spans="1:15" ht="12.75" customHeight="1">
      <c r="A30" s="2975">
        <v>2018</v>
      </c>
      <c r="B30" s="2737"/>
      <c r="C30" s="2957">
        <v>420.6</v>
      </c>
      <c r="D30" s="2956">
        <v>11.5</v>
      </c>
      <c r="E30" s="2956">
        <v>27</v>
      </c>
      <c r="F30" s="2956">
        <v>2.4</v>
      </c>
      <c r="G30" s="2956">
        <v>287.60000000000002</v>
      </c>
      <c r="H30" s="2956">
        <v>0.1</v>
      </c>
      <c r="I30" s="689"/>
      <c r="J30" s="637"/>
    </row>
    <row r="31" spans="1:15" ht="24.75" customHeight="1">
      <c r="A31" s="630"/>
      <c r="B31" s="2742" t="s">
        <v>997</v>
      </c>
      <c r="C31" s="2957">
        <v>348.7</v>
      </c>
      <c r="D31" s="2956">
        <v>11.5</v>
      </c>
      <c r="E31" s="2956">
        <v>21.4</v>
      </c>
      <c r="F31" s="2956">
        <v>2.4</v>
      </c>
      <c r="G31" s="2956">
        <v>252.5</v>
      </c>
      <c r="H31" s="2956">
        <v>0.1</v>
      </c>
      <c r="I31" s="689"/>
      <c r="J31" s="637"/>
    </row>
    <row r="32" spans="1:15" ht="12.75" customHeight="1">
      <c r="A32" s="630"/>
      <c r="B32" s="2740" t="s">
        <v>998</v>
      </c>
      <c r="C32" s="2957">
        <v>71.900000000000006</v>
      </c>
      <c r="D32" s="2956" t="s">
        <v>42</v>
      </c>
      <c r="E32" s="2956">
        <v>5.6</v>
      </c>
      <c r="F32" s="2956">
        <v>0</v>
      </c>
      <c r="G32" s="2956">
        <v>35.1</v>
      </c>
      <c r="H32" s="2956" t="s">
        <v>42</v>
      </c>
      <c r="I32" s="689"/>
      <c r="J32" s="637"/>
    </row>
    <row r="33" spans="1:18" ht="12.75" customHeight="1">
      <c r="A33" s="2975">
        <v>2019</v>
      </c>
      <c r="B33" s="2737"/>
      <c r="C33" s="2957">
        <v>80</v>
      </c>
      <c r="D33" s="2956" t="s">
        <v>42</v>
      </c>
      <c r="E33" s="2956">
        <v>41.3</v>
      </c>
      <c r="F33" s="2956">
        <v>15.7</v>
      </c>
      <c r="G33" s="2956" t="s">
        <v>42</v>
      </c>
      <c r="H33" s="2956">
        <v>0.8</v>
      </c>
      <c r="I33" s="689"/>
      <c r="J33" s="637"/>
    </row>
    <row r="34" spans="1:18" ht="12.75" customHeight="1">
      <c r="A34" s="630"/>
      <c r="B34" s="2740" t="s">
        <v>999</v>
      </c>
      <c r="C34" s="2957">
        <v>80</v>
      </c>
      <c r="D34" s="2956" t="s">
        <v>42</v>
      </c>
      <c r="E34" s="2956">
        <v>41.3</v>
      </c>
      <c r="F34" s="2956">
        <v>15.7</v>
      </c>
      <c r="G34" s="2956" t="s">
        <v>42</v>
      </c>
      <c r="H34" s="2956">
        <v>0.8</v>
      </c>
      <c r="I34" s="689"/>
      <c r="J34" s="637"/>
      <c r="R34" s="2271"/>
    </row>
    <row r="35" spans="1:18" ht="12.75" customHeight="1">
      <c r="A35" s="2976">
        <v>2020</v>
      </c>
      <c r="B35" s="2819"/>
      <c r="C35" s="2958">
        <v>1314</v>
      </c>
      <c r="D35" s="2959" t="s">
        <v>42</v>
      </c>
      <c r="E35" s="2958">
        <v>11.3</v>
      </c>
      <c r="F35" s="2958">
        <v>8.8000000000000007</v>
      </c>
      <c r="G35" s="2958">
        <v>323.89999999999998</v>
      </c>
      <c r="H35" s="2958">
        <v>6.8</v>
      </c>
      <c r="I35" s="689"/>
      <c r="J35" s="637"/>
    </row>
    <row r="36" spans="1:18" ht="12.75" customHeight="1">
      <c r="A36" s="2270">
        <v>2021</v>
      </c>
      <c r="B36" s="2262"/>
      <c r="C36" s="2262">
        <v>62.7</v>
      </c>
      <c r="D36" s="2273" t="s">
        <v>42</v>
      </c>
      <c r="E36" s="2262">
        <v>4.5999999999999996</v>
      </c>
      <c r="F36" s="2262">
        <v>3.7</v>
      </c>
      <c r="G36" s="2262">
        <v>30.4</v>
      </c>
      <c r="H36" s="2262">
        <v>0.1</v>
      </c>
      <c r="I36" s="689"/>
      <c r="J36" s="637"/>
    </row>
    <row r="37" spans="1:18" ht="12.75" customHeight="1">
      <c r="A37" s="2737"/>
      <c r="B37" s="2740" t="s">
        <v>1000</v>
      </c>
      <c r="C37" s="2743">
        <v>1071.3</v>
      </c>
      <c r="D37" s="2739" t="s">
        <v>42</v>
      </c>
      <c r="E37" s="2739">
        <v>9.3000000000000007</v>
      </c>
      <c r="F37" s="2930">
        <v>4</v>
      </c>
      <c r="G37" s="2739">
        <v>210.7</v>
      </c>
      <c r="H37" s="2739">
        <v>6.2</v>
      </c>
      <c r="I37" s="689"/>
      <c r="J37" s="637"/>
    </row>
    <row r="38" spans="1:18" ht="12.75" customHeight="1">
      <c r="A38" s="2737"/>
      <c r="B38" s="2740" t="s">
        <v>1001</v>
      </c>
      <c r="C38" s="2743">
        <v>242.7</v>
      </c>
      <c r="D38" s="2739" t="s">
        <v>42</v>
      </c>
      <c r="E38" s="2739">
        <v>2</v>
      </c>
      <c r="F38" s="2739">
        <v>4.8</v>
      </c>
      <c r="G38" s="2739">
        <v>113.2</v>
      </c>
      <c r="H38" s="2739">
        <v>0.6</v>
      </c>
      <c r="I38" s="689"/>
      <c r="J38" s="637"/>
    </row>
    <row r="39" spans="1:18" ht="5.25" customHeight="1">
      <c r="A39" s="692"/>
      <c r="B39" s="692"/>
      <c r="C39" s="691"/>
      <c r="D39" s="691"/>
      <c r="E39" s="691"/>
      <c r="F39" s="691"/>
      <c r="G39" s="691"/>
      <c r="H39" s="691"/>
      <c r="J39" s="637"/>
    </row>
    <row r="40" spans="1:18" ht="4.5" customHeight="1">
      <c r="A40" s="496"/>
      <c r="B40" s="496"/>
      <c r="C40" s="496"/>
      <c r="D40" s="496"/>
      <c r="E40" s="496"/>
      <c r="F40" s="496"/>
      <c r="G40" s="496"/>
      <c r="H40" s="496"/>
      <c r="L40" s="702"/>
      <c r="M40" s="702"/>
      <c r="P40" s="702"/>
    </row>
    <row r="41" spans="1:18" ht="10.5" customHeight="1">
      <c r="A41" s="2262"/>
      <c r="B41" s="2262"/>
      <c r="C41" s="2262"/>
      <c r="D41" s="3081" t="s">
        <v>1002</v>
      </c>
      <c r="E41" s="3081"/>
      <c r="F41" s="3081"/>
      <c r="G41" s="3081"/>
      <c r="H41" s="3081"/>
      <c r="L41" s="703"/>
      <c r="M41" s="703"/>
      <c r="P41" s="704"/>
    </row>
    <row r="42" spans="1:18" ht="12" customHeight="1">
      <c r="A42" s="2262"/>
      <c r="B42" s="2262"/>
      <c r="C42" s="2262"/>
      <c r="D42" s="2262"/>
      <c r="E42" s="2273"/>
      <c r="F42" s="2474" t="s">
        <v>1003</v>
      </c>
      <c r="G42" s="2262"/>
      <c r="H42" s="2262"/>
      <c r="L42" s="705"/>
      <c r="M42" s="706"/>
      <c r="P42" s="706"/>
    </row>
    <row r="43" spans="1:18" ht="13.5" customHeight="1">
      <c r="A43" s="2262" t="s">
        <v>278</v>
      </c>
      <c r="B43" s="2262" t="s">
        <v>977</v>
      </c>
      <c r="C43" s="2262"/>
      <c r="D43" s="2474" t="s">
        <v>60</v>
      </c>
      <c r="E43" s="3083" t="s">
        <v>1004</v>
      </c>
      <c r="F43" s="3083"/>
      <c r="G43" s="2274"/>
      <c r="H43" s="2275" t="s">
        <v>399</v>
      </c>
      <c r="L43" s="707"/>
      <c r="M43" s="706"/>
      <c r="P43" s="708"/>
    </row>
    <row r="44" spans="1:18" ht="4.5" customHeight="1">
      <c r="A44" s="2265"/>
      <c r="B44" s="2265"/>
      <c r="C44" s="496"/>
      <c r="D44" s="687"/>
      <c r="E44" s="496"/>
      <c r="F44" s="496"/>
      <c r="G44" s="496"/>
      <c r="H44" s="687"/>
      <c r="L44" s="709"/>
      <c r="M44" s="709"/>
      <c r="P44" s="705"/>
    </row>
    <row r="45" spans="1:18" ht="4.5" customHeight="1">
      <c r="A45" s="2475"/>
      <c r="B45" s="2475"/>
      <c r="C45" s="496"/>
      <c r="D45" s="687"/>
      <c r="E45" s="496"/>
      <c r="F45" s="496"/>
      <c r="G45" s="496"/>
      <c r="H45" s="496"/>
      <c r="L45" s="701"/>
    </row>
    <row r="46" spans="1:18" s="680" customFormat="1" ht="17.25" hidden="1" customHeight="1">
      <c r="A46" s="688">
        <v>2004</v>
      </c>
      <c r="B46" s="688"/>
      <c r="C46" s="693"/>
      <c r="D46" s="694">
        <f>SUM(D47:D48)</f>
        <v>87181</v>
      </c>
      <c r="E46" s="693"/>
      <c r="F46" s="694">
        <f>SUM(F47:F48)</f>
        <v>4474</v>
      </c>
      <c r="G46" s="687"/>
      <c r="H46" s="695">
        <f t="shared" ref="H46:H50" si="5">F46/D46*100</f>
        <v>5.1318521237425587</v>
      </c>
      <c r="L46" s="710"/>
      <c r="P46" s="700"/>
    </row>
    <row r="47" spans="1:18" ht="17.25" hidden="1" customHeight="1">
      <c r="B47" s="690" t="s">
        <v>985</v>
      </c>
      <c r="C47" s="696"/>
      <c r="D47" s="697">
        <v>76821</v>
      </c>
      <c r="E47" s="696"/>
      <c r="F47" s="697">
        <v>4425</v>
      </c>
      <c r="G47" s="496"/>
      <c r="H47" s="698">
        <f t="shared" si="5"/>
        <v>5.7601437107041038</v>
      </c>
      <c r="L47" s="711"/>
      <c r="P47" s="637"/>
    </row>
    <row r="48" spans="1:18" s="681" customFormat="1" ht="17.25" hidden="1" customHeight="1">
      <c r="A48" s="492"/>
      <c r="B48" s="690" t="s">
        <v>986</v>
      </c>
      <c r="C48" s="696"/>
      <c r="D48" s="697">
        <v>10360</v>
      </c>
      <c r="E48" s="696"/>
      <c r="F48" s="697">
        <v>49</v>
      </c>
      <c r="G48" s="699"/>
      <c r="H48" s="698">
        <f t="shared" si="5"/>
        <v>0.47297297297297303</v>
      </c>
      <c r="L48" s="711"/>
      <c r="P48" s="637"/>
    </row>
    <row r="49" spans="1:16" s="682" customFormat="1" ht="12" customHeight="1">
      <c r="A49" s="2975">
        <v>2006</v>
      </c>
      <c r="B49" s="2736" t="s">
        <v>987</v>
      </c>
      <c r="C49" s="2736"/>
      <c r="D49" s="697">
        <v>1819</v>
      </c>
      <c r="E49" s="696"/>
      <c r="F49" s="697">
        <v>130</v>
      </c>
      <c r="G49" s="2960"/>
      <c r="H49" s="698">
        <f t="shared" si="5"/>
        <v>7.1467839472237493</v>
      </c>
      <c r="L49" s="710"/>
      <c r="M49" s="683"/>
      <c r="P49" s="700"/>
    </row>
    <row r="50" spans="1:16" s="682" customFormat="1" ht="12" customHeight="1">
      <c r="A50" s="2975">
        <v>2007</v>
      </c>
      <c r="B50" s="2736" t="s">
        <v>988</v>
      </c>
      <c r="C50" s="2736"/>
      <c r="D50" s="513">
        <v>59826</v>
      </c>
      <c r="E50" s="696"/>
      <c r="F50" s="2961">
        <v>3473</v>
      </c>
      <c r="G50" s="2960"/>
      <c r="H50" s="698">
        <f t="shared" si="5"/>
        <v>5.8051683214655831</v>
      </c>
      <c r="L50" s="711"/>
      <c r="P50" s="637"/>
    </row>
    <row r="51" spans="1:16" s="682" customFormat="1" ht="12" customHeight="1">
      <c r="A51" s="630"/>
      <c r="B51" s="2736" t="s">
        <v>989</v>
      </c>
      <c r="C51" s="2736"/>
      <c r="D51" s="2962"/>
      <c r="E51" s="2962"/>
      <c r="F51" s="2962"/>
      <c r="G51" s="2962"/>
      <c r="H51" s="2962"/>
      <c r="L51" s="712"/>
      <c r="M51" s="683"/>
      <c r="P51" s="700"/>
    </row>
    <row r="52" spans="1:16" s="683" customFormat="1" ht="12" customHeight="1">
      <c r="A52" s="2975">
        <v>2008</v>
      </c>
      <c r="B52" s="2738"/>
      <c r="C52" s="2746"/>
      <c r="D52" s="513">
        <f>SUM(D53:D56)</f>
        <v>647111</v>
      </c>
      <c r="E52" s="696"/>
      <c r="F52" s="513">
        <f>SUM(F53:F56)</f>
        <v>84737</v>
      </c>
      <c r="G52" s="2960"/>
      <c r="H52" s="698">
        <f t="shared" ref="H52:H57" si="6">F52/D52*100</f>
        <v>13.09466227586921</v>
      </c>
      <c r="L52" s="712"/>
      <c r="P52" s="700"/>
    </row>
    <row r="53" spans="1:16" s="682" customFormat="1" ht="12" customHeight="1">
      <c r="A53" s="630"/>
      <c r="B53" s="2736" t="s">
        <v>990</v>
      </c>
      <c r="C53" s="2744"/>
      <c r="D53" s="513">
        <v>3305</v>
      </c>
      <c r="E53" s="696"/>
      <c r="F53" s="2961">
        <v>179</v>
      </c>
      <c r="G53" s="2960"/>
      <c r="H53" s="698">
        <f t="shared" si="6"/>
        <v>5.4160363086232985</v>
      </c>
      <c r="L53" s="713"/>
      <c r="P53" s="637"/>
    </row>
    <row r="54" spans="1:16" s="682" customFormat="1" ht="12" customHeight="1">
      <c r="A54" s="630"/>
      <c r="B54" s="2736" t="s">
        <v>991</v>
      </c>
      <c r="C54" s="2744"/>
      <c r="D54" s="513">
        <v>120509</v>
      </c>
      <c r="E54" s="696"/>
      <c r="F54" s="2961">
        <v>21941</v>
      </c>
      <c r="G54" s="2960"/>
      <c r="H54" s="698">
        <f t="shared" si="6"/>
        <v>18.206938900828984</v>
      </c>
      <c r="L54" s="713"/>
      <c r="P54" s="637"/>
    </row>
    <row r="55" spans="1:16" s="682" customFormat="1" ht="12" customHeight="1">
      <c r="A55" s="630"/>
      <c r="B55" s="2736" t="s">
        <v>992</v>
      </c>
      <c r="C55" s="2744"/>
      <c r="D55" s="513">
        <v>511259</v>
      </c>
      <c r="E55" s="696"/>
      <c r="F55" s="2961">
        <v>61202</v>
      </c>
      <c r="G55" s="2960"/>
      <c r="H55" s="698">
        <f t="shared" si="6"/>
        <v>11.970840611118826</v>
      </c>
      <c r="L55" s="713"/>
      <c r="P55" s="637"/>
    </row>
    <row r="56" spans="1:16" s="682" customFormat="1" ht="12" customHeight="1">
      <c r="A56" s="630"/>
      <c r="B56" s="2736" t="s">
        <v>993</v>
      </c>
      <c r="C56" s="2744"/>
      <c r="D56" s="513">
        <v>12038</v>
      </c>
      <c r="E56" s="696"/>
      <c r="F56" s="2961">
        <v>1415</v>
      </c>
      <c r="G56" s="2960"/>
      <c r="H56" s="698">
        <f t="shared" si="6"/>
        <v>11.754444259843828</v>
      </c>
      <c r="L56" s="713"/>
      <c r="P56" s="637"/>
    </row>
    <row r="57" spans="1:16" s="682" customFormat="1" ht="12" customHeight="1">
      <c r="A57" s="2975">
        <v>2012</v>
      </c>
      <c r="B57" s="2740" t="s">
        <v>994</v>
      </c>
      <c r="C57" s="2745"/>
      <c r="D57" s="2963">
        <v>263250</v>
      </c>
      <c r="E57" s="496"/>
      <c r="F57" s="2963">
        <v>22705</v>
      </c>
      <c r="G57" s="696"/>
      <c r="H57" s="698">
        <f t="shared" si="6"/>
        <v>8.6248812915479593</v>
      </c>
      <c r="J57" s="714"/>
      <c r="K57" s="715"/>
      <c r="L57" s="716"/>
      <c r="M57" s="700" t="e">
        <f>(#REF!/#REF!)*100</f>
        <v>#REF!</v>
      </c>
      <c r="P57" s="637"/>
    </row>
    <row r="58" spans="1:16" s="682" customFormat="1" ht="12" customHeight="1">
      <c r="A58" s="2975">
        <v>2016</v>
      </c>
      <c r="B58" s="2740" t="s">
        <v>995</v>
      </c>
      <c r="C58" s="2745"/>
      <c r="D58" s="2963">
        <v>46706</v>
      </c>
      <c r="E58" s="496"/>
      <c r="F58" s="2963">
        <v>8312</v>
      </c>
      <c r="G58" s="2962"/>
      <c r="H58" s="698">
        <v>17.796428724360901</v>
      </c>
      <c r="J58" s="714"/>
      <c r="K58" s="715"/>
      <c r="L58" s="716"/>
      <c r="M58" s="700"/>
      <c r="P58" s="637"/>
    </row>
    <row r="59" spans="1:16" s="682" customFormat="1" ht="12" customHeight="1">
      <c r="A59" s="2975">
        <v>2017</v>
      </c>
      <c r="B59" s="2741" t="s">
        <v>996</v>
      </c>
      <c r="C59" s="2748"/>
      <c r="D59" s="2963">
        <v>179587</v>
      </c>
      <c r="E59" s="2962"/>
      <c r="F59" s="2963">
        <v>16339</v>
      </c>
      <c r="G59" s="2962"/>
      <c r="H59" s="698">
        <f>F59/D59*100</f>
        <v>9.0980973010295845</v>
      </c>
      <c r="J59" s="714"/>
      <c r="K59" s="715"/>
      <c r="L59" s="716"/>
      <c r="M59" s="700"/>
      <c r="P59" s="637"/>
    </row>
    <row r="60" spans="1:16" s="682" customFormat="1" ht="12" customHeight="1">
      <c r="A60" s="2975">
        <v>2018</v>
      </c>
      <c r="B60" s="2741"/>
      <c r="C60" s="2748"/>
      <c r="D60" s="2963">
        <v>8287</v>
      </c>
      <c r="E60" s="2962"/>
      <c r="F60" s="2963">
        <v>406</v>
      </c>
      <c r="G60" s="2962"/>
      <c r="H60" s="698">
        <f>F60/D60*100</f>
        <v>4.8992397731386506</v>
      </c>
      <c r="J60" s="714"/>
      <c r="K60" s="715"/>
      <c r="L60" s="716"/>
      <c r="M60" s="700"/>
      <c r="P60" s="637"/>
    </row>
    <row r="61" spans="1:16" s="682" customFormat="1" ht="12" customHeight="1">
      <c r="A61" s="2962"/>
      <c r="B61" s="2740" t="s">
        <v>997</v>
      </c>
      <c r="C61" s="2748"/>
      <c r="D61" s="2963">
        <v>5043</v>
      </c>
      <c r="E61" s="2962"/>
      <c r="F61" s="2963">
        <v>346</v>
      </c>
      <c r="G61" s="2962"/>
      <c r="H61" s="698">
        <v>6.8609954392226804</v>
      </c>
      <c r="J61" s="714"/>
      <c r="K61" s="715"/>
      <c r="L61" s="716"/>
      <c r="M61" s="700"/>
      <c r="P61" s="637"/>
    </row>
    <row r="62" spans="1:16" s="682" customFormat="1" ht="12" customHeight="1">
      <c r="A62" s="2962"/>
      <c r="B62" s="2740" t="s">
        <v>998</v>
      </c>
      <c r="C62" s="2748"/>
      <c r="D62" s="2963">
        <v>3244</v>
      </c>
      <c r="E62" s="2962"/>
      <c r="F62" s="2963">
        <v>60</v>
      </c>
      <c r="G62" s="2962"/>
      <c r="H62" s="698">
        <v>1.8</v>
      </c>
      <c r="J62" s="714"/>
      <c r="K62" s="715"/>
      <c r="L62" s="716"/>
      <c r="M62" s="700"/>
      <c r="P62" s="637"/>
    </row>
    <row r="63" spans="1:16" s="682" customFormat="1" ht="12" customHeight="1">
      <c r="A63" s="2975">
        <v>2019</v>
      </c>
      <c r="B63" s="2747"/>
      <c r="C63" s="2748"/>
      <c r="D63" s="2963">
        <v>8121</v>
      </c>
      <c r="E63" s="2962"/>
      <c r="F63" s="2963">
        <v>864</v>
      </c>
      <c r="G63" s="2962"/>
      <c r="H63" s="698">
        <v>10.6</v>
      </c>
      <c r="J63" s="714"/>
      <c r="K63" s="715"/>
      <c r="L63" s="716"/>
      <c r="M63" s="700"/>
      <c r="P63" s="637"/>
    </row>
    <row r="64" spans="1:16" s="682" customFormat="1" ht="12" customHeight="1">
      <c r="A64" s="2962"/>
      <c r="B64" s="2740" t="s">
        <v>999</v>
      </c>
      <c r="C64" s="2748"/>
      <c r="D64" s="2963">
        <v>8121</v>
      </c>
      <c r="E64" s="2962"/>
      <c r="F64" s="2963">
        <v>864</v>
      </c>
      <c r="G64" s="2962"/>
      <c r="H64" s="698">
        <v>10.6390838566679</v>
      </c>
      <c r="J64" s="714"/>
      <c r="K64" s="715"/>
      <c r="L64" s="716"/>
      <c r="M64" s="700"/>
      <c r="P64" s="637"/>
    </row>
    <row r="65" spans="1:16" s="682" customFormat="1" ht="12" customHeight="1">
      <c r="A65" s="2976">
        <v>2020</v>
      </c>
      <c r="B65" s="2819"/>
      <c r="C65" s="2819"/>
      <c r="D65" s="2958">
        <v>4349</v>
      </c>
      <c r="E65" s="2958"/>
      <c r="F65" s="2958">
        <v>161</v>
      </c>
      <c r="G65" s="2958"/>
      <c r="H65" s="2958">
        <v>3.7</v>
      </c>
      <c r="J65" s="714"/>
      <c r="K65" s="715"/>
      <c r="L65" s="716"/>
      <c r="M65" s="700"/>
      <c r="P65" s="637"/>
    </row>
    <row r="66" spans="1:16" s="682" customFormat="1" ht="12" customHeight="1">
      <c r="A66" s="2976"/>
      <c r="B66" s="2740" t="s">
        <v>1000</v>
      </c>
      <c r="C66" s="2748"/>
      <c r="D66" s="2963">
        <v>3973</v>
      </c>
      <c r="E66" s="2963"/>
      <c r="F66" s="2963">
        <v>122</v>
      </c>
      <c r="G66" s="2962"/>
      <c r="H66" s="698">
        <v>3.1</v>
      </c>
      <c r="J66" s="714"/>
      <c r="K66" s="715"/>
      <c r="L66" s="716"/>
      <c r="M66" s="700"/>
      <c r="P66" s="637"/>
    </row>
    <row r="67" spans="1:16" s="682" customFormat="1" ht="12" customHeight="1">
      <c r="A67" s="2818"/>
      <c r="B67" s="2740" t="s">
        <v>1001</v>
      </c>
      <c r="C67" s="2748"/>
      <c r="D67" s="2963">
        <v>376</v>
      </c>
      <c r="E67" s="2963"/>
      <c r="F67" s="2963">
        <v>39</v>
      </c>
      <c r="G67" s="2962"/>
      <c r="H67" s="698">
        <v>10.3</v>
      </c>
      <c r="J67" s="714"/>
      <c r="K67" s="715"/>
      <c r="L67" s="716"/>
      <c r="M67" s="700"/>
      <c r="P67" s="637"/>
    </row>
    <row r="68" spans="1:16" s="682" customFormat="1" ht="12" customHeight="1">
      <c r="A68" s="2270">
        <v>2021</v>
      </c>
      <c r="B68" s="2262"/>
      <c r="C68" s="2262"/>
      <c r="D68" s="2840">
        <v>1742</v>
      </c>
      <c r="E68" s="2262"/>
      <c r="F68" s="2262">
        <v>62</v>
      </c>
      <c r="G68" s="2262"/>
      <c r="H68" s="2262">
        <v>3.6</v>
      </c>
      <c r="J68" s="714"/>
      <c r="K68" s="715"/>
      <c r="L68" s="716"/>
      <c r="M68" s="700"/>
      <c r="P68" s="637"/>
    </row>
    <row r="69" spans="1:16" s="682" customFormat="1" ht="12" customHeight="1">
      <c r="A69" s="2747"/>
      <c r="B69" s="2862" t="s">
        <v>1535</v>
      </c>
      <c r="C69" s="2863"/>
      <c r="D69" s="682">
        <v>26</v>
      </c>
      <c r="F69" s="682">
        <v>5</v>
      </c>
      <c r="H69" s="2864">
        <f t="shared" ref="H69:H70" si="7">F69/D69*100</f>
        <v>19.230769230769234</v>
      </c>
      <c r="J69" s="714"/>
      <c r="K69" s="715"/>
      <c r="L69" s="716"/>
      <c r="M69" s="700"/>
      <c r="P69" s="637"/>
    </row>
    <row r="70" spans="1:16" s="682" customFormat="1" ht="12" customHeight="1">
      <c r="A70" s="2747"/>
      <c r="B70" s="2862" t="s">
        <v>1536</v>
      </c>
      <c r="C70" s="2863"/>
      <c r="D70" s="682">
        <v>1716</v>
      </c>
      <c r="F70" s="682">
        <v>57</v>
      </c>
      <c r="H70" s="2864">
        <f t="shared" si="7"/>
        <v>3.3216783216783217</v>
      </c>
      <c r="J70" s="714"/>
      <c r="K70" s="715"/>
      <c r="L70" s="716"/>
      <c r="M70" s="700"/>
      <c r="P70" s="637"/>
    </row>
    <row r="71" spans="1:16" s="682" customFormat="1" ht="2.25" customHeight="1">
      <c r="A71" s="2528"/>
      <c r="B71" s="2528"/>
      <c r="C71" s="2528"/>
      <c r="D71" s="2528"/>
      <c r="E71" s="2528"/>
      <c r="F71" s="2529"/>
      <c r="G71" s="2529"/>
      <c r="H71" s="2530"/>
      <c r="J71" s="717"/>
      <c r="K71" s="718"/>
      <c r="L71" s="718"/>
      <c r="M71" s="717"/>
      <c r="P71" s="713"/>
    </row>
    <row r="72" spans="1:16" ht="4.5" customHeight="1">
      <c r="A72" s="519"/>
      <c r="B72" s="519"/>
      <c r="C72" s="519"/>
      <c r="D72" s="519"/>
      <c r="E72" s="519"/>
      <c r="F72" s="519"/>
      <c r="G72" s="519"/>
      <c r="H72" s="519"/>
      <c r="I72" s="519"/>
      <c r="J72" s="519"/>
      <c r="K72" s="519"/>
      <c r="L72" s="519"/>
      <c r="M72" s="519"/>
      <c r="P72" s="519"/>
    </row>
    <row r="73" spans="1:16" ht="15" customHeight="1">
      <c r="B73" s="492"/>
    </row>
    <row r="74" spans="1:16" ht="15" customHeight="1">
      <c r="B74" s="492"/>
    </row>
    <row r="75" spans="1:16" ht="15" customHeight="1">
      <c r="B75" s="492"/>
    </row>
    <row r="76" spans="1:16" ht="15" customHeight="1">
      <c r="B76" s="492"/>
    </row>
    <row r="77" spans="1:16" ht="15" customHeight="1">
      <c r="B77" s="492"/>
    </row>
    <row r="78" spans="1:16" ht="15" customHeight="1">
      <c r="B78" s="492"/>
    </row>
    <row r="79" spans="1:16" ht="15" customHeight="1">
      <c r="B79" s="492"/>
    </row>
  </sheetData>
  <mergeCells count="5">
    <mergeCell ref="C9:H9"/>
    <mergeCell ref="D10:H10"/>
    <mergeCell ref="D41:H41"/>
    <mergeCell ref="E43:F43"/>
    <mergeCell ref="H11:H13"/>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77"/>
  <sheetViews>
    <sheetView showGridLines="0" view="pageBreakPreview" topLeftCell="A22" zoomScaleNormal="100" zoomScaleSheetLayoutView="100" workbookViewId="0">
      <selection activeCell="G35" sqref="G35"/>
    </sheetView>
  </sheetViews>
  <sheetFormatPr baseColWidth="10" defaultColWidth="11.42578125" defaultRowHeight="29.25" customHeight="1"/>
  <cols>
    <col min="1" max="1" width="16.140625" style="492" customWidth="1"/>
    <col min="2" max="2" width="10.140625" style="494" customWidth="1"/>
    <col min="3" max="3" width="8.7109375" style="492" customWidth="1"/>
    <col min="4" max="4" width="1.140625" style="492" customWidth="1"/>
    <col min="5" max="6" width="5.7109375" style="492" customWidth="1"/>
    <col min="7" max="7" width="6.85546875" style="492" customWidth="1"/>
    <col min="8" max="8" width="1" style="492" customWidth="1"/>
    <col min="9" max="9" width="5.7109375" style="492" customWidth="1"/>
    <col min="10" max="10" width="7.7109375" style="492" customWidth="1"/>
    <col min="11" max="11" width="7.28515625" style="492" customWidth="1"/>
    <col min="12" max="12" width="1.28515625" style="492" customWidth="1"/>
    <col min="13" max="13" width="4.7109375" style="492" customWidth="1"/>
    <col min="14" max="14" width="6.7109375" style="492" customWidth="1"/>
    <col min="15" max="15" width="7.7109375" style="492" customWidth="1"/>
    <col min="16" max="16" width="19.28515625" style="492" hidden="1" customWidth="1"/>
    <col min="17" max="17" width="8.28515625" style="492" hidden="1" customWidth="1"/>
    <col min="18" max="18" width="9.5703125" style="492" hidden="1" customWidth="1"/>
    <col min="19" max="20" width="11.42578125" style="492" hidden="1" customWidth="1"/>
    <col min="21" max="22" width="11.42578125" style="492"/>
    <col min="23" max="23" width="14.85546875" style="492" customWidth="1"/>
    <col min="24" max="25" width="12.42578125" style="492" customWidth="1"/>
    <col min="26" max="16384" width="11.42578125" style="492"/>
  </cols>
  <sheetData>
    <row r="1" spans="1:18" s="320" customFormat="1" ht="30" customHeight="1">
      <c r="B1" s="326"/>
      <c r="G1" s="2276"/>
      <c r="H1" s="2276"/>
      <c r="I1" s="2276"/>
      <c r="J1" s="2276"/>
      <c r="K1" s="2276"/>
      <c r="L1" s="2276"/>
      <c r="M1" s="2276"/>
      <c r="N1" s="2277"/>
      <c r="O1" s="2278" t="s">
        <v>1477</v>
      </c>
    </row>
    <row r="2" spans="1:18" s="320" customFormat="1" ht="5.0999999999999996" customHeight="1">
      <c r="A2" s="2532"/>
      <c r="B2" s="2531"/>
      <c r="C2" s="2532"/>
      <c r="D2" s="2532"/>
      <c r="E2" s="2532"/>
      <c r="F2" s="2532"/>
      <c r="G2" s="2533"/>
      <c r="H2" s="2533"/>
      <c r="I2" s="2533"/>
      <c r="J2" s="2533"/>
      <c r="K2" s="2533"/>
      <c r="L2" s="2533"/>
      <c r="M2" s="2533"/>
      <c r="N2" s="2533"/>
      <c r="O2" s="2533"/>
    </row>
    <row r="3" spans="1:18" s="320" customFormat="1" ht="5.0999999999999996" customHeight="1">
      <c r="A3" s="328"/>
      <c r="B3" s="329"/>
      <c r="C3" s="328"/>
      <c r="D3" s="328"/>
      <c r="E3" s="328"/>
      <c r="F3" s="328"/>
      <c r="G3" s="2279"/>
      <c r="H3" s="2279"/>
      <c r="I3" s="2279"/>
      <c r="J3" s="2279"/>
      <c r="K3" s="2279"/>
      <c r="L3" s="2279"/>
      <c r="M3" s="2279"/>
      <c r="N3" s="2279"/>
      <c r="O3" s="2279"/>
    </row>
    <row r="4" spans="1:18" s="542" customFormat="1" ht="14.25" customHeight="1">
      <c r="A4" s="2280" t="s">
        <v>1491</v>
      </c>
      <c r="B4" s="2281"/>
      <c r="C4" s="2280"/>
      <c r="D4" s="2280"/>
      <c r="E4" s="2280"/>
      <c r="F4" s="2280"/>
      <c r="G4" s="2280"/>
      <c r="H4" s="2280"/>
      <c r="I4" s="2280"/>
      <c r="J4" s="2280"/>
      <c r="K4" s="2282"/>
      <c r="L4" s="2282"/>
      <c r="M4" s="2282"/>
      <c r="N4" s="2282"/>
      <c r="O4" s="2282"/>
    </row>
    <row r="5" spans="1:18" ht="15" customHeight="1">
      <c r="A5" s="2282"/>
      <c r="B5" s="2283"/>
      <c r="C5" s="2282"/>
      <c r="D5" s="2282"/>
      <c r="E5" s="2282"/>
      <c r="F5" s="2282"/>
      <c r="G5" s="2282"/>
      <c r="H5" s="2282"/>
      <c r="I5" s="2282"/>
      <c r="J5" s="2282"/>
      <c r="K5" s="2282"/>
      <c r="L5" s="2282"/>
      <c r="M5" s="2282"/>
      <c r="N5" s="2282"/>
      <c r="O5" s="2282"/>
    </row>
    <row r="6" spans="1:18" ht="3" customHeight="1">
      <c r="A6" s="603"/>
      <c r="B6" s="522"/>
      <c r="C6" s="523"/>
      <c r="D6" s="523"/>
      <c r="E6" s="523"/>
      <c r="F6" s="523"/>
      <c r="G6" s="523"/>
      <c r="H6" s="523"/>
      <c r="I6" s="523"/>
      <c r="J6" s="523"/>
      <c r="K6" s="523"/>
      <c r="L6" s="523"/>
      <c r="M6" s="523"/>
      <c r="N6" s="523"/>
      <c r="O6" s="523"/>
    </row>
    <row r="7" spans="1:18" ht="3" customHeight="1">
      <c r="A7" s="524"/>
      <c r="B7" s="526"/>
      <c r="C7" s="524"/>
      <c r="D7" s="524"/>
      <c r="E7" s="524"/>
      <c r="F7" s="524"/>
      <c r="G7" s="524"/>
      <c r="H7" s="524"/>
      <c r="I7" s="524"/>
      <c r="J7" s="524"/>
      <c r="K7" s="524"/>
      <c r="L7" s="524"/>
      <c r="M7" s="524"/>
      <c r="N7" s="524"/>
      <c r="O7" s="524"/>
    </row>
    <row r="8" spans="1:18" ht="13.5" customHeight="1">
      <c r="A8" s="2284"/>
      <c r="B8" s="2285"/>
      <c r="C8" s="2285" t="s">
        <v>1005</v>
      </c>
      <c r="D8" s="2285"/>
      <c r="E8" s="2262"/>
      <c r="F8" s="2262"/>
      <c r="G8" s="2262"/>
      <c r="H8" s="2262"/>
      <c r="I8" s="2262"/>
      <c r="J8" s="2262"/>
      <c r="K8" s="2262"/>
      <c r="L8" s="2262"/>
      <c r="M8" s="2262"/>
      <c r="N8" s="2262"/>
      <c r="O8" s="2262"/>
    </row>
    <row r="9" spans="1:18" ht="13.5" customHeight="1">
      <c r="A9" s="2284"/>
      <c r="B9" s="2285" t="s">
        <v>1006</v>
      </c>
      <c r="C9" s="2285" t="s">
        <v>1007</v>
      </c>
      <c r="D9" s="2285"/>
      <c r="E9" s="3089" t="s">
        <v>1008</v>
      </c>
      <c r="F9" s="3089"/>
      <c r="G9" s="3089"/>
      <c r="H9" s="3089"/>
      <c r="I9" s="3089"/>
      <c r="J9" s="3089"/>
      <c r="K9" s="3089"/>
      <c r="L9" s="3089"/>
      <c r="M9" s="3089"/>
      <c r="N9" s="3089"/>
      <c r="O9" s="3089"/>
    </row>
    <row r="10" spans="1:18" ht="13.5" customHeight="1">
      <c r="A10" s="2284"/>
      <c r="B10" s="2286" t="s">
        <v>1009</v>
      </c>
      <c r="C10" s="2285" t="s">
        <v>1010</v>
      </c>
      <c r="D10" s="2285"/>
      <c r="E10" s="3090" t="s">
        <v>1011</v>
      </c>
      <c r="F10" s="3090"/>
      <c r="G10" s="3090"/>
      <c r="H10" s="2289"/>
      <c r="I10" s="3090" t="s">
        <v>1012</v>
      </c>
      <c r="J10" s="3090"/>
      <c r="K10" s="3090"/>
      <c r="L10" s="2289"/>
      <c r="M10" s="3090" t="s">
        <v>1013</v>
      </c>
      <c r="N10" s="3090"/>
      <c r="O10" s="3090"/>
    </row>
    <row r="11" spans="1:18" ht="13.5" customHeight="1">
      <c r="A11" s="2287" t="s">
        <v>430</v>
      </c>
      <c r="B11" s="2285" t="s">
        <v>89</v>
      </c>
      <c r="C11" s="2285" t="s">
        <v>1014</v>
      </c>
      <c r="D11" s="2285"/>
      <c r="E11" s="2285" t="s">
        <v>89</v>
      </c>
      <c r="F11" s="2285" t="s">
        <v>1014</v>
      </c>
      <c r="G11" s="2285" t="s">
        <v>65</v>
      </c>
      <c r="H11" s="2285"/>
      <c r="I11" s="2285" t="s">
        <v>89</v>
      </c>
      <c r="J11" s="2285" t="s">
        <v>1014</v>
      </c>
      <c r="K11" s="2285" t="s">
        <v>65</v>
      </c>
      <c r="L11" s="2285"/>
      <c r="M11" s="2285" t="s">
        <v>89</v>
      </c>
      <c r="N11" s="2285" t="s">
        <v>1014</v>
      </c>
      <c r="O11" s="2288" t="s">
        <v>65</v>
      </c>
    </row>
    <row r="12" spans="1:18" ht="3" customHeight="1">
      <c r="A12" s="524"/>
      <c r="B12" s="526"/>
      <c r="C12" s="524"/>
      <c r="D12" s="524"/>
      <c r="E12" s="526"/>
      <c r="F12" s="526"/>
      <c r="G12" s="526"/>
      <c r="H12" s="526"/>
      <c r="I12" s="526"/>
      <c r="J12" s="526"/>
      <c r="K12" s="526"/>
      <c r="L12" s="526"/>
      <c r="M12" s="526"/>
      <c r="N12" s="526"/>
      <c r="O12" s="526"/>
    </row>
    <row r="13" spans="1:18" ht="14.1" customHeight="1">
      <c r="A13" s="2290" t="s">
        <v>91</v>
      </c>
      <c r="B13" s="2291">
        <v>378</v>
      </c>
      <c r="C13" s="2292">
        <v>4335.8999999999996</v>
      </c>
      <c r="D13" s="2292"/>
      <c r="E13" s="2293">
        <v>18</v>
      </c>
      <c r="F13" s="2294">
        <v>245.4</v>
      </c>
      <c r="G13" s="2294">
        <v>5.7</v>
      </c>
      <c r="H13" s="2293"/>
      <c r="I13" s="2293">
        <v>352</v>
      </c>
      <c r="J13" s="2294">
        <v>4053</v>
      </c>
      <c r="K13" s="2294">
        <v>93.5</v>
      </c>
      <c r="L13" s="2295"/>
      <c r="M13" s="2296">
        <v>8</v>
      </c>
      <c r="N13" s="2297">
        <v>37.5</v>
      </c>
      <c r="O13" s="2292">
        <v>0.9</v>
      </c>
      <c r="P13" s="604">
        <f t="shared" ref="P13:P24" si="0">SUM(G13,K13,O13)</f>
        <v>100.10000000000001</v>
      </c>
    </row>
    <row r="14" spans="1:18" ht="14.1" customHeight="1">
      <c r="A14" s="605" t="s">
        <v>36</v>
      </c>
      <c r="B14" s="580">
        <v>57</v>
      </c>
      <c r="C14" s="606">
        <v>249.9</v>
      </c>
      <c r="D14" s="606"/>
      <c r="E14" s="607">
        <v>6</v>
      </c>
      <c r="F14" s="608">
        <v>72.900000000000006</v>
      </c>
      <c r="G14" s="598">
        <v>29.2</v>
      </c>
      <c r="H14" s="579"/>
      <c r="I14" s="638">
        <v>51</v>
      </c>
      <c r="J14" s="606">
        <v>177</v>
      </c>
      <c r="K14" s="598">
        <v>70.8</v>
      </c>
      <c r="L14" s="639"/>
      <c r="M14" s="609" t="s">
        <v>1526</v>
      </c>
      <c r="N14" s="609" t="s">
        <v>1526</v>
      </c>
      <c r="O14" s="579">
        <v>0</v>
      </c>
      <c r="P14" s="606">
        <f t="shared" si="0"/>
        <v>100</v>
      </c>
      <c r="R14" s="598"/>
    </row>
    <row r="15" spans="1:18" ht="14.1" customHeight="1">
      <c r="A15" s="605" t="s">
        <v>67</v>
      </c>
      <c r="B15" s="580">
        <v>37</v>
      </c>
      <c r="C15" s="606">
        <v>246.2</v>
      </c>
      <c r="D15" s="606"/>
      <c r="E15" s="609">
        <v>1</v>
      </c>
      <c r="F15" s="609">
        <v>0</v>
      </c>
      <c r="G15" s="607">
        <v>0</v>
      </c>
      <c r="H15" s="579"/>
      <c r="I15" s="638">
        <v>36</v>
      </c>
      <c r="J15" s="610">
        <v>246.2</v>
      </c>
      <c r="K15" s="598">
        <v>100</v>
      </c>
      <c r="L15" s="639"/>
      <c r="M15" s="609" t="s">
        <v>1526</v>
      </c>
      <c r="N15" s="609" t="s">
        <v>1526</v>
      </c>
      <c r="O15" s="579">
        <v>0</v>
      </c>
      <c r="P15" s="606">
        <f t="shared" si="0"/>
        <v>100</v>
      </c>
    </row>
    <row r="16" spans="1:18" ht="14.1" customHeight="1">
      <c r="A16" s="605" t="s">
        <v>68</v>
      </c>
      <c r="B16" s="580">
        <v>1</v>
      </c>
      <c r="C16" s="606">
        <v>5</v>
      </c>
      <c r="D16" s="609"/>
      <c r="E16" s="609" t="s">
        <v>1526</v>
      </c>
      <c r="F16" s="609" t="s">
        <v>1526</v>
      </c>
      <c r="G16" s="607">
        <v>0</v>
      </c>
      <c r="H16" s="608"/>
      <c r="I16" s="609">
        <v>1</v>
      </c>
      <c r="J16" s="640">
        <v>5</v>
      </c>
      <c r="K16" s="609">
        <v>100</v>
      </c>
      <c r="L16" s="609"/>
      <c r="M16" s="609" t="s">
        <v>1526</v>
      </c>
      <c r="N16" s="609" t="s">
        <v>1526</v>
      </c>
      <c r="O16" s="579">
        <v>0</v>
      </c>
      <c r="P16" s="606">
        <f t="shared" si="0"/>
        <v>100</v>
      </c>
    </row>
    <row r="17" spans="1:27" ht="14.1" customHeight="1">
      <c r="A17" s="605" t="s">
        <v>69</v>
      </c>
      <c r="B17" s="580">
        <v>4</v>
      </c>
      <c r="C17" s="606">
        <v>32</v>
      </c>
      <c r="D17" s="606"/>
      <c r="E17" s="609" t="s">
        <v>1526</v>
      </c>
      <c r="F17" s="609" t="s">
        <v>1526</v>
      </c>
      <c r="G17" s="607">
        <v>0</v>
      </c>
      <c r="H17" s="608"/>
      <c r="I17" s="638">
        <v>4</v>
      </c>
      <c r="J17" s="610">
        <v>32</v>
      </c>
      <c r="K17" s="598">
        <v>100</v>
      </c>
      <c r="L17" s="608"/>
      <c r="M17" s="609" t="s">
        <v>1526</v>
      </c>
      <c r="N17" s="609" t="s">
        <v>1526</v>
      </c>
      <c r="O17" s="579">
        <v>0</v>
      </c>
      <c r="P17" s="606">
        <f t="shared" si="0"/>
        <v>100</v>
      </c>
    </row>
    <row r="18" spans="1:27" ht="14.1" customHeight="1">
      <c r="A18" s="605" t="s">
        <v>28</v>
      </c>
      <c r="B18" s="580">
        <v>45</v>
      </c>
      <c r="C18" s="606">
        <v>207.8</v>
      </c>
      <c r="D18" s="606"/>
      <c r="E18" s="609" t="s">
        <v>1526</v>
      </c>
      <c r="F18" s="609" t="s">
        <v>1526</v>
      </c>
      <c r="G18" s="606">
        <v>0</v>
      </c>
      <c r="H18" s="608"/>
      <c r="I18" s="638">
        <v>44</v>
      </c>
      <c r="J18" s="608">
        <v>205.8</v>
      </c>
      <c r="K18" s="598">
        <v>99</v>
      </c>
      <c r="L18" s="608"/>
      <c r="M18" s="609">
        <v>1</v>
      </c>
      <c r="N18" s="609">
        <v>2</v>
      </c>
      <c r="O18" s="579">
        <v>1</v>
      </c>
      <c r="P18" s="606">
        <f t="shared" si="0"/>
        <v>100</v>
      </c>
    </row>
    <row r="19" spans="1:27" ht="14.1" customHeight="1">
      <c r="A19" s="605" t="s">
        <v>70</v>
      </c>
      <c r="B19" s="580">
        <v>34</v>
      </c>
      <c r="C19" s="606">
        <v>137.30000000000001</v>
      </c>
      <c r="D19" s="606"/>
      <c r="E19" s="609" t="s">
        <v>1526</v>
      </c>
      <c r="F19" s="609" t="s">
        <v>1526</v>
      </c>
      <c r="G19" s="607">
        <v>0</v>
      </c>
      <c r="H19" s="579"/>
      <c r="I19" s="638">
        <v>34</v>
      </c>
      <c r="J19" s="608">
        <v>137.30000000000001</v>
      </c>
      <c r="K19" s="598">
        <v>100</v>
      </c>
      <c r="L19" s="639"/>
      <c r="M19" s="609" t="s">
        <v>1526</v>
      </c>
      <c r="N19" s="609" t="s">
        <v>1526</v>
      </c>
      <c r="O19" s="579">
        <v>0</v>
      </c>
      <c r="P19" s="606">
        <f t="shared" si="0"/>
        <v>100</v>
      </c>
      <c r="S19" s="492">
        <v>0</v>
      </c>
    </row>
    <row r="20" spans="1:27" ht="14.1" customHeight="1">
      <c r="A20" s="605" t="s">
        <v>71</v>
      </c>
      <c r="B20" s="580">
        <v>23</v>
      </c>
      <c r="C20" s="606">
        <v>150.69999999999999</v>
      </c>
      <c r="D20" s="606"/>
      <c r="E20" s="609" t="s">
        <v>1526</v>
      </c>
      <c r="F20" s="609" t="s">
        <v>1526</v>
      </c>
      <c r="G20" s="607">
        <v>0</v>
      </c>
      <c r="H20" s="579"/>
      <c r="I20" s="638">
        <v>18</v>
      </c>
      <c r="J20" s="608">
        <v>140.19999999999999</v>
      </c>
      <c r="K20" s="598">
        <v>93</v>
      </c>
      <c r="L20" s="639"/>
      <c r="M20" s="609">
        <v>5</v>
      </c>
      <c r="N20" s="640">
        <v>10.5</v>
      </c>
      <c r="O20" s="579">
        <v>7</v>
      </c>
      <c r="P20" s="606">
        <f t="shared" si="0"/>
        <v>100</v>
      </c>
    </row>
    <row r="21" spans="1:27" ht="14.1" customHeight="1">
      <c r="A21" s="605" t="s">
        <v>123</v>
      </c>
      <c r="B21" s="580">
        <v>16</v>
      </c>
      <c r="C21" s="606">
        <v>82</v>
      </c>
      <c r="D21" s="606"/>
      <c r="E21" s="609" t="s">
        <v>1526</v>
      </c>
      <c r="F21" s="609" t="s">
        <v>1526</v>
      </c>
      <c r="G21" s="607">
        <v>0</v>
      </c>
      <c r="H21" s="579"/>
      <c r="I21" s="638">
        <v>16</v>
      </c>
      <c r="J21" s="608">
        <v>82</v>
      </c>
      <c r="K21" s="598">
        <v>100</v>
      </c>
      <c r="L21" s="579"/>
      <c r="M21" s="609" t="s">
        <v>1526</v>
      </c>
      <c r="N21" s="609" t="s">
        <v>1526</v>
      </c>
      <c r="O21" s="579">
        <v>0</v>
      </c>
      <c r="P21" s="606">
        <f t="shared" si="0"/>
        <v>100</v>
      </c>
    </row>
    <row r="22" spans="1:27" ht="14.1" customHeight="1">
      <c r="A22" s="605" t="s">
        <v>73</v>
      </c>
      <c r="B22" s="580">
        <v>10</v>
      </c>
      <c r="C22" s="606">
        <v>56.6</v>
      </c>
      <c r="D22" s="606"/>
      <c r="E22" s="609" t="s">
        <v>1526</v>
      </c>
      <c r="F22" s="609" t="s">
        <v>1526</v>
      </c>
      <c r="G22" s="607">
        <v>0</v>
      </c>
      <c r="H22" s="607"/>
      <c r="I22" s="607">
        <v>10</v>
      </c>
      <c r="J22" s="608">
        <v>56.6</v>
      </c>
      <c r="K22" s="607">
        <v>100</v>
      </c>
      <c r="L22" s="639"/>
      <c r="M22" s="609" t="s">
        <v>1526</v>
      </c>
      <c r="N22" s="609" t="s">
        <v>1526</v>
      </c>
      <c r="O22" s="579">
        <v>0</v>
      </c>
      <c r="P22" s="606">
        <f t="shared" si="0"/>
        <v>100</v>
      </c>
      <c r="Z22" s="492">
        <f>(C13/1000)/Z35</f>
        <v>1.3134295378837649E-3</v>
      </c>
    </row>
    <row r="23" spans="1:27" ht="14.1" customHeight="1">
      <c r="A23" s="605" t="s">
        <v>74</v>
      </c>
      <c r="B23" s="580">
        <v>27</v>
      </c>
      <c r="C23" s="606">
        <v>90.9</v>
      </c>
      <c r="D23" s="606"/>
      <c r="E23" s="609" t="s">
        <v>1526</v>
      </c>
      <c r="F23" s="609" t="s">
        <v>1526</v>
      </c>
      <c r="G23" s="609"/>
      <c r="H23" s="579"/>
      <c r="I23" s="638">
        <v>25</v>
      </c>
      <c r="J23" s="608">
        <v>65.900000000000006</v>
      </c>
      <c r="K23" s="598">
        <v>72.5</v>
      </c>
      <c r="L23" s="639"/>
      <c r="M23" s="609">
        <v>2</v>
      </c>
      <c r="N23" s="609">
        <v>25</v>
      </c>
      <c r="O23" s="579">
        <v>27.5</v>
      </c>
      <c r="P23" s="606">
        <f t="shared" si="0"/>
        <v>100</v>
      </c>
    </row>
    <row r="24" spans="1:27" ht="14.1" customHeight="1">
      <c r="A24" s="605" t="s">
        <v>75</v>
      </c>
      <c r="B24" s="580">
        <v>8</v>
      </c>
      <c r="C24" s="606">
        <v>16.899999999999999</v>
      </c>
      <c r="D24" s="606"/>
      <c r="E24" s="609" t="s">
        <v>1526</v>
      </c>
      <c r="F24" s="609" t="s">
        <v>1526</v>
      </c>
      <c r="G24" s="607">
        <v>0</v>
      </c>
      <c r="H24" s="579"/>
      <c r="I24" s="638">
        <v>8</v>
      </c>
      <c r="J24" s="608">
        <v>16.899999999999999</v>
      </c>
      <c r="K24" s="598">
        <v>100</v>
      </c>
      <c r="L24" s="639"/>
      <c r="M24" s="609" t="s">
        <v>1526</v>
      </c>
      <c r="N24" s="609" t="s">
        <v>1526</v>
      </c>
      <c r="O24" s="579">
        <v>0</v>
      </c>
      <c r="P24" s="606">
        <f t="shared" si="0"/>
        <v>100</v>
      </c>
      <c r="AA24" s="492">
        <f>C13/AA35</f>
        <v>1000</v>
      </c>
    </row>
    <row r="25" spans="1:27" ht="14.1" customHeight="1">
      <c r="A25" s="605" t="s">
        <v>137</v>
      </c>
      <c r="B25" s="580">
        <v>35</v>
      </c>
      <c r="C25" s="606">
        <v>297.3</v>
      </c>
      <c r="D25" s="606"/>
      <c r="E25" s="607">
        <v>10</v>
      </c>
      <c r="F25" s="610">
        <v>169.5</v>
      </c>
      <c r="G25" s="598">
        <v>57</v>
      </c>
      <c r="H25" s="579"/>
      <c r="I25" s="638">
        <v>25</v>
      </c>
      <c r="J25" s="608">
        <v>127.8</v>
      </c>
      <c r="K25" s="598">
        <v>43</v>
      </c>
      <c r="L25" s="639"/>
      <c r="M25" s="609" t="s">
        <v>1526</v>
      </c>
      <c r="N25" s="609" t="s">
        <v>1526</v>
      </c>
      <c r="O25" s="579">
        <v>0</v>
      </c>
      <c r="P25" s="606">
        <v>99.8</v>
      </c>
    </row>
    <row r="26" spans="1:27" ht="14.1" customHeight="1">
      <c r="A26" s="605" t="s">
        <v>31</v>
      </c>
      <c r="B26" s="580">
        <v>4</v>
      </c>
      <c r="C26" s="606">
        <v>16</v>
      </c>
      <c r="D26" s="606"/>
      <c r="E26" s="609" t="s">
        <v>1526</v>
      </c>
      <c r="F26" s="609" t="s">
        <v>1526</v>
      </c>
      <c r="G26" s="598">
        <v>0</v>
      </c>
      <c r="H26" s="579"/>
      <c r="I26" s="638">
        <v>4</v>
      </c>
      <c r="J26" s="608">
        <v>16</v>
      </c>
      <c r="K26" s="598">
        <v>100</v>
      </c>
      <c r="L26" s="639"/>
      <c r="M26" s="609" t="s">
        <v>1526</v>
      </c>
      <c r="N26" s="609" t="s">
        <v>1526</v>
      </c>
      <c r="O26" s="579">
        <v>0</v>
      </c>
      <c r="P26" s="606">
        <f>SUM(G26,K26,O26)</f>
        <v>100</v>
      </c>
    </row>
    <row r="27" spans="1:27" ht="14.1" customHeight="1">
      <c r="A27" s="605" t="s">
        <v>77</v>
      </c>
      <c r="B27" s="580">
        <v>15</v>
      </c>
      <c r="C27" s="606">
        <v>62.4</v>
      </c>
      <c r="D27" s="606"/>
      <c r="E27" s="611">
        <v>1</v>
      </c>
      <c r="F27" s="612">
        <v>3</v>
      </c>
      <c r="G27" s="608">
        <v>4.8</v>
      </c>
      <c r="H27" s="579"/>
      <c r="I27" s="638">
        <v>14</v>
      </c>
      <c r="J27" s="608">
        <v>59.4</v>
      </c>
      <c r="K27" s="598">
        <v>95.2</v>
      </c>
      <c r="L27" s="639"/>
      <c r="M27" s="609" t="s">
        <v>1526</v>
      </c>
      <c r="N27" s="609" t="s">
        <v>1526</v>
      </c>
      <c r="O27" s="579">
        <v>0</v>
      </c>
      <c r="P27" s="606">
        <f>SUM(G27,K27,O27)</f>
        <v>100</v>
      </c>
    </row>
    <row r="28" spans="1:27" ht="14.1" customHeight="1">
      <c r="A28" s="605" t="s">
        <v>33</v>
      </c>
      <c r="B28" s="580">
        <v>27</v>
      </c>
      <c r="C28" s="606">
        <v>2581.3000000000002</v>
      </c>
      <c r="D28" s="606"/>
      <c r="E28" s="609" t="s">
        <v>1526</v>
      </c>
      <c r="F28" s="609" t="s">
        <v>1526</v>
      </c>
      <c r="G28" s="609" t="s">
        <v>1526</v>
      </c>
      <c r="H28" s="609"/>
      <c r="I28" s="609">
        <v>27</v>
      </c>
      <c r="J28" s="640">
        <v>2581.3000000000002</v>
      </c>
      <c r="K28" s="598">
        <v>100</v>
      </c>
      <c r="L28" s="579"/>
      <c r="M28" s="609" t="s">
        <v>1526</v>
      </c>
      <c r="N28" s="609" t="s">
        <v>1526</v>
      </c>
      <c r="O28" s="579">
        <v>0</v>
      </c>
      <c r="P28" s="606">
        <f>SUM(G28,K28,O28)</f>
        <v>100</v>
      </c>
    </row>
    <row r="29" spans="1:27" ht="14.1" customHeight="1">
      <c r="A29" s="605" t="s">
        <v>78</v>
      </c>
      <c r="B29" s="580">
        <v>35</v>
      </c>
      <c r="C29" s="606">
        <v>103.8</v>
      </c>
      <c r="D29" s="606"/>
      <c r="E29" s="609" t="s">
        <v>1526</v>
      </c>
      <c r="F29" s="609" t="s">
        <v>1526</v>
      </c>
      <c r="G29" s="607">
        <v>0</v>
      </c>
      <c r="H29" s="579"/>
      <c r="I29" s="638">
        <v>35</v>
      </c>
      <c r="J29" s="608">
        <v>103.8</v>
      </c>
      <c r="K29" s="598">
        <v>100</v>
      </c>
      <c r="L29" s="639"/>
      <c r="M29" s="609" t="s">
        <v>1526</v>
      </c>
      <c r="N29" s="609" t="s">
        <v>1526</v>
      </c>
      <c r="O29" s="579">
        <v>0</v>
      </c>
      <c r="P29" s="606">
        <f>SUM(G29,K29,O29)</f>
        <v>100</v>
      </c>
      <c r="Q29" s="613"/>
    </row>
    <row r="30" spans="1:27" ht="3" customHeight="1">
      <c r="A30" s="2537"/>
      <c r="B30" s="2534"/>
      <c r="C30" s="2537"/>
      <c r="D30" s="2537"/>
      <c r="E30" s="2534"/>
      <c r="F30" s="2534"/>
      <c r="G30" s="2534"/>
      <c r="H30" s="2534"/>
      <c r="I30" s="2534"/>
      <c r="J30" s="2535"/>
      <c r="K30" s="2534"/>
      <c r="L30" s="2534"/>
      <c r="M30" s="2534"/>
      <c r="N30" s="2536"/>
      <c r="O30" s="2534"/>
    </row>
    <row r="31" spans="1:27" ht="3" customHeight="1">
      <c r="A31" s="599"/>
      <c r="B31" s="581"/>
      <c r="C31" s="599"/>
      <c r="D31" s="599"/>
      <c r="E31" s="581"/>
      <c r="F31" s="581"/>
      <c r="G31" s="581"/>
      <c r="H31" s="581"/>
      <c r="I31" s="581"/>
      <c r="J31" s="581"/>
      <c r="K31" s="581"/>
      <c r="L31" s="581"/>
      <c r="M31" s="581"/>
      <c r="N31" s="581"/>
      <c r="O31" s="581"/>
    </row>
    <row r="32" spans="1:27" ht="12.95" customHeight="1">
      <c r="A32" s="614" t="s">
        <v>966</v>
      </c>
      <c r="B32" s="368"/>
      <c r="C32" s="358"/>
      <c r="D32" s="358"/>
      <c r="E32" s="358"/>
      <c r="F32" s="358"/>
      <c r="G32" s="358"/>
      <c r="H32" s="358"/>
      <c r="I32" s="358"/>
      <c r="J32" s="358"/>
      <c r="K32" s="358"/>
      <c r="L32" s="358"/>
      <c r="M32" s="358"/>
      <c r="N32" s="358"/>
      <c r="O32" s="358"/>
    </row>
    <row r="33" spans="1:27" ht="13.9" customHeight="1">
      <c r="A33" s="358" t="s">
        <v>1015</v>
      </c>
      <c r="C33" s="495"/>
      <c r="D33" s="495"/>
      <c r="E33" s="495"/>
      <c r="W33" s="3084" t="s">
        <v>1016</v>
      </c>
      <c r="X33" s="3085"/>
      <c r="Y33" s="673"/>
    </row>
    <row r="34" spans="1:27" s="601" customFormat="1" ht="35.25" customHeight="1">
      <c r="A34" s="3086" t="s">
        <v>1492</v>
      </c>
      <c r="B34" s="3087"/>
      <c r="C34" s="3087"/>
      <c r="D34" s="3087"/>
      <c r="E34" s="3087"/>
      <c r="F34" s="3087"/>
      <c r="G34" s="3087"/>
      <c r="H34" s="3087"/>
      <c r="I34" s="3087"/>
      <c r="J34" s="3087"/>
      <c r="K34" s="3087"/>
      <c r="L34" s="3087"/>
      <c r="M34" s="3087"/>
      <c r="N34" s="3087"/>
      <c r="O34" s="3087"/>
      <c r="S34" s="651">
        <v>2017</v>
      </c>
      <c r="W34" s="652">
        <v>2020</v>
      </c>
      <c r="X34" s="653" t="s">
        <v>1017</v>
      </c>
      <c r="Y34" s="601" t="s">
        <v>1018</v>
      </c>
      <c r="Z34" s="674" t="s">
        <v>1019</v>
      </c>
      <c r="AA34" s="674" t="s">
        <v>1020</v>
      </c>
    </row>
    <row r="35" spans="1:27" s="602" customFormat="1" ht="32.25" customHeight="1">
      <c r="A35" s="615"/>
      <c r="B35" s="616"/>
      <c r="C35" s="615"/>
      <c r="D35" s="615"/>
      <c r="E35" s="615"/>
      <c r="F35" s="615"/>
      <c r="G35" s="615"/>
      <c r="H35" s="615"/>
      <c r="J35" s="641"/>
      <c r="S35" s="3088" t="s">
        <v>1021</v>
      </c>
      <c r="T35" s="3088"/>
      <c r="W35" s="654" t="s">
        <v>91</v>
      </c>
      <c r="X35" s="655">
        <f>Y35</f>
        <v>1.3134295378837649E-3</v>
      </c>
      <c r="Y35" s="675">
        <f>AA35/Z35</f>
        <v>1.3134295378837649E-3</v>
      </c>
      <c r="Z35" s="676">
        <v>3301.2048800015</v>
      </c>
      <c r="AA35" s="677">
        <f>C13/1000</f>
        <v>4.3358999999999996</v>
      </c>
    </row>
    <row r="36" spans="1:27" s="602" customFormat="1" ht="12.95" customHeight="1">
      <c r="A36" s="615"/>
      <c r="B36" s="616"/>
      <c r="C36" s="615"/>
      <c r="D36" s="615"/>
      <c r="E36" s="615"/>
      <c r="F36" s="615"/>
      <c r="G36" s="615"/>
      <c r="H36" s="615"/>
      <c r="J36" s="641"/>
      <c r="P36" s="2992" t="s">
        <v>197</v>
      </c>
      <c r="Q36" s="2993"/>
      <c r="S36" s="3088"/>
      <c r="T36" s="3088"/>
      <c r="W36" s="656" t="s">
        <v>36</v>
      </c>
      <c r="X36" s="655">
        <f t="shared" ref="X36:X51" si="1">Y36</f>
        <v>6.1102119392661067E-4</v>
      </c>
      <c r="Y36" s="675">
        <f t="shared" ref="Y36:Y51" si="2">AA36/Z36</f>
        <v>6.1102119392661067E-4</v>
      </c>
      <c r="Z36" s="678">
        <v>408.98745000000002</v>
      </c>
      <c r="AA36" s="677">
        <f t="shared" ref="AA36:AA51" si="3">C14/1000</f>
        <v>0.24990000000000001</v>
      </c>
    </row>
    <row r="37" spans="1:27" s="602" customFormat="1" ht="12.95" customHeight="1">
      <c r="A37" s="617"/>
      <c r="B37" s="616"/>
      <c r="C37" s="617"/>
      <c r="D37" s="617"/>
      <c r="E37" s="617"/>
      <c r="F37" s="2931"/>
      <c r="G37" s="617"/>
      <c r="H37" s="617"/>
      <c r="J37" s="641"/>
      <c r="P37" s="642"/>
      <c r="Q37" s="657"/>
      <c r="S37" s="3088"/>
      <c r="T37" s="3088"/>
      <c r="W37" s="656" t="s">
        <v>67</v>
      </c>
      <c r="X37" s="655">
        <f t="shared" si="1"/>
        <v>2.8403066977477592E-3</v>
      </c>
      <c r="Y37" s="675">
        <f t="shared" si="2"/>
        <v>2.8403066977477592E-3</v>
      </c>
      <c r="Z37" s="678">
        <v>86.680779999999999</v>
      </c>
      <c r="AA37" s="677">
        <f t="shared" si="3"/>
        <v>0.2462</v>
      </c>
    </row>
    <row r="38" spans="1:27" s="602" customFormat="1" ht="12.95" customHeight="1">
      <c r="A38" s="618"/>
      <c r="B38" s="619"/>
      <c r="C38" s="618"/>
      <c r="D38" s="618"/>
      <c r="E38" s="618"/>
      <c r="F38" s="618"/>
      <c r="G38" s="618"/>
      <c r="H38" s="618"/>
      <c r="J38" s="641"/>
      <c r="P38" s="643"/>
      <c r="Q38" s="658" t="s">
        <v>1017</v>
      </c>
      <c r="R38" s="659"/>
      <c r="S38" s="619" t="s">
        <v>500</v>
      </c>
      <c r="W38" s="656" t="s">
        <v>68</v>
      </c>
      <c r="X38" s="655">
        <f t="shared" si="1"/>
        <v>3.7705769812308222E-4</v>
      </c>
      <c r="Y38" s="675">
        <f t="shared" si="2"/>
        <v>3.7705769812308222E-4</v>
      </c>
      <c r="Z38" s="678">
        <v>13.26057</v>
      </c>
      <c r="AA38" s="677">
        <f t="shared" si="3"/>
        <v>5.0000000000000001E-3</v>
      </c>
    </row>
    <row r="39" spans="1:27" s="602" customFormat="1" ht="12.95" customHeight="1">
      <c r="A39" s="620"/>
      <c r="B39" s="621"/>
      <c r="C39" s="622"/>
      <c r="D39" s="622"/>
      <c r="E39" s="622"/>
      <c r="F39" s="622"/>
      <c r="G39" s="622"/>
      <c r="H39" s="622"/>
      <c r="J39" s="641"/>
      <c r="P39" s="644" t="str">
        <f>A13</f>
        <v>Cuba</v>
      </c>
      <c r="Q39" s="660">
        <f t="shared" ref="Q39:Q55" si="4">C13/S39</f>
        <v>1.3373149390715007</v>
      </c>
      <c r="S39" s="661">
        <v>3242.2429999999999</v>
      </c>
      <c r="W39" s="656" t="s">
        <v>69</v>
      </c>
      <c r="X39" s="655">
        <f t="shared" si="1"/>
        <v>3.6629604756262604E-4</v>
      </c>
      <c r="Y39" s="675">
        <f t="shared" si="2"/>
        <v>3.6629604756262604E-4</v>
      </c>
      <c r="Z39" s="678">
        <v>87.36103</v>
      </c>
      <c r="AA39" s="677">
        <f t="shared" si="3"/>
        <v>3.2000000000000001E-2</v>
      </c>
    </row>
    <row r="40" spans="1:27" s="602" customFormat="1" ht="12.95" customHeight="1">
      <c r="A40" s="620"/>
      <c r="B40" s="619"/>
      <c r="C40" s="618"/>
      <c r="D40" s="618"/>
      <c r="E40" s="620"/>
      <c r="F40" s="620"/>
      <c r="G40" s="618"/>
      <c r="H40" s="618"/>
      <c r="J40" s="641"/>
      <c r="P40" s="645" t="str">
        <f t="shared" ref="P40:P55" si="5">A14</f>
        <v>Pinar del Río</v>
      </c>
      <c r="Q40" s="660">
        <f t="shared" si="4"/>
        <v>0.62019159180026806</v>
      </c>
      <c r="S40" s="662">
        <v>402.94</v>
      </c>
      <c r="W40" s="656" t="s">
        <v>28</v>
      </c>
      <c r="X40" s="655">
        <f t="shared" si="1"/>
        <v>5.2756883561013476E-4</v>
      </c>
      <c r="Y40" s="675">
        <f t="shared" si="2"/>
        <v>5.2756883561013476E-4</v>
      </c>
      <c r="Z40" s="678">
        <v>393.88225</v>
      </c>
      <c r="AA40" s="677">
        <f t="shared" si="3"/>
        <v>0.20780000000000001</v>
      </c>
    </row>
    <row r="41" spans="1:27" s="602" customFormat="1" ht="12.95" customHeight="1">
      <c r="A41" s="620"/>
      <c r="B41" s="619"/>
      <c r="C41" s="618"/>
      <c r="D41" s="618"/>
      <c r="E41" s="618"/>
      <c r="F41" s="618"/>
      <c r="G41" s="618"/>
      <c r="H41" s="618"/>
      <c r="J41" s="641"/>
      <c r="P41" s="645" t="str">
        <f t="shared" si="5"/>
        <v>Artemisa</v>
      </c>
      <c r="Q41" s="660">
        <f t="shared" si="4"/>
        <v>2.671151133774547</v>
      </c>
      <c r="S41" s="662">
        <v>92.17</v>
      </c>
      <c r="W41" s="656" t="s">
        <v>70</v>
      </c>
      <c r="X41" s="655">
        <f t="shared" si="1"/>
        <v>7.3352006663546319E-4</v>
      </c>
      <c r="Y41" s="675">
        <f t="shared" si="2"/>
        <v>7.3352006663546319E-4</v>
      </c>
      <c r="Z41" s="678">
        <v>187.17961</v>
      </c>
      <c r="AA41" s="677">
        <f t="shared" si="3"/>
        <v>0.13730000000000001</v>
      </c>
    </row>
    <row r="42" spans="1:27" s="602" customFormat="1" ht="12.95" customHeight="1">
      <c r="A42" s="618"/>
      <c r="B42" s="619"/>
      <c r="C42" s="618"/>
      <c r="D42" s="618"/>
      <c r="E42" s="618"/>
      <c r="F42" s="618"/>
      <c r="G42" s="618"/>
      <c r="H42" s="618"/>
      <c r="P42" s="645" t="str">
        <f t="shared" si="5"/>
        <v>La Habana</v>
      </c>
      <c r="Q42" s="660">
        <f t="shared" si="4"/>
        <v>0.39370078740157483</v>
      </c>
      <c r="S42" s="662">
        <v>12.7</v>
      </c>
      <c r="W42" s="656" t="s">
        <v>71</v>
      </c>
      <c r="X42" s="655">
        <f t="shared" si="1"/>
        <v>1.9233960000510524E-3</v>
      </c>
      <c r="Y42" s="675">
        <f t="shared" si="2"/>
        <v>1.9233960000510524E-3</v>
      </c>
      <c r="Z42" s="678">
        <v>78.350999999999999</v>
      </c>
      <c r="AA42" s="677">
        <f t="shared" si="3"/>
        <v>0.1507</v>
      </c>
    </row>
    <row r="43" spans="1:27" s="602" customFormat="1" ht="12.95" customHeight="1">
      <c r="A43" s="618"/>
      <c r="B43" s="619"/>
      <c r="C43" s="618"/>
      <c r="D43" s="618"/>
      <c r="E43" s="618"/>
      <c r="F43" s="618"/>
      <c r="G43" s="618"/>
      <c r="H43" s="618"/>
      <c r="I43" s="646"/>
      <c r="J43" s="647"/>
      <c r="K43" s="646"/>
      <c r="L43" s="646"/>
      <c r="M43" s="646"/>
      <c r="N43" s="646"/>
      <c r="P43" s="645" t="str">
        <f t="shared" si="5"/>
        <v>Mayabeque</v>
      </c>
      <c r="Q43" s="660">
        <f t="shared" si="4"/>
        <v>0.39005363237445145</v>
      </c>
      <c r="S43" s="662">
        <v>82.04</v>
      </c>
      <c r="W43" s="656" t="s">
        <v>123</v>
      </c>
      <c r="X43" s="655">
        <f t="shared" si="1"/>
        <v>6.2746221528934502E-4</v>
      </c>
      <c r="Y43" s="675">
        <f t="shared" si="2"/>
        <v>6.2746221528934502E-4</v>
      </c>
      <c r="Z43" s="678">
        <v>130.68516000152599</v>
      </c>
      <c r="AA43" s="677">
        <f t="shared" si="3"/>
        <v>8.2000000000000003E-2</v>
      </c>
    </row>
    <row r="44" spans="1:27" s="602" customFormat="1" ht="12.95" customHeight="1">
      <c r="A44" s="623"/>
      <c r="B44" s="619"/>
      <c r="C44" s="618"/>
      <c r="D44" s="618"/>
      <c r="E44" s="618"/>
      <c r="F44" s="618"/>
      <c r="G44" s="618"/>
      <c r="H44" s="618"/>
      <c r="I44" s="646"/>
      <c r="J44" s="648"/>
      <c r="K44" s="646"/>
      <c r="L44" s="646"/>
      <c r="M44" s="646"/>
      <c r="N44" s="646"/>
      <c r="P44" s="645" t="str">
        <f t="shared" si="5"/>
        <v>Matanzas</v>
      </c>
      <c r="Q44" s="660">
        <f t="shared" si="4"/>
        <v>0.54931401834571358</v>
      </c>
      <c r="S44" s="662">
        <v>378.29</v>
      </c>
      <c r="W44" s="656" t="s">
        <v>73</v>
      </c>
      <c r="X44" s="655">
        <f t="shared" si="1"/>
        <v>4.0092135410549844E-4</v>
      </c>
      <c r="Y44" s="675">
        <f t="shared" si="2"/>
        <v>4.0092135410549844E-4</v>
      </c>
      <c r="Z44" s="678">
        <v>141.17482000000001</v>
      </c>
      <c r="AA44" s="677">
        <f t="shared" si="3"/>
        <v>5.6600000000000004E-2</v>
      </c>
    </row>
    <row r="45" spans="1:27" s="602" customFormat="1" ht="12.95" customHeight="1">
      <c r="A45" s="623"/>
      <c r="B45" s="619"/>
      <c r="C45" s="618"/>
      <c r="D45" s="618"/>
      <c r="E45" s="618"/>
      <c r="F45" s="618"/>
      <c r="G45" s="618"/>
      <c r="H45" s="618"/>
      <c r="I45" s="646"/>
      <c r="J45" s="649"/>
      <c r="K45" s="646"/>
      <c r="L45" s="646"/>
      <c r="M45" s="646"/>
      <c r="N45" s="646"/>
      <c r="P45" s="645" t="str">
        <f t="shared" si="5"/>
        <v>Villa Clara</v>
      </c>
      <c r="Q45" s="660">
        <f t="shared" si="4"/>
        <v>0.7316423318767985</v>
      </c>
      <c r="S45" s="662">
        <v>187.66</v>
      </c>
      <c r="W45" s="656" t="s">
        <v>74</v>
      </c>
      <c r="X45" s="655">
        <f t="shared" si="1"/>
        <v>2.3106845826321664E-4</v>
      </c>
      <c r="Y45" s="675">
        <f t="shared" si="2"/>
        <v>2.3106845826321664E-4</v>
      </c>
      <c r="Z45" s="678">
        <v>393.389909999976</v>
      </c>
      <c r="AA45" s="677">
        <f t="shared" si="3"/>
        <v>9.0900000000000009E-2</v>
      </c>
    </row>
    <row r="46" spans="1:27" s="602" customFormat="1" ht="12.95" customHeight="1">
      <c r="A46" s="558"/>
      <c r="B46" s="619"/>
      <c r="C46" s="618"/>
      <c r="D46" s="618"/>
      <c r="E46" s="618"/>
      <c r="F46" s="618"/>
      <c r="G46" s="618"/>
      <c r="H46" s="618"/>
      <c r="I46" s="646"/>
      <c r="J46" s="649"/>
      <c r="K46" s="646"/>
      <c r="L46" s="646"/>
      <c r="M46" s="646"/>
      <c r="N46" s="646"/>
      <c r="P46" s="645" t="str">
        <f t="shared" si="5"/>
        <v>Cienfuegos</v>
      </c>
      <c r="Q46" s="660">
        <f t="shared" si="4"/>
        <v>2.0628011388523873</v>
      </c>
      <c r="S46" s="662">
        <v>73.055999999999997</v>
      </c>
      <c r="W46" s="656" t="s">
        <v>75</v>
      </c>
      <c r="X46" s="655">
        <f t="shared" si="1"/>
        <v>1.3169045978204526E-4</v>
      </c>
      <c r="Y46" s="675">
        <f t="shared" si="2"/>
        <v>1.3169045978204526E-4</v>
      </c>
      <c r="Z46" s="678">
        <v>128.33124000000001</v>
      </c>
      <c r="AA46" s="677">
        <f t="shared" si="3"/>
        <v>1.6899999999999998E-2</v>
      </c>
    </row>
    <row r="47" spans="1:27" s="602" customFormat="1" ht="12.95" customHeight="1">
      <c r="A47" s="624"/>
      <c r="B47" s="625"/>
      <c r="C47" s="618"/>
      <c r="D47" s="618"/>
      <c r="E47" s="618"/>
      <c r="F47" s="618"/>
      <c r="G47" s="618"/>
      <c r="H47" s="618"/>
      <c r="I47" s="646"/>
      <c r="J47" s="648"/>
      <c r="K47" s="646"/>
      <c r="L47" s="646"/>
      <c r="M47" s="646"/>
      <c r="N47" s="646"/>
      <c r="P47" s="645" t="str">
        <f t="shared" si="5"/>
        <v>Sancti Spíritus</v>
      </c>
      <c r="Q47" s="660">
        <f t="shared" si="4"/>
        <v>0.63932636831436152</v>
      </c>
      <c r="S47" s="662">
        <v>128.26</v>
      </c>
      <c r="W47" s="656" t="s">
        <v>137</v>
      </c>
      <c r="X47" s="655">
        <f t="shared" si="1"/>
        <v>8.4709151853677299E-4</v>
      </c>
      <c r="Y47" s="675">
        <f t="shared" si="2"/>
        <v>8.4709151853677299E-4</v>
      </c>
      <c r="Z47" s="678">
        <v>350.96562</v>
      </c>
      <c r="AA47" s="677">
        <f t="shared" si="3"/>
        <v>0.29730000000000001</v>
      </c>
    </row>
    <row r="48" spans="1:27" s="602" customFormat="1" ht="12.95" customHeight="1">
      <c r="A48" s="626"/>
      <c r="B48" s="627"/>
      <c r="C48" s="519"/>
      <c r="D48" s="618"/>
      <c r="E48" s="618"/>
      <c r="F48" s="618"/>
      <c r="G48" s="618"/>
      <c r="H48" s="618"/>
      <c r="I48" s="646"/>
      <c r="J48" s="648"/>
      <c r="K48" s="646"/>
      <c r="L48" s="646"/>
      <c r="M48" s="646"/>
      <c r="N48" s="646"/>
      <c r="P48" s="645" t="str">
        <f t="shared" si="5"/>
        <v>Ciego de Ávila</v>
      </c>
      <c r="Q48" s="660">
        <f t="shared" si="4"/>
        <v>0.4042857142857143</v>
      </c>
      <c r="S48" s="662">
        <v>140</v>
      </c>
      <c r="W48" s="656" t="s">
        <v>31</v>
      </c>
      <c r="X48" s="655">
        <f t="shared" si="1"/>
        <v>7.148716856705623E-5</v>
      </c>
      <c r="Y48" s="675">
        <f t="shared" si="2"/>
        <v>7.148716856705623E-5</v>
      </c>
      <c r="Z48" s="678">
        <v>223.81639000000001</v>
      </c>
      <c r="AA48" s="677">
        <f t="shared" si="3"/>
        <v>1.6E-2</v>
      </c>
    </row>
    <row r="49" spans="1:27" ht="12.95" customHeight="1">
      <c r="A49" s="626"/>
      <c r="B49" s="627"/>
      <c r="C49" s="519"/>
      <c r="D49" s="519"/>
      <c r="E49" s="519"/>
      <c r="F49" s="519"/>
      <c r="G49" s="519"/>
      <c r="P49" s="645" t="str">
        <f t="shared" si="5"/>
        <v>Camagüey</v>
      </c>
      <c r="Q49" s="660">
        <f t="shared" si="4"/>
        <v>0.23394672500321709</v>
      </c>
      <c r="S49" s="662">
        <v>388.55</v>
      </c>
      <c r="W49" s="656" t="s">
        <v>77</v>
      </c>
      <c r="X49" s="655">
        <f t="shared" si="1"/>
        <v>2.960713607895236E-4</v>
      </c>
      <c r="Y49" s="675">
        <f t="shared" si="2"/>
        <v>2.960713607895236E-4</v>
      </c>
      <c r="Z49" s="552">
        <v>210.76</v>
      </c>
      <c r="AA49" s="677">
        <f t="shared" si="3"/>
        <v>6.2399999999999997E-2</v>
      </c>
    </row>
    <row r="50" spans="1:27" ht="12.95" customHeight="1">
      <c r="A50" s="626"/>
      <c r="B50" s="627"/>
      <c r="C50" s="519"/>
      <c r="D50" s="519"/>
      <c r="E50" s="519"/>
      <c r="F50" s="519"/>
      <c r="G50" s="519"/>
      <c r="P50" s="645" t="str">
        <f t="shared" si="5"/>
        <v>Las Tunas</v>
      </c>
      <c r="Q50" s="660">
        <f t="shared" si="4"/>
        <v>0.13725330951027367</v>
      </c>
      <c r="S50" s="662">
        <v>123.13</v>
      </c>
      <c r="W50" s="656" t="s">
        <v>33</v>
      </c>
      <c r="X50" s="655">
        <f t="shared" si="1"/>
        <v>8.2859676737799797E-3</v>
      </c>
      <c r="Y50" s="675">
        <f t="shared" si="2"/>
        <v>8.2859676737799797E-3</v>
      </c>
      <c r="Z50" s="552">
        <v>311.52668</v>
      </c>
      <c r="AA50" s="677">
        <f t="shared" si="3"/>
        <v>2.5813000000000001</v>
      </c>
    </row>
    <row r="51" spans="1:27" ht="12.95" customHeight="1">
      <c r="A51" s="626"/>
      <c r="B51" s="627"/>
      <c r="C51" s="519"/>
      <c r="D51" s="519"/>
      <c r="E51" s="519"/>
      <c r="F51" s="519"/>
      <c r="G51" s="519"/>
      <c r="P51" s="645" t="str">
        <f t="shared" si="5"/>
        <v>Holguín</v>
      </c>
      <c r="Q51" s="660">
        <f t="shared" si="4"/>
        <v>0.85308464849354382</v>
      </c>
      <c r="S51" s="662">
        <v>348.5</v>
      </c>
      <c r="W51" s="656" t="s">
        <v>78</v>
      </c>
      <c r="X51" s="655">
        <f t="shared" si="1"/>
        <v>6.7031586277949769E-4</v>
      </c>
      <c r="Y51" s="675">
        <f t="shared" si="2"/>
        <v>6.7031586277949769E-4</v>
      </c>
      <c r="Z51" s="552">
        <v>154.85237000000001</v>
      </c>
      <c r="AA51" s="677">
        <f t="shared" si="3"/>
        <v>0.1038</v>
      </c>
    </row>
    <row r="52" spans="1:27" ht="12.95" customHeight="1">
      <c r="A52" s="628" t="s">
        <v>1022</v>
      </c>
      <c r="B52" s="627"/>
      <c r="P52" s="645" t="str">
        <f t="shared" si="5"/>
        <v>Granma</v>
      </c>
      <c r="Q52" s="660">
        <f t="shared" si="4"/>
        <v>7.2664847017789261E-2</v>
      </c>
      <c r="S52" s="662">
        <v>220.18899999999999</v>
      </c>
      <c r="W52" s="663"/>
      <c r="X52" s="664"/>
      <c r="Y52" s="675"/>
    </row>
    <row r="53" spans="1:27" ht="12.95" customHeight="1">
      <c r="A53" s="629" t="s">
        <v>1023</v>
      </c>
      <c r="B53" s="627"/>
      <c r="P53" s="645" t="str">
        <f t="shared" si="5"/>
        <v>Santiago de Cuba</v>
      </c>
      <c r="Q53" s="660">
        <f t="shared" si="4"/>
        <v>0.30485123845815626</v>
      </c>
      <c r="S53" s="662">
        <v>204.69</v>
      </c>
    </row>
    <row r="54" spans="1:27" ht="12.95" customHeight="1">
      <c r="B54" s="627"/>
      <c r="P54" s="645" t="str">
        <f t="shared" si="5"/>
        <v>Guantánamo</v>
      </c>
      <c r="Q54" s="660">
        <f t="shared" si="4"/>
        <v>8.4328650767722966</v>
      </c>
      <c r="S54" s="662">
        <v>306.10000000000002</v>
      </c>
    </row>
    <row r="55" spans="1:27" ht="12.95" customHeight="1">
      <c r="P55" s="650" t="str">
        <f t="shared" si="5"/>
        <v>Isla de la Juventud</v>
      </c>
      <c r="Q55" s="665">
        <f t="shared" si="4"/>
        <v>0.67416606048009975</v>
      </c>
      <c r="S55" s="662">
        <v>153.96799999999999</v>
      </c>
    </row>
    <row r="56" spans="1:27" ht="12.95" customHeight="1">
      <c r="P56" s="605"/>
      <c r="R56" s="666"/>
      <c r="S56" s="667"/>
    </row>
    <row r="57" spans="1:27" ht="27" customHeight="1">
      <c r="A57" s="630"/>
      <c r="B57" s="630"/>
      <c r="J57" s="562"/>
      <c r="K57" s="562"/>
      <c r="L57" s="519"/>
      <c r="M57" s="563"/>
    </row>
    <row r="58" spans="1:27" ht="12">
      <c r="A58" s="630"/>
      <c r="B58" s="630"/>
      <c r="C58" s="631"/>
      <c r="D58" s="591"/>
      <c r="E58" s="631"/>
      <c r="F58" s="631"/>
      <c r="G58" s="519"/>
      <c r="H58" s="519"/>
      <c r="I58" s="519"/>
      <c r="J58" s="566"/>
      <c r="K58" s="566"/>
      <c r="L58" s="519"/>
      <c r="M58" s="566"/>
    </row>
    <row r="59" spans="1:27" ht="12">
      <c r="C59" s="632"/>
      <c r="D59" s="633"/>
      <c r="E59" s="632"/>
      <c r="F59" s="632"/>
      <c r="G59" s="519"/>
      <c r="H59" s="519"/>
      <c r="I59" s="519"/>
      <c r="J59" s="566"/>
      <c r="K59" s="566"/>
      <c r="L59" s="519"/>
      <c r="M59" s="566"/>
      <c r="Q59" s="668"/>
    </row>
    <row r="60" spans="1:27" ht="12">
      <c r="C60" s="634"/>
      <c r="D60" s="633"/>
      <c r="E60" s="634"/>
      <c r="F60" s="634"/>
      <c r="G60" s="519"/>
      <c r="H60" s="519"/>
      <c r="I60" s="519"/>
      <c r="J60" s="566"/>
      <c r="K60" s="566"/>
      <c r="L60" s="519"/>
      <c r="M60" s="566"/>
      <c r="Q60" s="669"/>
    </row>
    <row r="61" spans="1:27" ht="12">
      <c r="C61" s="635"/>
      <c r="D61" s="633"/>
      <c r="E61" s="635"/>
      <c r="F61" s="635"/>
      <c r="G61" s="519"/>
      <c r="H61" s="519"/>
      <c r="I61" s="519"/>
      <c r="J61" s="566"/>
      <c r="K61" s="566"/>
      <c r="L61" s="519"/>
      <c r="M61" s="566"/>
      <c r="Q61" s="670"/>
    </row>
    <row r="62" spans="1:27" ht="12">
      <c r="C62" s="636"/>
      <c r="D62" s="633"/>
      <c r="E62" s="636"/>
      <c r="F62" s="636"/>
      <c r="G62" s="519"/>
      <c r="H62" s="519"/>
      <c r="I62" s="519"/>
      <c r="J62" s="566"/>
      <c r="K62" s="566"/>
      <c r="L62" s="519"/>
      <c r="M62" s="566"/>
      <c r="Q62" s="671"/>
    </row>
    <row r="63" spans="1:27" ht="12">
      <c r="C63" s="571"/>
      <c r="D63" s="519"/>
      <c r="E63" s="571"/>
      <c r="F63" s="637"/>
      <c r="G63" s="519"/>
      <c r="H63" s="519"/>
      <c r="I63" s="519"/>
      <c r="J63" s="566"/>
      <c r="K63" s="566"/>
      <c r="L63" s="519"/>
      <c r="M63" s="566"/>
      <c r="Q63" s="672"/>
    </row>
    <row r="64" spans="1:27" ht="12">
      <c r="C64" s="571"/>
      <c r="D64" s="519"/>
      <c r="E64" s="519"/>
      <c r="F64" s="519"/>
      <c r="G64" s="519"/>
      <c r="H64" s="519"/>
      <c r="I64" s="519"/>
      <c r="J64" s="566"/>
      <c r="K64" s="566"/>
      <c r="L64" s="519"/>
      <c r="M64" s="566"/>
      <c r="Q64" s="672"/>
    </row>
    <row r="65" spans="3:17" ht="12">
      <c r="C65" s="519"/>
      <c r="D65" s="519"/>
      <c r="E65" s="519"/>
      <c r="F65" s="519"/>
      <c r="G65" s="519"/>
      <c r="H65" s="519"/>
      <c r="I65" s="519"/>
      <c r="J65" s="566"/>
      <c r="K65" s="572"/>
      <c r="L65" s="519"/>
      <c r="M65" s="566"/>
      <c r="Q65" s="672"/>
    </row>
    <row r="66" spans="3:17" ht="12">
      <c r="C66" s="519"/>
      <c r="D66" s="519"/>
      <c r="E66" s="519"/>
      <c r="F66" s="519"/>
      <c r="G66" s="519"/>
      <c r="H66" s="519"/>
      <c r="I66" s="519"/>
      <c r="J66" s="566"/>
      <c r="K66" s="572"/>
      <c r="L66" s="519"/>
      <c r="M66" s="566"/>
      <c r="Q66" s="672"/>
    </row>
    <row r="67" spans="3:17" ht="12">
      <c r="C67" s="519"/>
      <c r="D67" s="519"/>
      <c r="E67" s="519"/>
      <c r="F67" s="519"/>
      <c r="G67" s="519"/>
      <c r="H67" s="519"/>
      <c r="I67" s="519"/>
      <c r="J67" s="572"/>
      <c r="K67" s="572"/>
      <c r="L67" s="519"/>
      <c r="M67" s="572"/>
      <c r="Q67" s="668"/>
    </row>
    <row r="68" spans="3:17" ht="12">
      <c r="C68" s="519"/>
      <c r="D68" s="519"/>
      <c r="E68" s="519"/>
      <c r="F68" s="519"/>
      <c r="G68" s="519"/>
      <c r="H68" s="519"/>
      <c r="I68" s="519"/>
      <c r="J68" s="572"/>
      <c r="K68" s="572"/>
      <c r="L68" s="519"/>
      <c r="M68" s="572"/>
      <c r="Q68" s="668"/>
    </row>
    <row r="69" spans="3:17" ht="12">
      <c r="C69" s="519"/>
      <c r="D69" s="519"/>
      <c r="E69" s="519"/>
      <c r="F69" s="519"/>
      <c r="G69" s="519"/>
      <c r="H69" s="519"/>
      <c r="I69" s="519"/>
      <c r="J69" s="572"/>
      <c r="K69" s="596"/>
      <c r="L69" s="519"/>
      <c r="M69" s="572"/>
      <c r="Q69" s="670"/>
    </row>
    <row r="70" spans="3:17" ht="12">
      <c r="C70" s="519"/>
      <c r="D70" s="519"/>
      <c r="E70" s="519"/>
      <c r="F70" s="519"/>
      <c r="G70" s="519"/>
      <c r="H70" s="519"/>
      <c r="I70" s="519"/>
      <c r="J70" s="572"/>
      <c r="K70" s="596"/>
      <c r="L70" s="519"/>
      <c r="M70" s="572"/>
      <c r="Q70" s="668"/>
    </row>
    <row r="71" spans="3:17" ht="12">
      <c r="C71" s="519"/>
      <c r="D71" s="519"/>
      <c r="E71" s="519"/>
      <c r="F71" s="519"/>
      <c r="G71" s="519"/>
      <c r="H71" s="519"/>
      <c r="I71" s="519"/>
      <c r="J71" s="572"/>
      <c r="K71" s="679"/>
      <c r="L71" s="519"/>
      <c r="M71" s="596"/>
      <c r="Q71" s="672"/>
    </row>
    <row r="72" spans="3:17" ht="12">
      <c r="C72" s="519"/>
      <c r="D72" s="519"/>
      <c r="E72" s="519"/>
      <c r="F72" s="519"/>
      <c r="G72" s="519"/>
      <c r="H72" s="519"/>
      <c r="I72" s="519"/>
      <c r="J72" s="597"/>
      <c r="K72" s="597"/>
      <c r="L72" s="519"/>
      <c r="M72" s="597"/>
      <c r="Q72" s="672"/>
    </row>
    <row r="73" spans="3:17" ht="12">
      <c r="C73" s="519"/>
      <c r="D73" s="519"/>
      <c r="E73" s="519"/>
      <c r="F73" s="519"/>
      <c r="G73" s="519"/>
      <c r="H73" s="519"/>
      <c r="I73" s="519"/>
      <c r="J73" s="597"/>
      <c r="K73" s="597"/>
      <c r="L73" s="519"/>
      <c r="M73" s="597"/>
      <c r="Q73" s="672"/>
    </row>
    <row r="74" spans="3:17" ht="12">
      <c r="C74" s="519"/>
      <c r="D74" s="519"/>
      <c r="E74" s="519"/>
      <c r="F74" s="519"/>
      <c r="G74" s="519"/>
      <c r="H74" s="519"/>
      <c r="I74" s="519"/>
      <c r="J74" s="519"/>
      <c r="K74" s="519"/>
      <c r="L74" s="519"/>
      <c r="M74" s="519"/>
      <c r="Q74" s="671"/>
    </row>
    <row r="75" spans="3:17" ht="12">
      <c r="C75" s="519"/>
      <c r="D75" s="519"/>
      <c r="E75" s="519"/>
      <c r="F75" s="519"/>
      <c r="G75" s="519"/>
      <c r="H75" s="519"/>
      <c r="I75" s="519"/>
      <c r="J75" s="519"/>
      <c r="K75" s="519"/>
      <c r="L75" s="519"/>
      <c r="M75" s="519"/>
    </row>
    <row r="76" spans="3:17" ht="12">
      <c r="C76" s="519"/>
      <c r="D76" s="519"/>
      <c r="E76" s="519"/>
      <c r="F76" s="519"/>
      <c r="G76" s="519"/>
      <c r="H76" s="519"/>
      <c r="I76" s="519"/>
      <c r="J76" s="519"/>
      <c r="K76" s="519"/>
      <c r="L76" s="519"/>
      <c r="M76" s="519"/>
    </row>
    <row r="77" spans="3:17" ht="12"/>
  </sheetData>
  <mergeCells count="9">
    <mergeCell ref="E9:O9"/>
    <mergeCell ref="E10:G10"/>
    <mergeCell ref="I10:K10"/>
    <mergeCell ref="M10:O10"/>
    <mergeCell ref="W33:X33"/>
    <mergeCell ref="A34:O34"/>
    <mergeCell ref="P36:Q36"/>
    <mergeCell ref="S35:S37"/>
    <mergeCell ref="T35:T37"/>
  </mergeCells>
  <conditionalFormatting sqref="Q39:Q55">
    <cfRule type="top10" dxfId="0" priority="1" rank="1"/>
  </conditionalFormatting>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72"/>
  <sheetViews>
    <sheetView showGridLines="0" view="pageBreakPreview" topLeftCell="A22" zoomScaleNormal="100" zoomScaleSheetLayoutView="100" workbookViewId="0">
      <selection activeCell="G35" sqref="G35"/>
    </sheetView>
  </sheetViews>
  <sheetFormatPr baseColWidth="10" defaultColWidth="11.42578125" defaultRowHeight="29.25" customHeight="1"/>
  <cols>
    <col min="1" max="1" width="19.7109375" style="492" customWidth="1"/>
    <col min="2" max="2" width="6.7109375" style="494" customWidth="1"/>
    <col min="3" max="6" width="6.7109375" style="492" customWidth="1"/>
    <col min="7" max="7" width="0.7109375" style="492" customWidth="1"/>
    <col min="8" max="12" width="7.7109375" style="492" customWidth="1"/>
    <col min="13" max="13" width="7.85546875" style="492" customWidth="1"/>
    <col min="14" max="14" width="13.7109375" style="492" customWidth="1"/>
    <col min="15" max="15" width="13.28515625" style="492" customWidth="1"/>
    <col min="16" max="16" width="9.42578125" style="492" customWidth="1"/>
    <col min="17" max="17" width="11.28515625" style="492" customWidth="1"/>
    <col min="18" max="18" width="9.5703125" style="492" customWidth="1"/>
    <col min="19" max="16384" width="11.42578125" style="492"/>
  </cols>
  <sheetData>
    <row r="1" spans="1:19" s="320" customFormat="1" ht="30" customHeight="1">
      <c r="B1" s="326"/>
      <c r="F1" s="2276"/>
      <c r="G1" s="2276"/>
      <c r="H1" s="2276"/>
      <c r="I1" s="2276"/>
      <c r="J1" s="2276"/>
      <c r="K1" s="2276"/>
      <c r="L1" s="2278" t="s">
        <v>1477</v>
      </c>
      <c r="N1" s="329"/>
      <c r="O1" s="329"/>
    </row>
    <row r="2" spans="1:19" s="320" customFormat="1" ht="5.0999999999999996" customHeight="1">
      <c r="A2" s="2532"/>
      <c r="B2" s="2531"/>
      <c r="C2" s="2532"/>
      <c r="D2" s="2532"/>
      <c r="E2" s="2532"/>
      <c r="F2" s="2533"/>
      <c r="G2" s="2533"/>
      <c r="H2" s="2533"/>
      <c r="I2" s="2533"/>
      <c r="J2" s="2533"/>
      <c r="K2" s="2533"/>
      <c r="L2" s="2533"/>
      <c r="N2" s="329"/>
      <c r="O2" s="329"/>
    </row>
    <row r="3" spans="1:19" s="320" customFormat="1" ht="5.0999999999999996" customHeight="1">
      <c r="A3" s="328"/>
      <c r="B3" s="329"/>
      <c r="C3" s="328"/>
      <c r="D3" s="328"/>
      <c r="E3" s="328"/>
      <c r="F3" s="328"/>
      <c r="G3" s="328"/>
      <c r="H3" s="328"/>
      <c r="I3" s="328"/>
      <c r="J3" s="328"/>
      <c r="K3" s="328"/>
      <c r="L3" s="328"/>
      <c r="N3" s="329"/>
      <c r="O3" s="329"/>
    </row>
    <row r="4" spans="1:19" s="542" customFormat="1" ht="14.25" customHeight="1">
      <c r="A4" s="2310" t="s">
        <v>1024</v>
      </c>
      <c r="B4" s="2458"/>
      <c r="C4" s="2458"/>
      <c r="D4" s="2458"/>
      <c r="E4" s="2458"/>
      <c r="F4" s="543"/>
      <c r="G4" s="543"/>
      <c r="H4" s="543"/>
      <c r="I4" s="574"/>
      <c r="J4" s="575"/>
      <c r="M4" s="320"/>
      <c r="N4" s="329"/>
      <c r="O4" s="329"/>
    </row>
    <row r="5" spans="1:19" ht="12" customHeight="1">
      <c r="A5" s="2459"/>
      <c r="B5" s="2460"/>
      <c r="C5" s="2460"/>
      <c r="D5" s="2460"/>
      <c r="E5" s="2460"/>
      <c r="F5" s="545"/>
      <c r="G5" s="545"/>
      <c r="H5" s="545"/>
      <c r="I5" s="545"/>
      <c r="J5" s="519"/>
      <c r="K5" s="519"/>
      <c r="L5" s="519"/>
      <c r="M5" s="320"/>
      <c r="N5" s="329"/>
      <c r="O5" s="329"/>
    </row>
    <row r="6" spans="1:19" ht="3" customHeight="1">
      <c r="A6" s="544"/>
      <c r="B6" s="545"/>
      <c r="C6" s="545"/>
      <c r="D6" s="545"/>
      <c r="E6" s="545"/>
      <c r="F6" s="545"/>
      <c r="G6" s="545"/>
      <c r="H6" s="545"/>
      <c r="I6" s="545"/>
      <c r="J6" s="545"/>
      <c r="K6" s="519"/>
      <c r="L6" s="519"/>
      <c r="M6" s="320"/>
      <c r="N6" s="329"/>
      <c r="O6" s="329"/>
    </row>
    <row r="7" spans="1:19" ht="3" customHeight="1">
      <c r="A7" s="546"/>
      <c r="B7" s="546"/>
      <c r="C7" s="546"/>
      <c r="D7" s="546"/>
      <c r="E7" s="546"/>
      <c r="F7" s="546"/>
      <c r="G7" s="546"/>
      <c r="H7" s="546"/>
      <c r="I7" s="546"/>
      <c r="J7" s="496"/>
      <c r="K7" s="496"/>
      <c r="L7" s="496"/>
      <c r="M7" s="320"/>
      <c r="N7" s="329"/>
      <c r="O7" s="329"/>
    </row>
    <row r="8" spans="1:19" ht="13.5" customHeight="1">
      <c r="A8" s="2299"/>
      <c r="B8" s="3091" t="s">
        <v>1025</v>
      </c>
      <c r="C8" s="3091"/>
      <c r="D8" s="3091"/>
      <c r="E8" s="3091"/>
      <c r="F8" s="3092"/>
      <c r="G8" s="2272"/>
      <c r="H8" s="3091" t="s">
        <v>1026</v>
      </c>
      <c r="I8" s="3091"/>
      <c r="J8" s="3091"/>
      <c r="K8" s="3091"/>
      <c r="L8" s="3091"/>
      <c r="M8" s="320"/>
      <c r="N8" s="329"/>
      <c r="O8" s="329"/>
    </row>
    <row r="9" spans="1:19" ht="13.5" customHeight="1">
      <c r="A9" s="2300" t="s">
        <v>430</v>
      </c>
      <c r="B9" s="2272">
        <v>2017</v>
      </c>
      <c r="C9" s="2272">
        <v>2018</v>
      </c>
      <c r="D9" s="2272">
        <v>2019</v>
      </c>
      <c r="E9" s="2272">
        <v>2020</v>
      </c>
      <c r="F9" s="2272">
        <v>2021</v>
      </c>
      <c r="G9" s="2301"/>
      <c r="H9" s="2272">
        <v>2017</v>
      </c>
      <c r="I9" s="2272">
        <v>2018</v>
      </c>
      <c r="J9" s="2272">
        <v>2019</v>
      </c>
      <c r="K9" s="2272">
        <v>2020</v>
      </c>
      <c r="L9" s="2272">
        <v>2021</v>
      </c>
      <c r="M9" s="320"/>
      <c r="P9" s="492">
        <v>2020</v>
      </c>
    </row>
    <row r="10" spans="1:19" ht="3" customHeight="1">
      <c r="A10" s="576"/>
      <c r="B10" s="2302"/>
      <c r="C10" s="2302"/>
      <c r="D10" s="2302"/>
      <c r="E10" s="2302"/>
      <c r="F10" s="2302"/>
      <c r="G10" s="547"/>
      <c r="H10" s="576"/>
      <c r="I10" s="576"/>
      <c r="J10" s="576"/>
      <c r="K10" s="576"/>
      <c r="L10" s="576"/>
      <c r="M10" s="320"/>
      <c r="N10" s="329"/>
      <c r="O10" s="329"/>
    </row>
    <row r="11" spans="1:19" ht="3" customHeight="1">
      <c r="A11" s="545"/>
      <c r="B11" s="545"/>
      <c r="C11" s="519"/>
      <c r="D11" s="519"/>
      <c r="E11" s="519"/>
      <c r="F11" s="519"/>
      <c r="G11" s="547"/>
      <c r="H11" s="519"/>
      <c r="I11" s="519"/>
      <c r="J11" s="519"/>
      <c r="K11" s="519"/>
      <c r="L11" s="519"/>
      <c r="M11" s="320"/>
      <c r="N11" s="329"/>
      <c r="O11" s="329"/>
    </row>
    <row r="12" spans="1:19" ht="18" customHeight="1">
      <c r="A12" s="2303" t="s">
        <v>91</v>
      </c>
      <c r="B12" s="2304">
        <f>SUM(B13:B28)</f>
        <v>359</v>
      </c>
      <c r="C12" s="2304">
        <f>SUM(C13:C28)</f>
        <v>262</v>
      </c>
      <c r="D12" s="2304">
        <f>SUM(D13:D28)</f>
        <v>300</v>
      </c>
      <c r="E12" s="2304">
        <f>SUM(E13:E28)</f>
        <v>520</v>
      </c>
      <c r="F12" s="2304">
        <f>SUM(F13:F28)</f>
        <v>378</v>
      </c>
      <c r="G12" s="2298"/>
      <c r="H12" s="2305">
        <f t="shared" ref="H12:K12" si="0">SUM(H13:H28)</f>
        <v>6678.92</v>
      </c>
      <c r="I12" s="2305">
        <f t="shared" si="0"/>
        <v>4693.37</v>
      </c>
      <c r="J12" s="2305">
        <f t="shared" si="0"/>
        <v>1600.7199999999996</v>
      </c>
      <c r="K12" s="2305">
        <f t="shared" si="0"/>
        <v>5951.98</v>
      </c>
      <c r="L12" s="2305">
        <v>4335.8999999999996</v>
      </c>
      <c r="M12" s="320"/>
      <c r="N12" s="548"/>
      <c r="O12" s="548"/>
      <c r="P12" s="516">
        <f>L12/F12</f>
        <v>11.47063492063492</v>
      </c>
    </row>
    <row r="13" spans="1:19" ht="18" customHeight="1">
      <c r="A13" s="549" t="s">
        <v>36</v>
      </c>
      <c r="B13" s="550">
        <v>71</v>
      </c>
      <c r="C13" s="550">
        <v>85</v>
      </c>
      <c r="D13" s="492">
        <v>84</v>
      </c>
      <c r="E13" s="492">
        <v>99</v>
      </c>
      <c r="F13" s="492">
        <v>57</v>
      </c>
      <c r="G13" s="551"/>
      <c r="H13" s="577">
        <v>273.12</v>
      </c>
      <c r="I13" s="577">
        <v>3623.8</v>
      </c>
      <c r="J13" s="552">
        <v>415.7</v>
      </c>
      <c r="K13" s="552">
        <v>1269.0999999999999</v>
      </c>
      <c r="L13" s="552">
        <v>249.9</v>
      </c>
      <c r="M13" s="320"/>
      <c r="N13" s="552"/>
      <c r="O13" s="548"/>
      <c r="P13" s="516">
        <f t="shared" ref="P13:P29" si="1">L13/F13</f>
        <v>4.3842105263157896</v>
      </c>
    </row>
    <row r="14" spans="1:19" ht="18" customHeight="1">
      <c r="A14" s="549" t="s">
        <v>67</v>
      </c>
      <c r="B14" s="550">
        <v>28</v>
      </c>
      <c r="C14" s="550">
        <v>50</v>
      </c>
      <c r="D14" s="492">
        <v>28</v>
      </c>
      <c r="E14" s="492">
        <v>47</v>
      </c>
      <c r="F14" s="492">
        <v>37</v>
      </c>
      <c r="G14" s="551"/>
      <c r="H14" s="577">
        <v>182.13</v>
      </c>
      <c r="I14" s="577">
        <v>61.19</v>
      </c>
      <c r="J14" s="552">
        <v>53.95</v>
      </c>
      <c r="K14" s="516">
        <v>82.77</v>
      </c>
      <c r="L14" s="516">
        <v>246.2</v>
      </c>
      <c r="M14" s="320"/>
      <c r="N14" s="552"/>
      <c r="O14" s="548"/>
      <c r="P14" s="516">
        <f t="shared" si="1"/>
        <v>6.654054054054054</v>
      </c>
      <c r="S14" s="552"/>
    </row>
    <row r="15" spans="1:19" ht="18" customHeight="1">
      <c r="A15" s="549" t="s">
        <v>68</v>
      </c>
      <c r="B15" s="550">
        <v>5</v>
      </c>
      <c r="C15" s="550">
        <v>2</v>
      </c>
      <c r="D15" s="492">
        <v>0</v>
      </c>
      <c r="E15" s="492">
        <v>1</v>
      </c>
      <c r="F15" s="492">
        <v>1</v>
      </c>
      <c r="G15" s="551"/>
      <c r="H15" s="577">
        <v>13.5</v>
      </c>
      <c r="I15" s="577">
        <v>5.5</v>
      </c>
      <c r="J15" s="552">
        <v>0</v>
      </c>
      <c r="K15" s="516">
        <v>5</v>
      </c>
      <c r="L15" s="516">
        <v>5</v>
      </c>
      <c r="M15" s="320"/>
      <c r="N15" s="552"/>
      <c r="O15" s="548"/>
      <c r="P15" s="516">
        <f t="shared" si="1"/>
        <v>5</v>
      </c>
      <c r="R15" s="598"/>
    </row>
    <row r="16" spans="1:19" ht="18" customHeight="1">
      <c r="A16" s="549" t="s">
        <v>69</v>
      </c>
      <c r="B16" s="550">
        <v>21</v>
      </c>
      <c r="C16" s="550">
        <v>13</v>
      </c>
      <c r="D16" s="492">
        <v>9</v>
      </c>
      <c r="E16" s="492">
        <v>20</v>
      </c>
      <c r="F16" s="492">
        <v>4</v>
      </c>
      <c r="G16" s="551"/>
      <c r="H16" s="577">
        <v>388.34</v>
      </c>
      <c r="I16" s="577">
        <v>25.73</v>
      </c>
      <c r="J16" s="552">
        <v>99.1</v>
      </c>
      <c r="K16" s="492">
        <v>376.8</v>
      </c>
      <c r="L16" s="492">
        <v>32</v>
      </c>
      <c r="M16" s="320"/>
      <c r="N16" s="552"/>
      <c r="O16" s="548"/>
      <c r="P16" s="516">
        <f t="shared" si="1"/>
        <v>8</v>
      </c>
    </row>
    <row r="17" spans="1:17" ht="18" customHeight="1">
      <c r="A17" s="549" t="s">
        <v>28</v>
      </c>
      <c r="B17" s="550">
        <v>46</v>
      </c>
      <c r="C17" s="550">
        <v>19</v>
      </c>
      <c r="D17" s="492">
        <v>11</v>
      </c>
      <c r="E17" s="492">
        <v>74</v>
      </c>
      <c r="F17" s="492">
        <v>45</v>
      </c>
      <c r="G17" s="551"/>
      <c r="H17" s="577">
        <v>1379.6</v>
      </c>
      <c r="I17" s="577">
        <v>232.2</v>
      </c>
      <c r="J17" s="552">
        <v>13</v>
      </c>
      <c r="K17" s="492">
        <v>838.7</v>
      </c>
      <c r="L17" s="492">
        <v>207.8</v>
      </c>
      <c r="M17" s="320"/>
      <c r="N17" s="552"/>
      <c r="O17" s="548"/>
      <c r="P17" s="516">
        <f t="shared" si="1"/>
        <v>4.6177777777777784</v>
      </c>
    </row>
    <row r="18" spans="1:17" ht="18" customHeight="1">
      <c r="A18" s="549" t="s">
        <v>70</v>
      </c>
      <c r="B18" s="550">
        <v>14</v>
      </c>
      <c r="C18" s="550">
        <v>1</v>
      </c>
      <c r="D18" s="492">
        <v>6</v>
      </c>
      <c r="E18" s="492">
        <v>27</v>
      </c>
      <c r="F18" s="492">
        <v>34</v>
      </c>
      <c r="G18" s="551"/>
      <c r="H18" s="577">
        <v>95.6</v>
      </c>
      <c r="I18" s="577">
        <v>80.3</v>
      </c>
      <c r="J18" s="552">
        <v>21</v>
      </c>
      <c r="K18" s="516">
        <v>581.12</v>
      </c>
      <c r="L18" s="516">
        <v>137.30000000000001</v>
      </c>
      <c r="M18" s="320"/>
      <c r="N18" s="552"/>
      <c r="O18" s="548"/>
      <c r="P18" s="516">
        <f t="shared" si="1"/>
        <v>4.0382352941176478</v>
      </c>
    </row>
    <row r="19" spans="1:17" ht="18" customHeight="1">
      <c r="A19" s="549" t="s">
        <v>71</v>
      </c>
      <c r="B19" s="550">
        <v>13</v>
      </c>
      <c r="C19" s="550">
        <v>1</v>
      </c>
      <c r="D19" s="492">
        <v>5</v>
      </c>
      <c r="E19" s="492">
        <v>17</v>
      </c>
      <c r="F19" s="492">
        <v>23</v>
      </c>
      <c r="G19" s="551"/>
      <c r="H19" s="577">
        <v>131</v>
      </c>
      <c r="I19" s="577">
        <v>2.5</v>
      </c>
      <c r="J19" s="552">
        <v>7.5</v>
      </c>
      <c r="K19" s="492">
        <v>129.30000000000001</v>
      </c>
      <c r="L19" s="492">
        <v>150.69999999999999</v>
      </c>
      <c r="M19" s="578"/>
      <c r="N19" s="552"/>
      <c r="O19" s="548"/>
      <c r="P19" s="516">
        <f t="shared" si="1"/>
        <v>6.552173913043478</v>
      </c>
    </row>
    <row r="20" spans="1:17" ht="18" customHeight="1">
      <c r="A20" s="549" t="s">
        <v>123</v>
      </c>
      <c r="B20" s="550">
        <v>13</v>
      </c>
      <c r="C20" s="550">
        <v>2</v>
      </c>
      <c r="D20" s="492">
        <v>5</v>
      </c>
      <c r="E20" s="492">
        <v>17</v>
      </c>
      <c r="F20" s="492">
        <v>16</v>
      </c>
      <c r="G20" s="551"/>
      <c r="H20" s="577">
        <v>177.34</v>
      </c>
      <c r="I20" s="577">
        <v>4.1399999999999997</v>
      </c>
      <c r="J20" s="552">
        <v>8.3000000000000007</v>
      </c>
      <c r="K20" s="492">
        <v>237.3</v>
      </c>
      <c r="L20" s="492">
        <v>82.01</v>
      </c>
      <c r="M20" s="578"/>
      <c r="N20" s="552"/>
      <c r="O20" s="548"/>
      <c r="P20" s="516">
        <f t="shared" si="1"/>
        <v>5.1256250000000003</v>
      </c>
    </row>
    <row r="21" spans="1:17" ht="18" customHeight="1">
      <c r="A21" s="549" t="s">
        <v>73</v>
      </c>
      <c r="B21" s="550">
        <v>8</v>
      </c>
      <c r="C21" s="550">
        <v>0</v>
      </c>
      <c r="D21" s="492">
        <v>2</v>
      </c>
      <c r="E21" s="492">
        <v>7</v>
      </c>
      <c r="F21" s="492">
        <v>10</v>
      </c>
      <c r="G21" s="551"/>
      <c r="H21" s="577">
        <v>17</v>
      </c>
      <c r="I21" s="577">
        <v>0</v>
      </c>
      <c r="J21" s="552">
        <v>0</v>
      </c>
      <c r="K21" s="492">
        <v>51.4</v>
      </c>
      <c r="L21" s="492">
        <v>56.55</v>
      </c>
      <c r="M21" s="578"/>
      <c r="N21" s="552"/>
      <c r="O21" s="548"/>
      <c r="P21" s="516">
        <f t="shared" si="1"/>
        <v>5.6549999999999994</v>
      </c>
    </row>
    <row r="22" spans="1:17" ht="18" customHeight="1">
      <c r="A22" s="553" t="s">
        <v>1027</v>
      </c>
      <c r="B22" s="550">
        <v>18</v>
      </c>
      <c r="C22" s="550">
        <v>11</v>
      </c>
      <c r="D22" s="492">
        <v>22</v>
      </c>
      <c r="E22" s="492">
        <v>45</v>
      </c>
      <c r="F22" s="492">
        <v>27</v>
      </c>
      <c r="G22" s="2902"/>
      <c r="H22" s="577">
        <v>444.82</v>
      </c>
      <c r="I22" s="577">
        <v>207.71</v>
      </c>
      <c r="J22" s="552">
        <v>416.11</v>
      </c>
      <c r="K22" s="577">
        <v>1657.4</v>
      </c>
      <c r="L22" s="577">
        <v>90.9</v>
      </c>
      <c r="M22" s="578"/>
      <c r="N22" s="552"/>
      <c r="O22" s="548"/>
      <c r="P22" s="516">
        <f t="shared" si="1"/>
        <v>3.3666666666666667</v>
      </c>
    </row>
    <row r="23" spans="1:17" ht="18" customHeight="1">
      <c r="A23" s="549" t="s">
        <v>75</v>
      </c>
      <c r="B23" s="550">
        <v>4</v>
      </c>
      <c r="C23" s="550">
        <v>10</v>
      </c>
      <c r="D23" s="492">
        <v>11</v>
      </c>
      <c r="E23" s="492">
        <v>12</v>
      </c>
      <c r="F23" s="492">
        <v>8</v>
      </c>
      <c r="G23" s="554"/>
      <c r="H23" s="577">
        <v>7.06</v>
      </c>
      <c r="I23" s="577">
        <v>13.7</v>
      </c>
      <c r="J23" s="552">
        <v>100</v>
      </c>
      <c r="K23" s="516">
        <v>69.349999999999994</v>
      </c>
      <c r="L23" s="516">
        <v>16.899999999999999</v>
      </c>
      <c r="M23" s="578"/>
      <c r="N23" s="552"/>
      <c r="O23" s="548"/>
      <c r="P23" s="516">
        <f t="shared" si="1"/>
        <v>2.1124999999999998</v>
      </c>
    </row>
    <row r="24" spans="1:17" ht="18" customHeight="1">
      <c r="A24" s="553" t="s">
        <v>1028</v>
      </c>
      <c r="B24" s="550">
        <v>40</v>
      </c>
      <c r="C24" s="550">
        <v>33</v>
      </c>
      <c r="D24" s="492">
        <v>40</v>
      </c>
      <c r="E24" s="492">
        <v>24</v>
      </c>
      <c r="F24" s="492">
        <v>35</v>
      </c>
      <c r="G24" s="551"/>
      <c r="H24" s="577">
        <v>3017.96</v>
      </c>
      <c r="I24" s="577">
        <v>294.89999999999998</v>
      </c>
      <c r="J24" s="552">
        <v>164.5</v>
      </c>
      <c r="K24" s="516">
        <v>175</v>
      </c>
      <c r="L24" s="516">
        <v>297.3</v>
      </c>
      <c r="M24" s="578"/>
      <c r="N24" s="552"/>
      <c r="O24" s="548"/>
      <c r="P24" s="516">
        <f t="shared" si="1"/>
        <v>8.4942857142857147</v>
      </c>
    </row>
    <row r="25" spans="1:17" ht="18" customHeight="1">
      <c r="A25" s="553" t="s">
        <v>1029</v>
      </c>
      <c r="B25" s="550">
        <v>25</v>
      </c>
      <c r="C25" s="550">
        <v>5</v>
      </c>
      <c r="D25" s="492">
        <v>11</v>
      </c>
      <c r="E25" s="492">
        <v>53</v>
      </c>
      <c r="F25" s="492">
        <v>4</v>
      </c>
      <c r="G25" s="551"/>
      <c r="H25" s="577">
        <v>33.72</v>
      </c>
      <c r="I25" s="577">
        <v>10.6</v>
      </c>
      <c r="J25" s="552">
        <v>16.86</v>
      </c>
      <c r="K25" s="516">
        <v>217.45</v>
      </c>
      <c r="L25" s="516">
        <v>16</v>
      </c>
      <c r="M25" s="578"/>
      <c r="N25" s="552"/>
      <c r="O25" s="548"/>
      <c r="P25" s="516">
        <f t="shared" si="1"/>
        <v>4</v>
      </c>
    </row>
    <row r="26" spans="1:17" ht="18" customHeight="1">
      <c r="A26" s="553" t="s">
        <v>1030</v>
      </c>
      <c r="B26" s="550">
        <v>8</v>
      </c>
      <c r="C26" s="550">
        <v>3</v>
      </c>
      <c r="D26" s="492">
        <v>5</v>
      </c>
      <c r="E26" s="492">
        <v>11</v>
      </c>
      <c r="F26" s="492">
        <v>15</v>
      </c>
      <c r="G26" s="551"/>
      <c r="H26" s="577">
        <v>62.26</v>
      </c>
      <c r="I26" s="577">
        <v>16.5</v>
      </c>
      <c r="J26" s="552">
        <v>99</v>
      </c>
      <c r="K26" s="516">
        <v>34.28</v>
      </c>
      <c r="L26" s="516">
        <v>62.4</v>
      </c>
      <c r="M26" s="578"/>
      <c r="N26" s="552"/>
      <c r="O26" s="548"/>
      <c r="P26" s="516">
        <f t="shared" si="1"/>
        <v>4.16</v>
      </c>
    </row>
    <row r="27" spans="1:17" ht="18" customHeight="1">
      <c r="A27" s="553" t="s">
        <v>1031</v>
      </c>
      <c r="B27" s="550">
        <v>15</v>
      </c>
      <c r="C27" s="550">
        <v>0</v>
      </c>
      <c r="D27" s="492">
        <v>7</v>
      </c>
      <c r="E27" s="492">
        <v>9</v>
      </c>
      <c r="F27" s="492">
        <v>27</v>
      </c>
      <c r="G27" s="551"/>
      <c r="H27" s="577">
        <v>331.04</v>
      </c>
      <c r="I27" s="577">
        <v>0</v>
      </c>
      <c r="J27" s="552">
        <v>20.100000000000001</v>
      </c>
      <c r="K27" s="492">
        <v>34.4</v>
      </c>
      <c r="L27" s="492">
        <v>2581.3000000000002</v>
      </c>
      <c r="M27" s="578"/>
      <c r="N27" s="552"/>
      <c r="O27" s="548"/>
      <c r="P27" s="516">
        <f t="shared" si="1"/>
        <v>95.603703703703715</v>
      </c>
    </row>
    <row r="28" spans="1:17" ht="18" customHeight="1">
      <c r="A28" s="553" t="s">
        <v>1032</v>
      </c>
      <c r="B28" s="550">
        <v>30</v>
      </c>
      <c r="C28" s="550">
        <v>27</v>
      </c>
      <c r="D28" s="492">
        <v>54</v>
      </c>
      <c r="E28" s="492">
        <v>57</v>
      </c>
      <c r="F28" s="492">
        <v>35</v>
      </c>
      <c r="G28" s="551"/>
      <c r="H28" s="577">
        <v>124.43</v>
      </c>
      <c r="I28" s="577">
        <v>114.6</v>
      </c>
      <c r="J28" s="552">
        <v>165.6</v>
      </c>
      <c r="K28" s="516">
        <v>192.61</v>
      </c>
      <c r="L28" s="516">
        <v>103.8</v>
      </c>
      <c r="M28" s="578"/>
      <c r="N28" s="552"/>
      <c r="O28" s="548"/>
      <c r="P28" s="516">
        <f t="shared" si="1"/>
        <v>2.9657142857142857</v>
      </c>
    </row>
    <row r="29" spans="1:17" ht="3" customHeight="1">
      <c r="A29" s="2541"/>
      <c r="B29" s="2538"/>
      <c r="C29" s="2538"/>
      <c r="D29" s="2538"/>
      <c r="E29" s="2538"/>
      <c r="F29" s="2539"/>
      <c r="G29" s="2540"/>
      <c r="H29" s="2540"/>
      <c r="I29" s="2540"/>
      <c r="J29" s="2540"/>
      <c r="K29" s="2539"/>
      <c r="L29" s="2539"/>
      <c r="O29" s="579"/>
      <c r="P29" s="516" t="e">
        <f t="shared" si="1"/>
        <v>#DIV/0!</v>
      </c>
    </row>
    <row r="30" spans="1:17" ht="3" customHeight="1">
      <c r="A30" s="555"/>
      <c r="B30" s="555"/>
      <c r="C30" s="555"/>
      <c r="D30" s="555"/>
      <c r="E30" s="555"/>
      <c r="F30" s="555"/>
      <c r="G30" s="555"/>
      <c r="H30" s="555"/>
      <c r="I30" s="555"/>
      <c r="O30" s="579"/>
      <c r="P30" s="580"/>
      <c r="Q30" s="599"/>
    </row>
    <row r="31" spans="1:17" ht="13.5" customHeight="1">
      <c r="A31" s="358" t="s">
        <v>1015</v>
      </c>
      <c r="B31" s="555"/>
      <c r="C31" s="555"/>
      <c r="D31" s="555"/>
      <c r="E31" s="555"/>
      <c r="F31" s="555"/>
      <c r="G31" s="555"/>
      <c r="H31" s="555"/>
      <c r="I31" s="555"/>
      <c r="O31" s="581"/>
    </row>
    <row r="32" spans="1:17" ht="13.5" customHeight="1">
      <c r="A32" s="261"/>
      <c r="B32" s="556"/>
      <c r="C32" s="261"/>
      <c r="D32" s="261"/>
      <c r="E32" s="495"/>
      <c r="N32" s="2992" t="s">
        <v>197</v>
      </c>
      <c r="O32" s="2993"/>
    </row>
    <row r="33" spans="1:20" s="542" customFormat="1" ht="14.25" customHeight="1">
      <c r="A33" s="3093" t="s">
        <v>1033</v>
      </c>
      <c r="B33" s="3093"/>
      <c r="C33" s="3093"/>
      <c r="D33" s="3093"/>
      <c r="E33" s="3093"/>
      <c r="F33" s="3093"/>
      <c r="G33" s="3093"/>
      <c r="H33" s="3093"/>
      <c r="I33" s="3093"/>
      <c r="J33" s="3093"/>
      <c r="K33" s="3093"/>
      <c r="L33" s="3093"/>
      <c r="M33" s="582"/>
      <c r="N33" s="583"/>
      <c r="O33" s="3096" t="str">
        <f>A33</f>
        <v>Superficie afectada por número de evento</v>
      </c>
    </row>
    <row r="34" spans="1:20" ht="14.25" customHeight="1">
      <c r="A34" s="557"/>
      <c r="B34" s="493"/>
      <c r="C34" s="493"/>
      <c r="D34" s="493"/>
      <c r="N34" s="584"/>
      <c r="O34" s="3097"/>
    </row>
    <row r="35" spans="1:20" ht="14.25" customHeight="1">
      <c r="A35" s="493"/>
      <c r="B35" s="493"/>
      <c r="C35" s="493"/>
      <c r="D35" s="493"/>
      <c r="N35" s="585">
        <v>2020</v>
      </c>
      <c r="O35" s="3097"/>
    </row>
    <row r="36" spans="1:20" ht="14.25" customHeight="1">
      <c r="A36" s="493"/>
      <c r="B36" s="493"/>
      <c r="C36" s="493"/>
      <c r="D36" s="493"/>
      <c r="N36" s="586"/>
      <c r="O36" s="3098"/>
      <c r="P36" s="587"/>
    </row>
    <row r="37" spans="1:20" ht="14.25" customHeight="1">
      <c r="A37" s="493"/>
      <c r="B37" s="493"/>
      <c r="C37" s="493"/>
      <c r="D37" s="493"/>
      <c r="F37" s="2932"/>
      <c r="N37" s="588" t="str">
        <f>A12</f>
        <v>Cuba</v>
      </c>
      <c r="O37" s="589">
        <f>P12</f>
        <v>11.47063492063492</v>
      </c>
    </row>
    <row r="38" spans="1:20" ht="14.25" customHeight="1">
      <c r="A38" s="493"/>
      <c r="B38" s="493"/>
      <c r="C38" s="493"/>
      <c r="D38" s="493"/>
      <c r="M38" s="492">
        <v>1</v>
      </c>
      <c r="N38" s="590" t="str">
        <f t="shared" ref="N38:N49" si="2">A13</f>
        <v>Pinar del Río</v>
      </c>
      <c r="O38" s="589">
        <f t="shared" ref="O38:O53" si="3">P13</f>
        <v>4.3842105263157896</v>
      </c>
      <c r="P38" s="3094"/>
      <c r="Q38" s="3095"/>
      <c r="R38" s="3095"/>
      <c r="S38" s="3095"/>
      <c r="T38" s="3095"/>
    </row>
    <row r="39" spans="1:20" ht="14.25" customHeight="1">
      <c r="A39" s="493"/>
      <c r="B39" s="493"/>
      <c r="C39" s="493"/>
      <c r="D39" s="493"/>
      <c r="M39" s="492">
        <v>2</v>
      </c>
      <c r="N39" s="590" t="str">
        <f t="shared" si="2"/>
        <v>Artemisa</v>
      </c>
      <c r="O39" s="589">
        <f t="shared" si="3"/>
        <v>6.654054054054054</v>
      </c>
      <c r="P39" s="592" t="s">
        <v>1034</v>
      </c>
      <c r="Q39" s="600"/>
      <c r="R39" s="600"/>
      <c r="S39" s="600"/>
      <c r="T39" s="600"/>
    </row>
    <row r="40" spans="1:20" ht="14.25" customHeight="1">
      <c r="A40" s="493"/>
      <c r="B40" s="493"/>
      <c r="C40" s="493"/>
      <c r="D40" s="493"/>
      <c r="M40" s="492">
        <v>3</v>
      </c>
      <c r="N40" s="590" t="str">
        <f t="shared" si="2"/>
        <v>La Habana</v>
      </c>
      <c r="O40" s="589">
        <f t="shared" si="3"/>
        <v>5</v>
      </c>
    </row>
    <row r="41" spans="1:20" ht="14.25" customHeight="1">
      <c r="A41" s="493"/>
      <c r="B41" s="493"/>
      <c r="C41" s="493"/>
      <c r="D41" s="493"/>
      <c r="M41" s="492">
        <v>4</v>
      </c>
      <c r="N41" s="590" t="str">
        <f t="shared" si="2"/>
        <v>Mayabeque</v>
      </c>
      <c r="O41" s="589">
        <f t="shared" si="3"/>
        <v>8</v>
      </c>
    </row>
    <row r="42" spans="1:20" ht="14.25" customHeight="1">
      <c r="A42" s="493"/>
      <c r="B42" s="493"/>
      <c r="C42" s="493"/>
      <c r="D42" s="493"/>
      <c r="F42" s="516"/>
      <c r="G42" s="516"/>
      <c r="H42" s="516"/>
      <c r="M42" s="492">
        <v>5</v>
      </c>
      <c r="N42" s="590" t="str">
        <f t="shared" si="2"/>
        <v>Matanzas</v>
      </c>
      <c r="O42" s="589">
        <f t="shared" si="3"/>
        <v>4.6177777777777784</v>
      </c>
    </row>
    <row r="43" spans="1:20" ht="14.25" customHeight="1">
      <c r="A43" s="493"/>
      <c r="B43" s="493"/>
      <c r="C43" s="493"/>
      <c r="D43" s="493"/>
      <c r="M43" s="492">
        <v>6</v>
      </c>
      <c r="N43" s="590" t="str">
        <f t="shared" si="2"/>
        <v>Villa Clara</v>
      </c>
      <c r="O43" s="589">
        <f t="shared" si="3"/>
        <v>4.0382352941176478</v>
      </c>
      <c r="P43" s="587"/>
    </row>
    <row r="44" spans="1:20" ht="14.25" customHeight="1">
      <c r="A44" s="558"/>
      <c r="B44" s="493"/>
      <c r="C44" s="493"/>
      <c r="D44" s="493"/>
      <c r="M44" s="492">
        <v>7</v>
      </c>
      <c r="N44" s="590" t="str">
        <f t="shared" si="2"/>
        <v>Cienfuegos</v>
      </c>
      <c r="O44" s="589">
        <f t="shared" si="3"/>
        <v>6.552173913043478</v>
      </c>
    </row>
    <row r="45" spans="1:20" ht="14.25" customHeight="1">
      <c r="A45" s="559"/>
      <c r="B45" s="493"/>
      <c r="C45" s="493"/>
      <c r="D45" s="493"/>
      <c r="M45" s="492">
        <v>8</v>
      </c>
      <c r="N45" s="590" t="str">
        <f t="shared" si="2"/>
        <v>Sancti Spíritus</v>
      </c>
      <c r="O45" s="589">
        <f t="shared" si="3"/>
        <v>5.1256250000000003</v>
      </c>
    </row>
    <row r="46" spans="1:20" ht="11.65" customHeight="1">
      <c r="A46" s="560"/>
      <c r="B46" s="493"/>
      <c r="C46" s="493"/>
      <c r="D46" s="493"/>
      <c r="E46" s="516"/>
      <c r="M46" s="492">
        <v>9</v>
      </c>
      <c r="N46" s="590" t="str">
        <f t="shared" si="2"/>
        <v>Ciego de Ávila</v>
      </c>
      <c r="O46" s="589">
        <f t="shared" si="3"/>
        <v>5.6549999999999994</v>
      </c>
    </row>
    <row r="47" spans="1:20" ht="11.65" customHeight="1">
      <c r="A47" s="560"/>
      <c r="B47" s="493"/>
      <c r="C47" s="493"/>
      <c r="D47" s="493"/>
      <c r="E47" s="516"/>
      <c r="M47" s="492">
        <v>10</v>
      </c>
      <c r="N47" s="593" t="str">
        <f t="shared" si="2"/>
        <v xml:space="preserve">    Camagüey</v>
      </c>
      <c r="O47" s="589">
        <f t="shared" si="3"/>
        <v>3.3666666666666667</v>
      </c>
    </row>
    <row r="48" spans="1:20" ht="11.65" customHeight="1">
      <c r="A48" s="560"/>
      <c r="B48" s="493"/>
      <c r="C48" s="493"/>
      <c r="D48" s="493"/>
      <c r="E48" s="516"/>
      <c r="M48" s="492">
        <v>11</v>
      </c>
      <c r="N48" s="590" t="str">
        <f t="shared" si="2"/>
        <v>Las Tunas</v>
      </c>
      <c r="O48" s="589">
        <f t="shared" si="3"/>
        <v>2.1124999999999998</v>
      </c>
    </row>
    <row r="49" spans="1:15" ht="11.65" customHeight="1">
      <c r="A49" s="560"/>
      <c r="B49" s="493"/>
      <c r="C49" s="493"/>
      <c r="D49" s="493"/>
      <c r="E49" s="516"/>
      <c r="M49" s="492">
        <v>12</v>
      </c>
      <c r="N49" s="593" t="str">
        <f t="shared" si="2"/>
        <v xml:space="preserve">    Holguín</v>
      </c>
      <c r="O49" s="589">
        <f t="shared" si="3"/>
        <v>8.4942857142857147</v>
      </c>
    </row>
    <row r="50" spans="1:15" ht="14.25" customHeight="1">
      <c r="A50" s="561" t="s">
        <v>1035</v>
      </c>
      <c r="B50" s="493"/>
      <c r="C50" s="493"/>
      <c r="D50" s="493"/>
      <c r="E50" s="516"/>
      <c r="M50" s="492">
        <v>13</v>
      </c>
      <c r="N50" s="593" t="s">
        <v>1036</v>
      </c>
      <c r="O50" s="589">
        <f t="shared" si="3"/>
        <v>4</v>
      </c>
    </row>
    <row r="51" spans="1:15" ht="12" customHeight="1">
      <c r="A51" s="493" t="s">
        <v>1037</v>
      </c>
      <c r="B51" s="493"/>
      <c r="C51" s="493"/>
      <c r="D51" s="493"/>
      <c r="E51" s="516"/>
      <c r="M51" s="492">
        <v>14</v>
      </c>
      <c r="N51" s="593" t="str">
        <f>A26</f>
        <v xml:space="preserve">    Santiago de Cuba</v>
      </c>
      <c r="O51" s="589">
        <f t="shared" si="3"/>
        <v>4.16</v>
      </c>
    </row>
    <row r="52" spans="1:15" ht="12" customHeight="1">
      <c r="M52" s="492">
        <v>15</v>
      </c>
      <c r="N52" s="593" t="str">
        <f>A27</f>
        <v xml:space="preserve">    Guantánamo</v>
      </c>
      <c r="O52" s="589">
        <f t="shared" si="3"/>
        <v>95.603703703703715</v>
      </c>
    </row>
    <row r="53" spans="1:15" ht="12" customHeight="1">
      <c r="M53" s="492">
        <v>16</v>
      </c>
      <c r="N53" s="593" t="str">
        <f>A28</f>
        <v xml:space="preserve">    Isla de la Juventud</v>
      </c>
      <c r="O53" s="589">
        <f t="shared" si="3"/>
        <v>2.9657142857142857</v>
      </c>
    </row>
    <row r="54" spans="1:15" ht="12" customHeight="1">
      <c r="C54" s="519"/>
      <c r="D54" s="519"/>
      <c r="E54" s="519"/>
      <c r="F54" s="562"/>
      <c r="G54" s="563"/>
      <c r="H54" s="563"/>
      <c r="I54" s="519"/>
      <c r="J54" s="519"/>
      <c r="K54" s="519"/>
      <c r="L54" s="519"/>
      <c r="M54" s="519"/>
      <c r="N54" s="594"/>
      <c r="O54" s="595"/>
    </row>
    <row r="55" spans="1:15" ht="12">
      <c r="C55" s="564"/>
      <c r="D55" s="565"/>
      <c r="E55" s="519"/>
      <c r="F55" s="566"/>
      <c r="G55" s="519"/>
      <c r="H55" s="566"/>
      <c r="I55" s="519"/>
      <c r="J55" s="519"/>
      <c r="K55" s="519"/>
      <c r="L55" s="519"/>
      <c r="M55" s="519"/>
      <c r="N55" s="519"/>
    </row>
    <row r="56" spans="1:15" ht="12">
      <c r="C56" s="567"/>
      <c r="D56" s="567"/>
      <c r="E56" s="519"/>
      <c r="F56" s="566"/>
      <c r="G56" s="519"/>
      <c r="H56" s="566"/>
      <c r="I56" s="519"/>
      <c r="J56" s="519"/>
      <c r="K56" s="519"/>
      <c r="L56" s="519"/>
      <c r="M56" s="596"/>
      <c r="N56" s="519"/>
      <c r="O56" s="552"/>
    </row>
    <row r="57" spans="1:15" ht="12">
      <c r="C57" s="568"/>
      <c r="D57" s="568"/>
      <c r="E57" s="519"/>
      <c r="F57" s="566"/>
      <c r="G57" s="519"/>
      <c r="H57" s="566"/>
      <c r="I57" s="519"/>
      <c r="J57" s="519"/>
      <c r="K57" s="519"/>
      <c r="L57" s="519"/>
      <c r="M57" s="597"/>
      <c r="N57" s="519"/>
      <c r="O57" s="552"/>
    </row>
    <row r="58" spans="1:15" ht="12">
      <c r="C58" s="569"/>
      <c r="D58" s="569"/>
      <c r="E58" s="519"/>
      <c r="F58" s="566"/>
      <c r="G58" s="519"/>
      <c r="H58" s="566"/>
      <c r="I58" s="519"/>
      <c r="J58" s="519"/>
      <c r="K58" s="519"/>
      <c r="L58" s="519"/>
      <c r="M58" s="566"/>
      <c r="N58" s="519"/>
    </row>
    <row r="59" spans="1:15" ht="12">
      <c r="C59" s="570"/>
      <c r="D59" s="570"/>
      <c r="E59" s="519"/>
      <c r="F59" s="566"/>
      <c r="G59" s="519"/>
      <c r="H59" s="566"/>
      <c r="I59" s="519"/>
      <c r="J59" s="519"/>
      <c r="K59" s="519"/>
      <c r="L59" s="519"/>
      <c r="M59" s="573"/>
      <c r="N59" s="519"/>
    </row>
    <row r="60" spans="1:15" ht="12">
      <c r="C60" s="570"/>
      <c r="D60" s="570"/>
      <c r="E60" s="519"/>
      <c r="F60" s="566"/>
      <c r="G60" s="519"/>
      <c r="H60" s="566"/>
      <c r="I60" s="519"/>
      <c r="J60" s="519"/>
      <c r="K60" s="519"/>
      <c r="L60" s="519"/>
      <c r="M60" s="596"/>
      <c r="N60" s="519"/>
    </row>
    <row r="61" spans="1:15" ht="12">
      <c r="C61" s="571"/>
      <c r="D61" s="519"/>
      <c r="E61" s="519"/>
      <c r="F61" s="572"/>
      <c r="G61" s="519"/>
      <c r="H61" s="573"/>
      <c r="I61" s="519"/>
      <c r="J61" s="519"/>
      <c r="K61" s="519"/>
      <c r="L61" s="519"/>
      <c r="M61" s="566"/>
      <c r="N61" s="519"/>
    </row>
    <row r="62" spans="1:15" ht="12">
      <c r="C62" s="571"/>
      <c r="D62" s="519"/>
      <c r="E62" s="519"/>
      <c r="F62" s="572"/>
      <c r="G62" s="519"/>
      <c r="H62" s="573"/>
      <c r="I62" s="519"/>
      <c r="J62" s="519"/>
      <c r="K62" s="519"/>
      <c r="L62" s="519"/>
      <c r="M62" s="566"/>
      <c r="N62" s="519"/>
    </row>
    <row r="63" spans="1:15" ht="12">
      <c r="C63" s="571"/>
      <c r="D63" s="519"/>
      <c r="E63" s="519"/>
      <c r="F63" s="572"/>
      <c r="G63" s="519"/>
      <c r="H63" s="573"/>
      <c r="I63" s="519"/>
      <c r="J63" s="519"/>
      <c r="K63" s="519"/>
      <c r="L63" s="519"/>
      <c r="M63" s="573"/>
      <c r="N63" s="519"/>
    </row>
    <row r="64" spans="1:15" ht="12">
      <c r="C64" s="571"/>
      <c r="D64" s="519"/>
      <c r="E64" s="519"/>
      <c r="F64" s="572"/>
      <c r="G64" s="519"/>
      <c r="H64" s="573"/>
      <c r="I64" s="519"/>
      <c r="J64" s="519"/>
      <c r="K64" s="519"/>
      <c r="L64" s="519"/>
      <c r="M64" s="596"/>
      <c r="N64" s="519"/>
    </row>
    <row r="65" spans="3:14" ht="12">
      <c r="C65" s="571"/>
      <c r="D65" s="519"/>
      <c r="E65" s="519"/>
      <c r="F65" s="572"/>
      <c r="G65" s="519"/>
      <c r="H65" s="596"/>
      <c r="I65" s="519"/>
      <c r="J65" s="519"/>
      <c r="K65" s="519"/>
      <c r="L65" s="519"/>
      <c r="M65" s="597"/>
      <c r="N65" s="519"/>
    </row>
    <row r="66" spans="3:14" ht="12">
      <c r="C66" s="571"/>
      <c r="D66" s="519"/>
      <c r="E66" s="519"/>
      <c r="F66" s="596"/>
      <c r="G66" s="519"/>
      <c r="H66" s="596"/>
      <c r="I66" s="519"/>
      <c r="J66" s="519"/>
      <c r="K66" s="519"/>
      <c r="L66" s="519"/>
      <c r="M66" s="597"/>
      <c r="N66" s="519"/>
    </row>
    <row r="67" spans="3:14" ht="12">
      <c r="C67" s="571"/>
      <c r="D67" s="519"/>
      <c r="E67" s="519"/>
      <c r="F67" s="596"/>
      <c r="G67" s="519"/>
      <c r="H67" s="596"/>
      <c r="I67" s="519"/>
      <c r="J67" s="519"/>
      <c r="K67" s="519"/>
      <c r="L67" s="519"/>
      <c r="M67" s="573"/>
      <c r="N67" s="519"/>
    </row>
    <row r="68" spans="3:14" ht="12">
      <c r="C68" s="571"/>
      <c r="D68" s="519"/>
      <c r="E68" s="519"/>
      <c r="F68" s="597"/>
      <c r="G68" s="519"/>
      <c r="H68" s="597"/>
      <c r="I68" s="519"/>
      <c r="J68" s="519"/>
      <c r="K68" s="519"/>
      <c r="L68" s="519"/>
      <c r="M68" s="566"/>
      <c r="N68" s="519"/>
    </row>
    <row r="69" spans="3:14" ht="12">
      <c r="C69" s="571"/>
      <c r="D69" s="519"/>
      <c r="E69" s="519"/>
      <c r="F69" s="597"/>
      <c r="G69" s="519"/>
      <c r="H69" s="597"/>
      <c r="I69" s="519"/>
      <c r="J69" s="519"/>
      <c r="K69" s="519"/>
      <c r="L69" s="519"/>
      <c r="M69" s="573"/>
      <c r="N69" s="519"/>
    </row>
    <row r="70" spans="3:14" ht="12">
      <c r="C70" s="571"/>
      <c r="D70" s="519"/>
      <c r="E70" s="519"/>
      <c r="F70" s="597"/>
      <c r="G70" s="519"/>
      <c r="H70" s="597"/>
      <c r="I70" s="519"/>
      <c r="J70" s="519"/>
      <c r="K70" s="519"/>
      <c r="L70" s="519"/>
      <c r="M70" s="566"/>
      <c r="N70" s="519"/>
    </row>
    <row r="71" spans="3:14" ht="11.25" customHeight="1">
      <c r="C71" s="519"/>
      <c r="D71" s="519"/>
      <c r="E71" s="519"/>
      <c r="F71" s="519"/>
      <c r="G71" s="519"/>
      <c r="H71" s="519"/>
      <c r="I71" s="519"/>
      <c r="J71" s="519"/>
      <c r="K71" s="519"/>
      <c r="L71" s="519"/>
      <c r="M71" s="566"/>
      <c r="N71" s="519"/>
    </row>
    <row r="72" spans="3:14" ht="29.25" customHeight="1">
      <c r="C72" s="519"/>
      <c r="D72" s="519"/>
      <c r="E72" s="519"/>
      <c r="F72" s="519"/>
      <c r="G72" s="519"/>
      <c r="H72" s="519"/>
      <c r="I72" s="519"/>
      <c r="J72" s="519"/>
      <c r="K72" s="519"/>
      <c r="L72" s="519"/>
      <c r="M72" s="519"/>
      <c r="N72" s="519"/>
    </row>
  </sheetData>
  <mergeCells count="6">
    <mergeCell ref="B8:F8"/>
    <mergeCell ref="H8:L8"/>
    <mergeCell ref="N32:O32"/>
    <mergeCell ref="A33:L33"/>
    <mergeCell ref="P38:T38"/>
    <mergeCell ref="O33:O36"/>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48"/>
  <sheetViews>
    <sheetView showGridLines="0" view="pageBreakPreview" topLeftCell="A25" zoomScale="115" zoomScaleNormal="100" zoomScaleSheetLayoutView="115" workbookViewId="0">
      <selection activeCell="G35" sqref="G35"/>
    </sheetView>
  </sheetViews>
  <sheetFormatPr baseColWidth="10" defaultColWidth="9.42578125" defaultRowHeight="15" customHeight="1"/>
  <cols>
    <col min="1" max="1" width="23.140625" style="1720" customWidth="1"/>
    <col min="2" max="5" width="13.7109375" style="1720" customWidth="1"/>
    <col min="6" max="6" width="9" style="1720" customWidth="1"/>
    <col min="7" max="7" width="13.42578125" style="1720" customWidth="1"/>
    <col min="8" max="9" width="13.5703125" style="1720" customWidth="1"/>
    <col min="10" max="10" width="11.7109375" style="1720" customWidth="1"/>
    <col min="11" max="14" width="7.140625" style="1720" customWidth="1"/>
    <col min="15" max="16384" width="9.42578125" style="1720"/>
  </cols>
  <sheetData>
    <row r="1" spans="1:11" s="1628" customFormat="1" ht="30" customHeight="1">
      <c r="A1" s="1959"/>
      <c r="B1" s="1959"/>
      <c r="C1" s="1960"/>
      <c r="D1" s="1960"/>
      <c r="E1" s="1960"/>
      <c r="F1" s="899" t="s">
        <v>1477</v>
      </c>
      <c r="G1" s="899"/>
      <c r="H1" s="899"/>
      <c r="I1" s="899"/>
    </row>
    <row r="2" spans="1:11" s="1628" customFormat="1" ht="5.0999999999999996" customHeight="1">
      <c r="A2" s="1961"/>
      <c r="B2" s="1961"/>
      <c r="C2" s="1961"/>
      <c r="D2" s="1961"/>
      <c r="E2" s="1961"/>
    </row>
    <row r="3" spans="1:11" s="1629" customFormat="1" ht="5.0999999999999996" customHeight="1">
      <c r="A3" s="1962"/>
      <c r="B3" s="1962"/>
      <c r="C3" s="1962"/>
      <c r="D3" s="1963"/>
      <c r="E3" s="1963"/>
      <c r="F3" s="1964"/>
      <c r="G3" s="1720"/>
      <c r="H3" s="1720"/>
      <c r="I3" s="1720"/>
    </row>
    <row r="4" spans="1:11" s="1954" customFormat="1" ht="11.1" customHeight="1">
      <c r="A4" s="1965" t="s">
        <v>1</v>
      </c>
      <c r="B4" s="1965"/>
      <c r="C4" s="1966"/>
      <c r="D4" s="1967"/>
      <c r="E4" s="1967"/>
      <c r="F4" s="1967"/>
      <c r="G4" s="1967"/>
      <c r="H4" s="1967"/>
      <c r="I4" s="1967"/>
      <c r="J4" s="1967"/>
      <c r="K4" s="440"/>
    </row>
    <row r="5" spans="1:11" ht="11.1" customHeight="1">
      <c r="A5" s="1968"/>
      <c r="B5" s="1968"/>
      <c r="C5" s="1966"/>
      <c r="D5" s="1966"/>
      <c r="E5" s="1966"/>
      <c r="F5" s="1966"/>
      <c r="G5" s="1966"/>
      <c r="H5" s="1966"/>
      <c r="I5" s="1966"/>
      <c r="J5" s="1966"/>
      <c r="K5" s="443"/>
    </row>
    <row r="6" spans="1:11" s="1955" customFormat="1" ht="11.1" customHeight="1">
      <c r="A6" s="1969"/>
      <c r="B6" s="1969"/>
      <c r="C6" s="1969"/>
      <c r="F6" s="116" t="s">
        <v>168</v>
      </c>
      <c r="G6" s="116"/>
      <c r="H6" s="116"/>
      <c r="I6" s="116"/>
    </row>
    <row r="7" spans="1:11" ht="15" customHeight="1">
      <c r="A7" s="1144" t="s">
        <v>169</v>
      </c>
      <c r="B7" s="1970" t="s">
        <v>171</v>
      </c>
      <c r="C7" s="1971">
        <v>2018</v>
      </c>
      <c r="D7" s="1971">
        <v>2019</v>
      </c>
      <c r="E7" s="1971">
        <v>2020</v>
      </c>
      <c r="F7" s="1971">
        <v>2021</v>
      </c>
      <c r="G7" s="2807"/>
      <c r="H7" s="1971"/>
      <c r="I7" s="1971"/>
    </row>
    <row r="8" spans="1:11" s="1956" customFormat="1" ht="4.5" customHeight="1">
      <c r="A8" s="1972"/>
      <c r="B8" s="1973"/>
      <c r="C8" s="1973"/>
      <c r="D8" s="1973"/>
      <c r="E8" s="1973"/>
      <c r="F8" s="1973"/>
      <c r="G8" s="1973"/>
      <c r="H8" s="1973"/>
      <c r="I8" s="1973"/>
      <c r="J8" s="1720"/>
    </row>
    <row r="9" spans="1:11" ht="15" customHeight="1">
      <c r="A9" s="1974" t="s">
        <v>91</v>
      </c>
      <c r="B9" s="1976">
        <v>1529</v>
      </c>
      <c r="C9" s="1975">
        <v>1471.3</v>
      </c>
      <c r="D9" s="1975">
        <v>1307.5999999999999</v>
      </c>
      <c r="E9" s="1975">
        <v>1495.9478196181401</v>
      </c>
      <c r="F9" s="1975">
        <v>1336.7</v>
      </c>
      <c r="G9" s="1975"/>
      <c r="H9" s="1975"/>
      <c r="I9" s="1975"/>
    </row>
    <row r="10" spans="1:11" ht="15" customHeight="1">
      <c r="A10" s="1418" t="s">
        <v>36</v>
      </c>
      <c r="B10" s="1977">
        <v>1554.3</v>
      </c>
      <c r="C10" s="1978">
        <v>1825.52428817749</v>
      </c>
      <c r="D10" s="1978">
        <v>1207.4649999999999</v>
      </c>
      <c r="E10" s="1978">
        <v>1915.5481010000001</v>
      </c>
      <c r="F10" s="1978">
        <v>1280.9000000000001</v>
      </c>
      <c r="G10" s="1978"/>
      <c r="H10" s="1978"/>
      <c r="I10" s="1978"/>
    </row>
    <row r="11" spans="1:11" ht="15" customHeight="1">
      <c r="A11" s="1418" t="s">
        <v>67</v>
      </c>
      <c r="B11" s="1977">
        <v>1480.5</v>
      </c>
      <c r="C11" s="1978">
        <v>1620.33336162567</v>
      </c>
      <c r="D11" s="1978">
        <v>1262.58</v>
      </c>
      <c r="E11" s="1978">
        <v>1739.7262949999999</v>
      </c>
      <c r="F11" s="1978">
        <v>1289.7</v>
      </c>
      <c r="G11" s="1978"/>
      <c r="H11" s="1978"/>
      <c r="I11" s="1978"/>
      <c r="J11" s="1979"/>
    </row>
    <row r="12" spans="1:11" ht="15" customHeight="1">
      <c r="A12" s="1418" t="s">
        <v>172</v>
      </c>
      <c r="B12" s="1977">
        <v>1385.1</v>
      </c>
      <c r="C12" s="1980">
        <v>1272.1914615631099</v>
      </c>
      <c r="D12" s="1980">
        <v>1099.509</v>
      </c>
      <c r="E12" s="1980">
        <v>1361.2570800999999</v>
      </c>
      <c r="F12" s="1980">
        <v>1037.1999999999998</v>
      </c>
      <c r="G12" s="1980"/>
      <c r="H12" s="1980"/>
      <c r="I12" s="1980"/>
      <c r="J12" s="1979"/>
    </row>
    <row r="13" spans="1:11" ht="15" customHeight="1">
      <c r="A13" s="1418" t="s">
        <v>69</v>
      </c>
      <c r="B13" s="1977">
        <v>1673</v>
      </c>
      <c r="C13" s="1980">
        <v>1467.1179485320999</v>
      </c>
      <c r="D13" s="1980">
        <v>1152.1880000000001</v>
      </c>
      <c r="E13" s="1980">
        <v>1558.915604</v>
      </c>
      <c r="F13" s="1980">
        <v>1124</v>
      </c>
      <c r="G13" s="1980"/>
      <c r="H13" s="1980"/>
      <c r="I13" s="1980"/>
      <c r="J13" s="1979"/>
    </row>
    <row r="14" spans="1:11" ht="15" customHeight="1">
      <c r="A14" s="1418" t="s">
        <v>28</v>
      </c>
      <c r="B14" s="1977">
        <v>1572.6</v>
      </c>
      <c r="C14" s="1978">
        <v>1782.1829624176</v>
      </c>
      <c r="D14" s="1978">
        <v>1281.58</v>
      </c>
      <c r="E14" s="1978">
        <v>1698.9834430000001</v>
      </c>
      <c r="F14" s="1978">
        <v>1402.4999999999998</v>
      </c>
      <c r="G14" s="1978"/>
      <c r="H14" s="1978"/>
      <c r="I14" s="1978"/>
      <c r="J14" s="1979"/>
    </row>
    <row r="15" spans="1:11" ht="15" customHeight="1">
      <c r="A15" s="1418" t="s">
        <v>70</v>
      </c>
      <c r="B15" s="1977">
        <v>1452.4</v>
      </c>
      <c r="C15" s="1980">
        <v>1653.73976516724</v>
      </c>
      <c r="D15" s="1980">
        <v>1322.9290000000001</v>
      </c>
      <c r="E15" s="1980">
        <v>1584.374806</v>
      </c>
      <c r="F15" s="1980">
        <v>1009.4</v>
      </c>
      <c r="G15" s="1980"/>
      <c r="H15" s="1980"/>
      <c r="I15" s="1980"/>
      <c r="J15" s="1979"/>
    </row>
    <row r="16" spans="1:11" ht="15" customHeight="1">
      <c r="A16" s="1418" t="s">
        <v>71</v>
      </c>
      <c r="B16" s="1977">
        <v>1796.5</v>
      </c>
      <c r="C16" s="1978">
        <v>1862.27138900757</v>
      </c>
      <c r="D16" s="1978">
        <v>1236.9739999999999</v>
      </c>
      <c r="E16" s="1978">
        <v>1533.839144</v>
      </c>
      <c r="F16" s="1978">
        <v>1313.1000000000001</v>
      </c>
      <c r="G16" s="1978"/>
      <c r="H16" s="1978"/>
      <c r="I16" s="1978"/>
      <c r="J16" s="1979"/>
    </row>
    <row r="17" spans="1:18" ht="15" customHeight="1">
      <c r="A17" s="1418" t="s">
        <v>123</v>
      </c>
      <c r="B17" s="1977">
        <v>1934.7</v>
      </c>
      <c r="C17" s="1978">
        <v>1665.78381919861</v>
      </c>
      <c r="D17" s="1978">
        <v>1218.8879999999999</v>
      </c>
      <c r="E17" s="1978">
        <v>1518.2393930000001</v>
      </c>
      <c r="F17" s="1978">
        <v>1133.8</v>
      </c>
      <c r="G17" s="1978"/>
      <c r="H17" s="1978"/>
      <c r="I17" s="1978"/>
      <c r="J17" s="1979"/>
    </row>
    <row r="18" spans="1:18" ht="15" customHeight="1">
      <c r="A18" s="1418" t="s">
        <v>73</v>
      </c>
      <c r="B18" s="1977">
        <v>1466.9</v>
      </c>
      <c r="C18" s="1980">
        <v>1337.8875217437701</v>
      </c>
      <c r="D18" s="1980">
        <v>1278.789</v>
      </c>
      <c r="E18" s="1980">
        <v>1419.3865699999999</v>
      </c>
      <c r="F18" s="1980">
        <v>919.6</v>
      </c>
      <c r="G18" s="1980"/>
      <c r="H18" s="1980"/>
      <c r="I18" s="1980"/>
      <c r="J18" s="1979"/>
    </row>
    <row r="19" spans="1:18" ht="15" customHeight="1">
      <c r="A19" s="1418" t="s">
        <v>74</v>
      </c>
      <c r="B19" s="1977">
        <v>1501.4</v>
      </c>
      <c r="C19" s="1978">
        <v>1273.83927297592</v>
      </c>
      <c r="D19" s="1978">
        <v>1445.78</v>
      </c>
      <c r="E19" s="1978">
        <v>1402.82663</v>
      </c>
      <c r="F19" s="1978">
        <v>993.19999999999993</v>
      </c>
      <c r="G19" s="1978"/>
      <c r="H19" s="1978"/>
      <c r="I19" s="1978"/>
      <c r="J19" s="1979"/>
    </row>
    <row r="20" spans="1:18" ht="15" customHeight="1">
      <c r="A20" s="1418" t="s">
        <v>75</v>
      </c>
      <c r="B20" s="1977">
        <v>1221</v>
      </c>
      <c r="C20" s="1980">
        <v>940.77512431144703</v>
      </c>
      <c r="D20" s="1980">
        <v>1167.175</v>
      </c>
      <c r="E20" s="1980">
        <v>1164.216576</v>
      </c>
      <c r="F20" s="1980">
        <v>845.80000000000018</v>
      </c>
      <c r="G20" s="1980"/>
      <c r="H20" s="1980"/>
      <c r="I20" s="1980"/>
      <c r="J20" s="1979"/>
    </row>
    <row r="21" spans="1:18" ht="15" customHeight="1">
      <c r="A21" s="1418" t="s">
        <v>137</v>
      </c>
      <c r="B21" s="1977">
        <v>1501.6</v>
      </c>
      <c r="C21" s="1978">
        <v>1241.4575958252001</v>
      </c>
      <c r="D21" s="1978">
        <v>1312.3440000000001</v>
      </c>
      <c r="E21" s="1978">
        <v>1237.3611599999999</v>
      </c>
      <c r="F21" s="1978">
        <v>1057.4000000000001</v>
      </c>
      <c r="G21" s="1978"/>
      <c r="H21" s="1978"/>
      <c r="I21" s="1978"/>
      <c r="J21" s="1979"/>
    </row>
    <row r="22" spans="1:18" ht="15" customHeight="1">
      <c r="A22" s="1418" t="s">
        <v>31</v>
      </c>
      <c r="B22" s="1977">
        <v>1510.5</v>
      </c>
      <c r="C22" s="1978">
        <v>1355.2699451446499</v>
      </c>
      <c r="D22" s="1978">
        <v>1329.068</v>
      </c>
      <c r="E22" s="1978">
        <v>1416.9641529999999</v>
      </c>
      <c r="F22" s="1978">
        <v>1192.5</v>
      </c>
      <c r="G22" s="2892"/>
      <c r="H22" s="1978"/>
      <c r="I22" s="1978"/>
      <c r="J22" s="1979"/>
    </row>
    <row r="23" spans="1:18" ht="15" customHeight="1">
      <c r="A23" s="1418" t="s">
        <v>77</v>
      </c>
      <c r="B23" s="1977">
        <v>1405.1</v>
      </c>
      <c r="C23" s="1980">
        <v>1176.5160484313999</v>
      </c>
      <c r="D23" s="1980">
        <v>1383.123</v>
      </c>
      <c r="E23" s="1980">
        <v>1284.38733</v>
      </c>
      <c r="F23" s="1980">
        <v>1079.2</v>
      </c>
      <c r="G23" s="1980"/>
      <c r="H23" s="1980"/>
      <c r="I23" s="1980"/>
      <c r="J23" s="1979"/>
    </row>
    <row r="24" spans="1:18" s="1957" customFormat="1" ht="15" customHeight="1">
      <c r="A24" s="1418" t="s">
        <v>33</v>
      </c>
      <c r="B24" s="1977">
        <v>1621.6</v>
      </c>
      <c r="C24" s="1980">
        <v>1379.6829376220701</v>
      </c>
      <c r="D24" s="1980">
        <v>1511.0050000000001</v>
      </c>
      <c r="E24" s="1980">
        <v>1398.6690100000001</v>
      </c>
      <c r="F24" s="1980">
        <v>1321.9</v>
      </c>
      <c r="G24" s="1980"/>
      <c r="H24" s="1980"/>
      <c r="I24" s="1980"/>
      <c r="J24" s="1979"/>
    </row>
    <row r="25" spans="1:18" s="1958" customFormat="1" ht="15" customHeight="1">
      <c r="A25" s="1418" t="s">
        <v>78</v>
      </c>
      <c r="B25" s="1977">
        <v>1174.3</v>
      </c>
      <c r="C25" s="1977">
        <v>1960.1000289916999</v>
      </c>
      <c r="D25" s="1977">
        <v>1277.2</v>
      </c>
      <c r="E25" s="1977">
        <v>1837.100001</v>
      </c>
      <c r="F25" s="1977">
        <v>1444.1000000000004</v>
      </c>
      <c r="G25" s="1977"/>
      <c r="H25" s="1977"/>
      <c r="I25" s="1977"/>
      <c r="J25" s="1981"/>
    </row>
    <row r="26" spans="1:18" s="1958" customFormat="1" ht="5.0999999999999996" customHeight="1">
      <c r="A26" s="117"/>
      <c r="B26" s="117"/>
      <c r="C26" s="116"/>
      <c r="D26" s="116"/>
      <c r="E26" s="116"/>
      <c r="F26" s="116"/>
      <c r="G26" s="116"/>
      <c r="H26" s="116"/>
      <c r="I26" s="116"/>
    </row>
    <row r="27" spans="1:18" s="1958" customFormat="1" ht="5.0999999999999996" customHeight="1">
      <c r="A27" s="1982"/>
      <c r="B27" s="1982"/>
      <c r="C27" s="1983"/>
      <c r="D27" s="1983"/>
      <c r="E27" s="1983"/>
      <c r="F27" s="1983"/>
      <c r="G27" s="116"/>
      <c r="H27" s="116"/>
      <c r="I27" s="116"/>
      <c r="J27" s="116"/>
      <c r="K27" s="116"/>
      <c r="L27" s="116"/>
      <c r="M27" s="116"/>
      <c r="N27" s="116"/>
    </row>
    <row r="28" spans="1:18" ht="15" customHeight="1">
      <c r="A28" s="443" t="s">
        <v>173</v>
      </c>
      <c r="B28" s="1984"/>
    </row>
    <row r="30" spans="1:18" s="419" customFormat="1" ht="13.5" customHeight="1">
      <c r="A30" s="2987" t="s">
        <v>174</v>
      </c>
      <c r="B30" s="2987"/>
      <c r="C30" s="2987"/>
      <c r="D30" s="2987"/>
      <c r="E30" s="2987"/>
      <c r="F30" s="1985"/>
      <c r="G30" s="1985"/>
      <c r="H30" s="1985"/>
      <c r="I30" s="1985"/>
      <c r="J30" s="1986"/>
      <c r="K30" s="1986"/>
      <c r="L30" s="1986"/>
      <c r="M30" s="1986"/>
      <c r="N30" s="1986"/>
      <c r="O30" s="1986"/>
      <c r="P30" s="1986"/>
    </row>
    <row r="31" spans="1:18" s="461" customFormat="1" ht="18" customHeight="1"/>
    <row r="32" spans="1:18" s="461" customFormat="1" ht="18" customHeight="1">
      <c r="R32" s="1991"/>
    </row>
    <row r="33" spans="1:23" s="461" customFormat="1" ht="18" customHeight="1">
      <c r="K33" s="1240" t="s">
        <v>175</v>
      </c>
      <c r="L33" s="1240" t="s">
        <v>176</v>
      </c>
      <c r="M33" s="1240" t="s">
        <v>177</v>
      </c>
      <c r="N33" s="1240" t="s">
        <v>178</v>
      </c>
      <c r="O33" s="1240" t="s">
        <v>177</v>
      </c>
      <c r="P33" s="1240" t="s">
        <v>179</v>
      </c>
      <c r="Q33" s="1240" t="s">
        <v>179</v>
      </c>
      <c r="R33" s="1240" t="s">
        <v>178</v>
      </c>
      <c r="S33" s="1240" t="s">
        <v>180</v>
      </c>
      <c r="T33" s="1240" t="s">
        <v>181</v>
      </c>
      <c r="U33" s="1240" t="s">
        <v>182</v>
      </c>
      <c r="V33" s="1240" t="s">
        <v>183</v>
      </c>
    </row>
    <row r="34" spans="1:23" s="461" customFormat="1" ht="18" customHeight="1">
      <c r="J34" s="1987" t="s">
        <v>184</v>
      </c>
      <c r="K34" s="461">
        <v>30.63</v>
      </c>
      <c r="L34" s="461">
        <v>28.1</v>
      </c>
      <c r="M34" s="461">
        <v>37.6</v>
      </c>
      <c r="N34" s="461">
        <v>43.97</v>
      </c>
      <c r="O34" s="461">
        <v>72.48</v>
      </c>
      <c r="P34" s="461">
        <v>119.79</v>
      </c>
      <c r="Q34" s="461">
        <v>175.94</v>
      </c>
      <c r="R34" s="461">
        <v>154.36000000000001</v>
      </c>
      <c r="S34" s="461">
        <v>141.61000000000001</v>
      </c>
      <c r="T34" s="461">
        <v>101.78</v>
      </c>
      <c r="U34" s="461">
        <v>20.51</v>
      </c>
      <c r="V34" s="461">
        <v>25.45</v>
      </c>
      <c r="W34" s="461">
        <f t="shared" ref="W34:W37" si="0">SUM(K34:V34)</f>
        <v>952.22000000000014</v>
      </c>
    </row>
    <row r="35" spans="1:23" s="461" customFormat="1" ht="18" customHeight="1">
      <c r="J35" s="1988" t="s">
        <v>185</v>
      </c>
      <c r="K35" s="1989">
        <v>26.827177407457999</v>
      </c>
      <c r="L35" s="1989">
        <v>41.119891124423098</v>
      </c>
      <c r="M35" s="1989">
        <v>85.280428940811703</v>
      </c>
      <c r="N35" s="1989">
        <v>51.046732782409002</v>
      </c>
      <c r="O35" s="1989">
        <v>266.853622886859</v>
      </c>
      <c r="P35" s="1989">
        <v>208.410838269539</v>
      </c>
      <c r="Q35" s="1989">
        <v>139.759665689532</v>
      </c>
      <c r="R35" s="1989">
        <v>185.08924463156501</v>
      </c>
      <c r="S35" s="1989">
        <v>199.111228031434</v>
      </c>
      <c r="T35" s="1989">
        <v>313.61332199024201</v>
      </c>
      <c r="U35" s="1989">
        <v>72.906107204884293</v>
      </c>
      <c r="V35" s="1989">
        <v>33.565229439666403</v>
      </c>
      <c r="W35" s="461">
        <f t="shared" si="0"/>
        <v>1623.5834883988234</v>
      </c>
    </row>
    <row r="36" spans="1:23" s="461" customFormat="1" ht="18" customHeight="1">
      <c r="J36" s="1987" t="s">
        <v>186</v>
      </c>
      <c r="K36" s="1990">
        <v>30.9</v>
      </c>
      <c r="L36" s="1990">
        <v>23</v>
      </c>
      <c r="M36" s="1990">
        <v>11.7</v>
      </c>
      <c r="N36" s="1990">
        <v>32.700000000000003</v>
      </c>
      <c r="O36" s="1990">
        <v>269.5</v>
      </c>
      <c r="P36" s="1990">
        <v>153</v>
      </c>
      <c r="Q36" s="1990">
        <v>175.1</v>
      </c>
      <c r="R36" s="1990">
        <v>139.4</v>
      </c>
      <c r="S36" s="1990">
        <v>194.4</v>
      </c>
      <c r="T36" s="1990">
        <v>215.7</v>
      </c>
      <c r="U36" s="1990">
        <v>213.4</v>
      </c>
      <c r="V36" s="1990">
        <v>37.1</v>
      </c>
      <c r="W36" s="461">
        <f t="shared" si="0"/>
        <v>1495.9</v>
      </c>
    </row>
    <row r="37" spans="1:23" s="461" customFormat="1" ht="18" customHeight="1">
      <c r="F37" s="2910"/>
      <c r="J37" s="1991" t="s">
        <v>187</v>
      </c>
      <c r="K37" s="1992">
        <v>46.5</v>
      </c>
      <c r="L37" s="1992">
        <v>42.5</v>
      </c>
      <c r="M37" s="1992">
        <v>59</v>
      </c>
      <c r="N37" s="1992">
        <v>72</v>
      </c>
      <c r="O37" s="1992">
        <v>170.6</v>
      </c>
      <c r="P37" s="1992">
        <v>195</v>
      </c>
      <c r="Q37" s="1992">
        <v>134.30000000000001</v>
      </c>
      <c r="R37" s="1992">
        <v>161</v>
      </c>
      <c r="S37" s="1992">
        <v>186.4</v>
      </c>
      <c r="T37" s="1992">
        <v>154</v>
      </c>
      <c r="U37" s="1992">
        <v>74.7</v>
      </c>
      <c r="V37" s="1992">
        <v>39</v>
      </c>
      <c r="W37" s="461">
        <f t="shared" si="0"/>
        <v>1335.0000000000002</v>
      </c>
    </row>
    <row r="38" spans="1:23" s="461" customFormat="1" ht="18" customHeight="1">
      <c r="J38" s="1990"/>
      <c r="K38" s="1990"/>
      <c r="L38" s="1990"/>
      <c r="M38" s="1990"/>
      <c r="N38" s="1990"/>
      <c r="O38" s="1990"/>
      <c r="P38" s="1990"/>
      <c r="Q38" s="1990"/>
      <c r="R38" s="1990"/>
      <c r="S38" s="1990"/>
      <c r="T38" s="1990"/>
      <c r="U38" s="1990"/>
      <c r="V38" s="1990"/>
    </row>
    <row r="39" spans="1:23" s="461" customFormat="1" ht="18" customHeight="1"/>
    <row r="40" spans="1:23" s="461" customFormat="1" ht="18" customHeight="1"/>
    <row r="41" spans="1:23" s="461" customFormat="1" ht="18" customHeight="1"/>
    <row r="42" spans="1:23" s="461" customFormat="1" ht="18" customHeight="1"/>
    <row r="43" spans="1:23" s="461" customFormat="1" ht="18" customHeight="1"/>
    <row r="44" spans="1:23" s="461" customFormat="1" ht="18" customHeight="1"/>
    <row r="45" spans="1:23" s="461" customFormat="1" ht="18" customHeight="1">
      <c r="B45" s="1221"/>
    </row>
    <row r="46" spans="1:23" ht="15" customHeight="1">
      <c r="A46" s="461"/>
    </row>
    <row r="47" spans="1:23" ht="15" customHeight="1">
      <c r="A47" s="1993" t="s">
        <v>188</v>
      </c>
    </row>
    <row r="48" spans="1:23" ht="15" customHeight="1">
      <c r="A48" s="1781" t="s">
        <v>189</v>
      </c>
    </row>
  </sheetData>
  <mergeCells count="1">
    <mergeCell ref="A30:E30"/>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63"/>
  <sheetViews>
    <sheetView showGridLines="0" view="pageBreakPreview" topLeftCell="A22" zoomScaleNormal="100" zoomScaleSheetLayoutView="100" workbookViewId="0">
      <selection activeCell="G35" sqref="G35"/>
    </sheetView>
  </sheetViews>
  <sheetFormatPr baseColWidth="10" defaultColWidth="6" defaultRowHeight="12"/>
  <cols>
    <col min="1" max="1" width="32.42578125" style="493" customWidth="1"/>
    <col min="2" max="5" width="15.7109375" style="493" customWidth="1"/>
    <col min="6" max="237" width="11.42578125" style="493" customWidth="1"/>
    <col min="238" max="238" width="18.7109375" style="493" customWidth="1"/>
    <col min="239" max="16384" width="6" style="493"/>
  </cols>
  <sheetData>
    <row r="1" spans="1:12" s="412" customFormat="1" ht="30" customHeight="1">
      <c r="C1" s="2225"/>
      <c r="D1" s="2226"/>
      <c r="E1" s="2226" t="s">
        <v>1477</v>
      </c>
    </row>
    <row r="2" spans="1:12" s="412" customFormat="1" ht="5.0999999999999996" customHeight="1">
      <c r="A2" s="2515"/>
      <c r="B2" s="2515"/>
      <c r="C2" s="2515"/>
      <c r="D2" s="2515"/>
      <c r="E2" s="2515"/>
    </row>
    <row r="3" spans="1:12" s="412" customFormat="1" ht="5.0999999999999996" customHeight="1">
      <c r="A3" s="420"/>
      <c r="B3" s="420"/>
      <c r="C3" s="420"/>
      <c r="D3" s="420"/>
      <c r="E3" s="420"/>
    </row>
    <row r="4" spans="1:12" ht="15" customHeight="1">
      <c r="A4" s="2310" t="s">
        <v>1493</v>
      </c>
      <c r="B4" s="2311"/>
      <c r="C4" s="2312"/>
      <c r="D4" s="2312"/>
      <c r="E4" s="495"/>
      <c r="F4" s="492"/>
      <c r="G4" s="492"/>
      <c r="H4" s="492"/>
      <c r="I4" s="492"/>
      <c r="J4" s="492"/>
      <c r="K4" s="492"/>
      <c r="L4" s="492"/>
    </row>
    <row r="5" spans="1:12" ht="15" customHeight="1">
      <c r="A5" s="367"/>
      <c r="B5" s="494"/>
      <c r="C5" s="495"/>
      <c r="D5" s="495"/>
      <c r="E5" s="495"/>
      <c r="F5" s="492"/>
      <c r="G5" s="492"/>
      <c r="H5" s="492"/>
      <c r="I5" s="492"/>
      <c r="J5" s="492"/>
      <c r="K5" s="492"/>
      <c r="L5" s="492"/>
    </row>
    <row r="6" spans="1:12" ht="3" customHeight="1">
      <c r="A6" s="519"/>
      <c r="B6" s="519"/>
      <c r="C6" s="519"/>
      <c r="D6" s="519"/>
      <c r="E6" s="519"/>
      <c r="F6" s="492"/>
      <c r="G6" s="492"/>
      <c r="H6" s="492"/>
      <c r="I6" s="492"/>
      <c r="J6" s="492"/>
      <c r="K6" s="492"/>
      <c r="L6" s="492"/>
    </row>
    <row r="7" spans="1:12" ht="3" customHeight="1">
      <c r="A7" s="496"/>
      <c r="B7" s="497"/>
      <c r="C7" s="498"/>
      <c r="D7" s="499"/>
      <c r="E7" s="499"/>
    </row>
    <row r="8" spans="1:12">
      <c r="A8" s="2262" t="s">
        <v>1038</v>
      </c>
      <c r="B8" s="3100" t="s">
        <v>1039</v>
      </c>
      <c r="C8" s="3099" t="s">
        <v>1040</v>
      </c>
      <c r="D8" s="3099"/>
      <c r="E8" s="3099"/>
    </row>
    <row r="9" spans="1:12" ht="12.75">
      <c r="A9" s="2306" t="s">
        <v>1041</v>
      </c>
      <c r="B9" s="3100"/>
      <c r="C9" s="2307" t="s">
        <v>60</v>
      </c>
      <c r="D9" s="2308" t="s">
        <v>1042</v>
      </c>
      <c r="E9" s="2308" t="s">
        <v>1043</v>
      </c>
    </row>
    <row r="10" spans="1:12" ht="3" customHeight="1">
      <c r="A10" s="496"/>
      <c r="B10" s="500"/>
      <c r="C10" s="501"/>
      <c r="D10" s="502"/>
      <c r="E10" s="498"/>
    </row>
    <row r="11" spans="1:12" ht="3" customHeight="1">
      <c r="A11" s="496"/>
      <c r="B11" s="500"/>
      <c r="C11" s="501"/>
      <c r="D11" s="502"/>
      <c r="E11" s="498"/>
    </row>
    <row r="12" spans="1:12" s="491" customFormat="1" ht="14.1" customHeight="1">
      <c r="A12" s="2306" t="s">
        <v>60</v>
      </c>
      <c r="B12" s="2865">
        <f>SUM(B13:B22)</f>
        <v>43</v>
      </c>
      <c r="C12" s="2309">
        <f>SUM(C13:C22)</f>
        <v>1986.9</v>
      </c>
      <c r="D12" s="2309">
        <f>SUM(D13:D22)</f>
        <v>132</v>
      </c>
      <c r="E12" s="2309">
        <f>SUM(E13:E22)</f>
        <v>1854.8999999999999</v>
      </c>
      <c r="F12" s="503"/>
    </row>
    <row r="13" spans="1:12" ht="14.1" customHeight="1">
      <c r="A13" s="504" t="s">
        <v>1044</v>
      </c>
      <c r="B13" s="505" t="s">
        <v>1527</v>
      </c>
      <c r="C13" s="498" t="s">
        <v>42</v>
      </c>
      <c r="D13" s="506" t="s">
        <v>42</v>
      </c>
      <c r="E13" s="507" t="s">
        <v>42</v>
      </c>
      <c r="F13" s="503"/>
    </row>
    <row r="14" spans="1:12" ht="14.1" customHeight="1">
      <c r="A14" s="504" t="s">
        <v>1045</v>
      </c>
      <c r="B14" s="507" t="s">
        <v>42</v>
      </c>
      <c r="C14" s="139" t="s">
        <v>42</v>
      </c>
      <c r="D14" s="506" t="s">
        <v>42</v>
      </c>
      <c r="E14" s="506" t="s">
        <v>42</v>
      </c>
      <c r="F14" s="503"/>
    </row>
    <row r="15" spans="1:12" ht="14.1" customHeight="1">
      <c r="A15" s="504" t="s">
        <v>1046</v>
      </c>
      <c r="B15" s="507" t="s">
        <v>42</v>
      </c>
      <c r="C15" s="139" t="s">
        <v>42</v>
      </c>
      <c r="D15" s="506" t="s">
        <v>42</v>
      </c>
      <c r="E15" s="506" t="s">
        <v>42</v>
      </c>
      <c r="F15" s="503"/>
    </row>
    <row r="16" spans="1:12" ht="14.1" customHeight="1">
      <c r="A16" s="504" t="s">
        <v>1047</v>
      </c>
      <c r="B16" s="139" t="s">
        <v>42</v>
      </c>
      <c r="C16" s="139" t="s">
        <v>42</v>
      </c>
      <c r="D16" s="506" t="s">
        <v>42</v>
      </c>
      <c r="E16" s="506" t="s">
        <v>42</v>
      </c>
      <c r="F16" s="503"/>
    </row>
    <row r="17" spans="1:13" ht="14.1" customHeight="1">
      <c r="A17" s="504" t="s">
        <v>1048</v>
      </c>
      <c r="B17" s="507">
        <v>18</v>
      </c>
      <c r="C17" s="139">
        <v>49</v>
      </c>
      <c r="D17" s="506">
        <v>5.5</v>
      </c>
      <c r="E17" s="506">
        <v>43.5</v>
      </c>
      <c r="F17" s="503"/>
    </row>
    <row r="18" spans="1:13" ht="14.1" customHeight="1">
      <c r="A18" s="504" t="s">
        <v>1049</v>
      </c>
      <c r="B18" s="507">
        <v>1</v>
      </c>
      <c r="C18" s="139">
        <v>5</v>
      </c>
      <c r="D18" s="506">
        <v>0</v>
      </c>
      <c r="E18" s="506">
        <v>5</v>
      </c>
      <c r="F18" s="503"/>
    </row>
    <row r="19" spans="1:13" ht="14.1" customHeight="1">
      <c r="A19" s="504" t="s">
        <v>1050</v>
      </c>
      <c r="B19" s="505">
        <v>11</v>
      </c>
      <c r="C19" s="498">
        <v>42.1</v>
      </c>
      <c r="D19" s="506">
        <v>34</v>
      </c>
      <c r="E19" s="508">
        <v>8.1</v>
      </c>
      <c r="F19" s="503"/>
    </row>
    <row r="20" spans="1:13" ht="14.1" customHeight="1">
      <c r="A20" s="504" t="s">
        <v>1051</v>
      </c>
      <c r="B20" s="509">
        <v>9</v>
      </c>
      <c r="C20" s="498">
        <v>121.7</v>
      </c>
      <c r="D20" s="510">
        <v>42.7</v>
      </c>
      <c r="E20" s="508">
        <v>79</v>
      </c>
      <c r="F20" s="503"/>
    </row>
    <row r="21" spans="1:13" ht="14.1" customHeight="1">
      <c r="A21" s="504" t="s">
        <v>1052</v>
      </c>
      <c r="B21" s="507">
        <v>3</v>
      </c>
      <c r="C21" s="139">
        <v>6.1</v>
      </c>
      <c r="D21" s="506">
        <v>6.1</v>
      </c>
      <c r="E21" s="507">
        <v>0</v>
      </c>
      <c r="F21" s="503"/>
    </row>
    <row r="22" spans="1:13" ht="14.1" customHeight="1">
      <c r="A22" s="504" t="s">
        <v>1053</v>
      </c>
      <c r="B22" s="139">
        <v>1</v>
      </c>
      <c r="C22" s="139">
        <v>1763</v>
      </c>
      <c r="D22" s="507">
        <v>43.7</v>
      </c>
      <c r="E22" s="507">
        <v>1719.3</v>
      </c>
      <c r="F22" s="511"/>
      <c r="G22" s="2545"/>
    </row>
    <row r="23" spans="1:13" ht="5.25" customHeight="1">
      <c r="A23" s="2543"/>
      <c r="B23" s="2542"/>
      <c r="C23" s="2542"/>
      <c r="D23" s="2542"/>
      <c r="E23" s="2542"/>
      <c r="G23" s="557"/>
    </row>
    <row r="24" spans="1:13" ht="5.25" customHeight="1">
      <c r="A24" s="512"/>
      <c r="B24" s="512"/>
      <c r="C24" s="512"/>
      <c r="D24" s="513"/>
      <c r="E24" s="496"/>
      <c r="F24" s="496"/>
      <c r="G24" s="496"/>
    </row>
    <row r="25" spans="1:13" ht="15">
      <c r="A25" s="414" t="s">
        <v>1015</v>
      </c>
      <c r="B25" s="514"/>
      <c r="C25"/>
      <c r="D25"/>
      <c r="E25" s="495"/>
      <c r="F25" s="492"/>
      <c r="G25" s="492"/>
      <c r="H25" s="492"/>
      <c r="I25" s="492"/>
      <c r="J25" s="492"/>
      <c r="K25" s="492"/>
      <c r="L25" s="492"/>
    </row>
    <row r="27" spans="1:13" s="492" customFormat="1" ht="14.1" customHeight="1">
      <c r="A27" s="2310" t="s">
        <v>1054</v>
      </c>
      <c r="B27" s="2313"/>
      <c r="C27" s="515"/>
      <c r="D27" s="515"/>
      <c r="E27" s="516"/>
    </row>
    <row r="28" spans="1:13" s="492" customFormat="1" ht="9.9499999999999993" customHeight="1">
      <c r="A28" s="517"/>
      <c r="B28" s="515"/>
      <c r="C28" s="515"/>
      <c r="D28" s="515"/>
      <c r="E28" s="516"/>
    </row>
    <row r="29" spans="1:13" s="492" customFormat="1" ht="14.1" customHeight="1">
      <c r="A29" s="518"/>
      <c r="B29" s="519"/>
      <c r="C29" s="520"/>
      <c r="D29" s="521"/>
      <c r="E29" s="428" t="s">
        <v>1055</v>
      </c>
      <c r="F29" s="519"/>
      <c r="G29" s="519"/>
      <c r="H29" s="519"/>
      <c r="I29" s="519"/>
    </row>
    <row r="30" spans="1:13" s="492" customFormat="1" ht="15" customHeight="1">
      <c r="A30" s="2287" t="s">
        <v>169</v>
      </c>
      <c r="B30" s="2272"/>
      <c r="C30" s="2314" t="s">
        <v>1056</v>
      </c>
      <c r="D30" s="2315" t="s">
        <v>1057</v>
      </c>
      <c r="E30" s="2285" t="s">
        <v>1058</v>
      </c>
      <c r="F30" s="526"/>
      <c r="G30" s="526"/>
      <c r="H30" s="526"/>
      <c r="I30" s="526"/>
      <c r="J30" s="526"/>
      <c r="K30" s="526"/>
      <c r="L30" s="526"/>
      <c r="M30" s="541"/>
    </row>
    <row r="31" spans="1:13" s="492" customFormat="1" ht="3" customHeight="1">
      <c r="A31" s="524"/>
      <c r="B31" s="524"/>
      <c r="C31" s="519"/>
      <c r="D31" s="2267"/>
      <c r="E31" s="2267"/>
      <c r="F31" s="526"/>
      <c r="G31" s="526"/>
      <c r="H31" s="526"/>
      <c r="I31" s="526"/>
      <c r="J31" s="526"/>
      <c r="K31" s="526"/>
      <c r="L31" s="526"/>
      <c r="M31" s="526"/>
    </row>
    <row r="32" spans="1:13" s="492" customFormat="1" ht="3" customHeight="1">
      <c r="A32" s="527"/>
      <c r="D32" s="528"/>
      <c r="E32" s="528"/>
      <c r="F32" s="529"/>
      <c r="G32" s="529"/>
      <c r="H32" s="530"/>
      <c r="I32" s="530"/>
      <c r="J32" s="529"/>
      <c r="K32" s="529"/>
      <c r="L32" s="529"/>
      <c r="M32" s="530"/>
    </row>
    <row r="33" spans="1:6" s="492" customFormat="1" ht="14.1" customHeight="1">
      <c r="A33" s="531" t="s">
        <v>91</v>
      </c>
      <c r="D33" s="494"/>
      <c r="E33" s="532"/>
    </row>
    <row r="34" spans="1:6" ht="14.1" customHeight="1">
      <c r="A34" s="533">
        <v>2016</v>
      </c>
      <c r="C34" s="534">
        <f>D34+E34</f>
        <v>2744.7681899999998</v>
      </c>
      <c r="D34" s="534">
        <v>1279.35583</v>
      </c>
      <c r="E34" s="534">
        <v>1465.41236</v>
      </c>
    </row>
    <row r="35" spans="1:6" ht="14.1" customHeight="1">
      <c r="A35" s="533">
        <v>2017</v>
      </c>
      <c r="C35" s="534">
        <v>27131.01469</v>
      </c>
      <c r="D35" s="534">
        <v>4460.2898599999999</v>
      </c>
      <c r="E35" s="534">
        <v>22670.724829999999</v>
      </c>
    </row>
    <row r="36" spans="1:6" ht="14.1" customHeight="1">
      <c r="A36" s="533">
        <v>2018</v>
      </c>
      <c r="C36" s="534">
        <v>20403.951799999999</v>
      </c>
      <c r="D36" s="534">
        <v>1174.4773700000001</v>
      </c>
      <c r="E36" s="534">
        <v>19229.474429999998</v>
      </c>
    </row>
    <row r="37" spans="1:6" ht="14.1" customHeight="1">
      <c r="A37" s="533">
        <v>2019</v>
      </c>
      <c r="C37" s="534">
        <v>2775.3540200000002</v>
      </c>
      <c r="D37" s="534">
        <v>649.34374000000003</v>
      </c>
      <c r="E37" s="534">
        <v>2126.01028</v>
      </c>
      <c r="F37" s="2933"/>
    </row>
    <row r="38" spans="1:6" ht="14.1" customHeight="1">
      <c r="A38" s="2820">
        <v>2020</v>
      </c>
      <c r="B38" s="2821"/>
      <c r="C38" s="534">
        <v>19241.993909323108</v>
      </c>
      <c r="D38" s="534">
        <v>3489.9880800584547</v>
      </c>
      <c r="E38" s="534">
        <v>15752.005829264654</v>
      </c>
    </row>
    <row r="39" spans="1:6" ht="14.1" customHeight="1">
      <c r="A39" s="2316">
        <v>2021</v>
      </c>
      <c r="B39" s="2317"/>
      <c r="C39" s="2318">
        <v>105967</v>
      </c>
      <c r="D39" s="2318">
        <v>16074.1</v>
      </c>
      <c r="E39" s="2318">
        <v>89892.800000000003</v>
      </c>
    </row>
    <row r="40" spans="1:6" ht="14.1" customHeight="1">
      <c r="A40" s="535" t="s">
        <v>36</v>
      </c>
      <c r="C40" s="534">
        <v>2726.7</v>
      </c>
      <c r="D40" s="536">
        <v>487.6</v>
      </c>
      <c r="E40" s="537">
        <v>2239.1</v>
      </c>
    </row>
    <row r="41" spans="1:6" ht="14.1" customHeight="1">
      <c r="A41" s="535" t="s">
        <v>67</v>
      </c>
      <c r="C41" s="534">
        <v>7.4</v>
      </c>
      <c r="D41" s="536">
        <v>1.6</v>
      </c>
      <c r="E41" s="537">
        <v>5.8</v>
      </c>
    </row>
    <row r="42" spans="1:6" ht="14.1" customHeight="1">
      <c r="A42" s="535" t="s">
        <v>68</v>
      </c>
      <c r="C42" s="534">
        <v>0</v>
      </c>
      <c r="D42" s="534">
        <v>0</v>
      </c>
      <c r="E42" s="534">
        <v>0</v>
      </c>
    </row>
    <row r="43" spans="1:6" ht="14.1" customHeight="1">
      <c r="A43" s="535" t="s">
        <v>69</v>
      </c>
      <c r="C43" s="534">
        <v>19.600000000000001</v>
      </c>
      <c r="D43" s="536">
        <v>4.5</v>
      </c>
      <c r="E43" s="537">
        <v>15</v>
      </c>
    </row>
    <row r="44" spans="1:6" ht="14.1" customHeight="1">
      <c r="A44" s="535" t="s">
        <v>28</v>
      </c>
      <c r="C44" s="534">
        <v>1945.3</v>
      </c>
      <c r="D44" s="536">
        <v>467.7</v>
      </c>
      <c r="E44" s="537">
        <v>1477.6</v>
      </c>
    </row>
    <row r="45" spans="1:6" ht="14.1" customHeight="1">
      <c r="A45" s="535" t="s">
        <v>70</v>
      </c>
      <c r="C45" s="534">
        <v>3277</v>
      </c>
      <c r="D45" s="536">
        <v>557.20000000000005</v>
      </c>
      <c r="E45" s="537">
        <v>2719.8</v>
      </c>
    </row>
    <row r="46" spans="1:6" ht="14.1" customHeight="1">
      <c r="A46" s="535" t="s">
        <v>71</v>
      </c>
      <c r="C46" s="534">
        <v>395.5</v>
      </c>
      <c r="D46" s="536">
        <v>85.7</v>
      </c>
      <c r="E46" s="537">
        <v>309.89999999999998</v>
      </c>
    </row>
    <row r="47" spans="1:6" ht="14.1" customHeight="1">
      <c r="A47" s="535" t="s">
        <v>123</v>
      </c>
      <c r="C47" s="534">
        <v>66.599999999999994</v>
      </c>
      <c r="D47" s="536">
        <v>22.2</v>
      </c>
      <c r="E47" s="537">
        <v>44.4</v>
      </c>
    </row>
    <row r="48" spans="1:6" ht="14.1" customHeight="1">
      <c r="A48" s="535" t="s">
        <v>73</v>
      </c>
      <c r="C48" s="534">
        <v>90.2</v>
      </c>
      <c r="D48" s="536">
        <v>90.2</v>
      </c>
      <c r="E48" s="538">
        <v>0</v>
      </c>
    </row>
    <row r="49" spans="1:5" ht="14.1" customHeight="1">
      <c r="A49" s="535" t="s">
        <v>74</v>
      </c>
      <c r="C49" s="534">
        <v>154.19999999999999</v>
      </c>
      <c r="D49" s="536">
        <v>28.4</v>
      </c>
      <c r="E49" s="537">
        <v>125.8</v>
      </c>
    </row>
    <row r="50" spans="1:5" ht="14.1" customHeight="1">
      <c r="A50" s="535" t="s">
        <v>75</v>
      </c>
      <c r="C50" s="534">
        <v>23.2</v>
      </c>
      <c r="D50" s="536">
        <v>4</v>
      </c>
      <c r="E50" s="537">
        <v>19.2</v>
      </c>
    </row>
    <row r="51" spans="1:5" ht="14.1" customHeight="1">
      <c r="A51" s="535" t="s">
        <v>137</v>
      </c>
      <c r="C51" s="534">
        <v>5663.2</v>
      </c>
      <c r="D51" s="536">
        <v>854.3</v>
      </c>
      <c r="E51" s="537">
        <v>4808.8999999999996</v>
      </c>
    </row>
    <row r="52" spans="1:5" ht="14.1" customHeight="1">
      <c r="A52" s="535" t="s">
        <v>31</v>
      </c>
      <c r="C52" s="534">
        <v>754.4</v>
      </c>
      <c r="D52" s="536">
        <v>198.5</v>
      </c>
      <c r="E52" s="537">
        <v>555.9</v>
      </c>
    </row>
    <row r="53" spans="1:5" ht="14.1" customHeight="1">
      <c r="A53" s="535" t="s">
        <v>77</v>
      </c>
      <c r="C53" s="534">
        <v>54.2</v>
      </c>
      <c r="D53" s="536">
        <v>10</v>
      </c>
      <c r="E53" s="537">
        <v>44</v>
      </c>
    </row>
    <row r="54" spans="1:5" ht="14.1" customHeight="1">
      <c r="A54" s="535" t="s">
        <v>33</v>
      </c>
      <c r="C54" s="534">
        <v>90625</v>
      </c>
      <c r="D54" s="536">
        <v>13238.2</v>
      </c>
      <c r="E54" s="538">
        <v>77386.8</v>
      </c>
    </row>
    <row r="55" spans="1:5" ht="14.1" customHeight="1">
      <c r="A55" s="535" t="s">
        <v>78</v>
      </c>
      <c r="C55" s="534">
        <v>164.4</v>
      </c>
      <c r="D55" s="536">
        <v>23.7</v>
      </c>
      <c r="E55" s="537">
        <v>140.6</v>
      </c>
    </row>
    <row r="56" spans="1:5" ht="3" customHeight="1">
      <c r="A56" s="2544"/>
      <c r="B56" s="2545"/>
      <c r="C56" s="2546"/>
      <c r="D56" s="2547"/>
      <c r="E56" s="2546"/>
    </row>
    <row r="57" spans="1:5" ht="3" customHeight="1">
      <c r="A57" s="539"/>
      <c r="C57" s="521"/>
      <c r="D57" s="521"/>
      <c r="E57" s="521"/>
    </row>
    <row r="58" spans="1:5">
      <c r="A58" s="414" t="s">
        <v>1015</v>
      </c>
    </row>
    <row r="59" spans="1:5">
      <c r="A59" s="540"/>
    </row>
    <row r="63" spans="1:5">
      <c r="A63" s="493" t="s">
        <v>1059</v>
      </c>
    </row>
  </sheetData>
  <mergeCells count="2">
    <mergeCell ref="C8:E8"/>
    <mergeCell ref="B8:B9"/>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80"/>
  <sheetViews>
    <sheetView showGridLines="0" view="pageBreakPreview" topLeftCell="A22" zoomScaleNormal="100" zoomScaleSheetLayoutView="100" workbookViewId="0">
      <selection activeCell="G35" sqref="G35"/>
    </sheetView>
  </sheetViews>
  <sheetFormatPr baseColWidth="10" defaultColWidth="11.42578125" defaultRowHeight="12"/>
  <cols>
    <col min="1" max="1" width="31.140625" style="458" customWidth="1"/>
    <col min="2" max="6" width="12.7109375" style="458" customWidth="1"/>
    <col min="7" max="16384" width="11.42578125" style="458"/>
  </cols>
  <sheetData>
    <row r="1" spans="1:17" s="474" customFormat="1" ht="30" customHeight="1">
      <c r="C1" s="2323"/>
      <c r="D1" s="2323"/>
      <c r="E1" s="2323"/>
      <c r="F1" s="2324" t="s">
        <v>1477</v>
      </c>
      <c r="G1" s="475"/>
      <c r="H1" s="476"/>
      <c r="I1" s="475"/>
      <c r="J1" s="475"/>
      <c r="K1" s="475"/>
      <c r="L1" s="475"/>
      <c r="M1" s="475"/>
      <c r="N1" s="476"/>
      <c r="O1" s="475"/>
      <c r="P1" s="475"/>
      <c r="Q1" s="475"/>
    </row>
    <row r="2" spans="1:17" s="474" customFormat="1" ht="5.0999999999999996" customHeight="1">
      <c r="A2" s="2548"/>
      <c r="B2" s="2548"/>
      <c r="C2" s="2548"/>
      <c r="D2" s="2548"/>
      <c r="E2" s="2548"/>
      <c r="F2" s="2548"/>
      <c r="G2" s="475"/>
      <c r="H2" s="476"/>
      <c r="I2" s="475"/>
      <c r="J2" s="475"/>
      <c r="K2" s="475"/>
      <c r="L2" s="475"/>
      <c r="M2" s="475"/>
      <c r="N2" s="476"/>
      <c r="O2" s="475"/>
      <c r="P2" s="475"/>
      <c r="Q2" s="475"/>
    </row>
    <row r="3" spans="1:17" s="474" customFormat="1" ht="5.0999999999999996" customHeight="1">
      <c r="A3" s="477"/>
      <c r="B3" s="477"/>
      <c r="C3" s="477"/>
      <c r="D3" s="477"/>
      <c r="E3" s="477"/>
      <c r="F3" s="477"/>
      <c r="G3" s="475"/>
      <c r="H3" s="476"/>
      <c r="I3" s="475"/>
      <c r="J3" s="475"/>
      <c r="K3" s="475"/>
      <c r="L3" s="475"/>
      <c r="M3" s="475"/>
      <c r="N3" s="476"/>
      <c r="O3" s="475"/>
      <c r="P3" s="475"/>
      <c r="Q3" s="475"/>
    </row>
    <row r="4" spans="1:17" s="457" customFormat="1" ht="15" customHeight="1">
      <c r="A4" s="2310" t="s">
        <v>1060</v>
      </c>
      <c r="B4" s="2310"/>
      <c r="C4" s="421"/>
      <c r="D4" s="421"/>
      <c r="G4" s="475"/>
      <c r="H4" s="476"/>
      <c r="I4" s="475"/>
      <c r="J4" s="475"/>
      <c r="K4" s="475"/>
      <c r="L4" s="475"/>
      <c r="M4" s="475"/>
      <c r="N4" s="476"/>
      <c r="O4" s="475"/>
      <c r="P4" s="475"/>
      <c r="Q4" s="475"/>
    </row>
    <row r="5" spans="1:17" s="457" customFormat="1" ht="15" customHeight="1">
      <c r="A5" s="2322"/>
      <c r="B5" s="2321"/>
      <c r="G5" s="475"/>
      <c r="H5" s="476"/>
      <c r="I5" s="475"/>
      <c r="J5" s="475"/>
      <c r="K5" s="475"/>
      <c r="L5" s="475"/>
      <c r="M5" s="475"/>
      <c r="N5" s="476"/>
      <c r="O5" s="475"/>
      <c r="P5" s="475"/>
      <c r="Q5" s="475"/>
    </row>
    <row r="6" spans="1:17" ht="13.5" customHeight="1">
      <c r="A6" s="2319"/>
      <c r="B6" s="2319"/>
      <c r="C6" s="2319"/>
      <c r="D6" s="2319"/>
      <c r="E6" s="2320" t="s">
        <v>1061</v>
      </c>
      <c r="F6" s="2320"/>
      <c r="G6" s="478"/>
      <c r="H6" s="479"/>
      <c r="I6" s="478"/>
      <c r="J6" s="478"/>
      <c r="K6" s="478"/>
      <c r="L6" s="478"/>
      <c r="M6" s="478"/>
      <c r="N6" s="479"/>
      <c r="O6" s="478"/>
      <c r="P6" s="478"/>
      <c r="Q6" s="478"/>
    </row>
    <row r="7" spans="1:17" ht="13.5" customHeight="1">
      <c r="A7" s="2319" t="s">
        <v>1062</v>
      </c>
      <c r="B7" s="2320" t="s">
        <v>1063</v>
      </c>
      <c r="C7" s="2320" t="s">
        <v>1064</v>
      </c>
      <c r="D7" s="2320" t="s">
        <v>1450</v>
      </c>
      <c r="E7" s="2320" t="s">
        <v>1065</v>
      </c>
      <c r="F7" s="2320" t="s">
        <v>1451</v>
      </c>
      <c r="G7" s="478"/>
      <c r="H7" s="479"/>
      <c r="I7" s="478"/>
      <c r="J7" s="478"/>
      <c r="K7" s="478"/>
      <c r="L7" s="478"/>
      <c r="M7" s="478"/>
      <c r="N7" s="479"/>
      <c r="O7" s="478"/>
      <c r="P7" s="478"/>
      <c r="Q7" s="478"/>
    </row>
    <row r="8" spans="1:17" ht="5.0999999999999996" customHeight="1">
      <c r="A8" s="463"/>
      <c r="B8" s="463"/>
      <c r="C8" s="463"/>
      <c r="D8" s="463"/>
      <c r="E8" s="463"/>
      <c r="F8" s="463"/>
      <c r="G8" s="478"/>
      <c r="H8" s="479"/>
      <c r="I8" s="478"/>
      <c r="J8" s="478"/>
      <c r="K8" s="478"/>
      <c r="L8" s="478"/>
      <c r="M8" s="478"/>
      <c r="N8" s="479"/>
      <c r="O8" s="478"/>
      <c r="P8" s="478"/>
      <c r="Q8" s="478"/>
    </row>
    <row r="9" spans="1:17" ht="5.0999999999999996" customHeight="1">
      <c r="A9" s="462"/>
      <c r="B9" s="462"/>
      <c r="C9" s="462"/>
      <c r="D9" s="462"/>
      <c r="E9" s="462"/>
      <c r="F9" s="462"/>
      <c r="G9" s="478"/>
      <c r="H9" s="479"/>
      <c r="I9" s="478"/>
      <c r="J9" s="478"/>
      <c r="K9" s="478"/>
      <c r="L9" s="478"/>
      <c r="M9" s="478"/>
      <c r="N9" s="479"/>
      <c r="O9" s="478"/>
      <c r="P9" s="478"/>
      <c r="Q9" s="478"/>
    </row>
    <row r="10" spans="1:17" ht="13.5" customHeight="1">
      <c r="A10" s="480" t="s">
        <v>1066</v>
      </c>
      <c r="B10" s="481">
        <v>1551</v>
      </c>
      <c r="C10" s="465" t="s">
        <v>139</v>
      </c>
      <c r="D10" s="466" t="s">
        <v>1067</v>
      </c>
      <c r="E10" s="466">
        <v>15</v>
      </c>
      <c r="F10" s="465">
        <v>8</v>
      </c>
      <c r="G10" s="478"/>
      <c r="H10" s="479"/>
      <c r="I10" s="478"/>
      <c r="J10" s="478"/>
      <c r="K10" s="478"/>
      <c r="L10" s="478"/>
      <c r="M10" s="478"/>
      <c r="N10" s="479"/>
      <c r="O10" s="478"/>
      <c r="P10" s="478"/>
      <c r="Q10" s="478"/>
    </row>
    <row r="11" spans="1:17" ht="13.5" customHeight="1">
      <c r="A11" s="480" t="s">
        <v>77</v>
      </c>
      <c r="B11" s="482" t="s">
        <v>1068</v>
      </c>
      <c r="C11" s="465" t="s">
        <v>139</v>
      </c>
      <c r="D11" s="466">
        <v>6.8</v>
      </c>
      <c r="E11" s="466">
        <v>30</v>
      </c>
      <c r="F11" s="465">
        <v>8</v>
      </c>
    </row>
    <row r="12" spans="1:17" ht="13.5" customHeight="1">
      <c r="A12" s="480" t="s">
        <v>77</v>
      </c>
      <c r="B12" s="481">
        <v>1580</v>
      </c>
      <c r="C12" s="465" t="s">
        <v>139</v>
      </c>
      <c r="D12" s="466">
        <v>5.8</v>
      </c>
      <c r="E12" s="466">
        <v>30</v>
      </c>
      <c r="F12" s="465">
        <v>7</v>
      </c>
    </row>
    <row r="13" spans="1:17" ht="13.5" customHeight="1">
      <c r="A13" s="480" t="s">
        <v>1066</v>
      </c>
      <c r="B13" s="482" t="s">
        <v>1069</v>
      </c>
      <c r="C13" s="465" t="s">
        <v>139</v>
      </c>
      <c r="D13" s="466">
        <v>5.2</v>
      </c>
      <c r="E13" s="466">
        <v>15</v>
      </c>
      <c r="F13" s="465">
        <v>7</v>
      </c>
    </row>
    <row r="14" spans="1:17" ht="13.5" customHeight="1">
      <c r="A14" s="480" t="s">
        <v>77</v>
      </c>
      <c r="B14" s="465" t="s">
        <v>1070</v>
      </c>
      <c r="C14" s="465" t="s">
        <v>139</v>
      </c>
      <c r="D14" s="466">
        <v>5.8</v>
      </c>
      <c r="E14" s="466">
        <v>30</v>
      </c>
      <c r="F14" s="465">
        <v>7</v>
      </c>
    </row>
    <row r="15" spans="1:17" ht="13.5" customHeight="1">
      <c r="A15" s="480" t="s">
        <v>77</v>
      </c>
      <c r="B15" s="465" t="s">
        <v>1071</v>
      </c>
      <c r="C15" s="483">
        <v>0.62430555555555556</v>
      </c>
      <c r="D15" s="466">
        <v>6.8</v>
      </c>
      <c r="E15" s="466">
        <v>30</v>
      </c>
      <c r="F15" s="465">
        <v>8</v>
      </c>
    </row>
    <row r="16" spans="1:17" ht="13.5" customHeight="1">
      <c r="A16" s="480" t="s">
        <v>77</v>
      </c>
      <c r="B16" s="481">
        <v>1682</v>
      </c>
      <c r="C16" s="465" t="s">
        <v>139</v>
      </c>
      <c r="D16" s="466">
        <v>5.8</v>
      </c>
      <c r="E16" s="466">
        <v>30</v>
      </c>
      <c r="F16" s="465">
        <v>7</v>
      </c>
    </row>
    <row r="17" spans="1:7" ht="13.5" customHeight="1">
      <c r="A17" s="480" t="s">
        <v>77</v>
      </c>
      <c r="B17" s="482" t="s">
        <v>1072</v>
      </c>
      <c r="C17" s="465" t="s">
        <v>139</v>
      </c>
      <c r="D17" s="466">
        <v>5.8</v>
      </c>
      <c r="E17" s="466">
        <v>30</v>
      </c>
      <c r="F17" s="465">
        <v>7</v>
      </c>
    </row>
    <row r="18" spans="1:7" ht="13.5" customHeight="1">
      <c r="A18" s="480" t="s">
        <v>77</v>
      </c>
      <c r="B18" s="465" t="s">
        <v>1073</v>
      </c>
      <c r="C18" s="465" t="s">
        <v>139</v>
      </c>
      <c r="D18" s="466">
        <v>6.8</v>
      </c>
      <c r="E18" s="466">
        <v>30</v>
      </c>
      <c r="F18" s="465">
        <v>8</v>
      </c>
    </row>
    <row r="19" spans="1:7" ht="13.5" customHeight="1">
      <c r="A19" s="480" t="s">
        <v>77</v>
      </c>
      <c r="B19" s="465" t="s">
        <v>1074</v>
      </c>
      <c r="C19" s="483">
        <v>0.21805555555555556</v>
      </c>
      <c r="D19" s="466">
        <v>7.6</v>
      </c>
      <c r="E19" s="466">
        <v>35</v>
      </c>
      <c r="F19" s="465">
        <v>9</v>
      </c>
    </row>
    <row r="20" spans="1:7" ht="13.5" customHeight="1">
      <c r="A20" s="480" t="s">
        <v>77</v>
      </c>
      <c r="B20" s="465" t="s">
        <v>1075</v>
      </c>
      <c r="C20" s="465" t="s">
        <v>139</v>
      </c>
      <c r="D20" s="466">
        <v>5.8</v>
      </c>
      <c r="E20" s="466">
        <v>30</v>
      </c>
      <c r="F20" s="465">
        <v>7</v>
      </c>
    </row>
    <row r="21" spans="1:7" ht="13.5" customHeight="1">
      <c r="A21" s="480" t="s">
        <v>77</v>
      </c>
      <c r="B21" s="465" t="s">
        <v>1076</v>
      </c>
      <c r="C21" s="483">
        <v>0.39513888888888887</v>
      </c>
      <c r="D21" s="466">
        <v>5.8</v>
      </c>
      <c r="E21" s="466">
        <v>30</v>
      </c>
      <c r="F21" s="465">
        <v>7</v>
      </c>
    </row>
    <row r="22" spans="1:7" ht="13.5" customHeight="1">
      <c r="A22" s="480" t="s">
        <v>77</v>
      </c>
      <c r="B22" s="465" t="s">
        <v>1077</v>
      </c>
      <c r="C22" s="465" t="s">
        <v>139</v>
      </c>
      <c r="D22" s="466">
        <v>6</v>
      </c>
      <c r="E22" s="466">
        <v>30</v>
      </c>
      <c r="F22" s="465">
        <v>7</v>
      </c>
      <c r="G22" s="2549"/>
    </row>
    <row r="23" spans="1:7" ht="13.5" customHeight="1">
      <c r="A23" s="480" t="s">
        <v>77</v>
      </c>
      <c r="B23" s="465" t="s">
        <v>1078</v>
      </c>
      <c r="C23" s="483">
        <v>0.58680555555555558</v>
      </c>
      <c r="D23" s="466">
        <v>7.3</v>
      </c>
      <c r="E23" s="466">
        <v>30</v>
      </c>
      <c r="F23" s="465">
        <v>9</v>
      </c>
      <c r="G23" s="462"/>
    </row>
    <row r="24" spans="1:7" ht="13.5" customHeight="1">
      <c r="A24" s="480" t="s">
        <v>77</v>
      </c>
      <c r="B24" s="465" t="s">
        <v>1079</v>
      </c>
      <c r="C24" s="483">
        <v>0.36388888888888887</v>
      </c>
      <c r="D24" s="466">
        <v>7</v>
      </c>
      <c r="E24" s="466">
        <v>35</v>
      </c>
      <c r="F24" s="465">
        <v>8</v>
      </c>
    </row>
    <row r="25" spans="1:7" ht="13.5" customHeight="1">
      <c r="A25" s="480" t="s">
        <v>77</v>
      </c>
      <c r="B25" s="465" t="s">
        <v>1080</v>
      </c>
      <c r="C25" s="483">
        <v>0.9194444444444444</v>
      </c>
      <c r="D25" s="466">
        <v>6.5</v>
      </c>
      <c r="E25" s="466">
        <v>30</v>
      </c>
      <c r="F25" s="465">
        <v>7</v>
      </c>
    </row>
    <row r="26" spans="1:7" ht="13.5" customHeight="1">
      <c r="A26" s="480" t="s">
        <v>1081</v>
      </c>
      <c r="B26" s="465" t="s">
        <v>1082</v>
      </c>
      <c r="C26" s="483">
        <v>0.19375000000000001</v>
      </c>
      <c r="D26" s="466">
        <v>6</v>
      </c>
      <c r="E26" s="466">
        <v>15</v>
      </c>
      <c r="F26" s="465">
        <v>8</v>
      </c>
    </row>
    <row r="27" spans="1:7" ht="13.5" customHeight="1">
      <c r="A27" s="480" t="s">
        <v>77</v>
      </c>
      <c r="B27" s="482">
        <v>1361</v>
      </c>
      <c r="C27" s="483">
        <v>0.33958333333333335</v>
      </c>
      <c r="D27" s="466">
        <v>5.7</v>
      </c>
      <c r="E27" s="466">
        <v>30</v>
      </c>
      <c r="F27" s="465">
        <v>7</v>
      </c>
    </row>
    <row r="28" spans="1:7" ht="13.5" customHeight="1">
      <c r="A28" s="480" t="s">
        <v>77</v>
      </c>
      <c r="B28" s="482">
        <v>2365</v>
      </c>
      <c r="C28" s="483">
        <v>0.29791666666666666</v>
      </c>
      <c r="D28" s="466">
        <v>6.2</v>
      </c>
      <c r="E28" s="466">
        <v>30</v>
      </c>
      <c r="F28" s="465">
        <v>7</v>
      </c>
    </row>
    <row r="29" spans="1:7" ht="13.5" customHeight="1">
      <c r="A29" s="480" t="s">
        <v>1083</v>
      </c>
      <c r="B29" s="482">
        <v>5173</v>
      </c>
      <c r="C29" s="483">
        <v>0.22152777777777777</v>
      </c>
      <c r="D29" s="466">
        <v>6.2</v>
      </c>
      <c r="E29" s="466">
        <v>32</v>
      </c>
      <c r="F29" s="465">
        <v>7</v>
      </c>
    </row>
    <row r="30" spans="1:7" ht="13.5" customHeight="1">
      <c r="A30" s="480" t="s">
        <v>77</v>
      </c>
      <c r="B30" s="482">
        <v>5473</v>
      </c>
      <c r="C30" s="483">
        <v>0.22152777777777777</v>
      </c>
      <c r="D30" s="466">
        <v>6.7</v>
      </c>
      <c r="E30" s="466">
        <v>30</v>
      </c>
      <c r="F30" s="465">
        <v>7</v>
      </c>
    </row>
    <row r="31" spans="1:7" ht="13.5" customHeight="1">
      <c r="A31" s="480" t="s">
        <v>147</v>
      </c>
      <c r="B31" s="482">
        <v>9712</v>
      </c>
      <c r="C31" s="483">
        <v>0.47916666666666669</v>
      </c>
      <c r="D31" s="466">
        <v>5.4</v>
      </c>
      <c r="E31" s="466">
        <v>15</v>
      </c>
      <c r="F31" s="465">
        <v>7</v>
      </c>
    </row>
    <row r="32" spans="1:7" ht="13.5" customHeight="1">
      <c r="A32" s="480" t="s">
        <v>77</v>
      </c>
      <c r="B32" s="482">
        <v>10975</v>
      </c>
      <c r="C32" s="483">
        <v>0.5</v>
      </c>
      <c r="D32" s="466">
        <v>5.8</v>
      </c>
      <c r="E32" s="466">
        <v>25</v>
      </c>
      <c r="F32" s="465">
        <v>7</v>
      </c>
    </row>
    <row r="33" spans="1:6" ht="13.5" customHeight="1">
      <c r="A33" s="480" t="s">
        <v>77</v>
      </c>
      <c r="B33" s="482">
        <v>11722</v>
      </c>
      <c r="C33" s="483">
        <v>0.26041666666666669</v>
      </c>
      <c r="D33" s="466">
        <v>6.8</v>
      </c>
      <c r="E33" s="466" t="s">
        <v>139</v>
      </c>
      <c r="F33" s="465">
        <v>8</v>
      </c>
    </row>
    <row r="34" spans="1:6" ht="13.5" customHeight="1">
      <c r="A34" s="480" t="s">
        <v>1084</v>
      </c>
      <c r="B34" s="482">
        <v>14472</v>
      </c>
      <c r="C34" s="483">
        <v>0.16111111111111112</v>
      </c>
      <c r="D34" s="466" t="s">
        <v>1085</v>
      </c>
      <c r="E34" s="466" t="s">
        <v>139</v>
      </c>
      <c r="F34" s="465">
        <v>7</v>
      </c>
    </row>
    <row r="35" spans="1:6" ht="13.5" customHeight="1">
      <c r="A35" s="480" t="s">
        <v>77</v>
      </c>
      <c r="B35" s="482">
        <v>17386</v>
      </c>
      <c r="C35" s="483">
        <v>2.7777777777777776E-2</v>
      </c>
      <c r="D35" s="466">
        <v>6.8</v>
      </c>
      <c r="E35" s="466">
        <v>50</v>
      </c>
      <c r="F35" s="465">
        <v>7</v>
      </c>
    </row>
    <row r="36" spans="1:6" ht="13.5" customHeight="1">
      <c r="A36" s="480" t="s">
        <v>1086</v>
      </c>
      <c r="B36" s="482">
        <v>27809</v>
      </c>
      <c r="C36" s="483">
        <v>0.58263888888888882</v>
      </c>
      <c r="D36" s="466">
        <v>5.7</v>
      </c>
      <c r="E36" s="466">
        <v>15</v>
      </c>
      <c r="F36" s="465">
        <v>8</v>
      </c>
    </row>
    <row r="37" spans="1:6" ht="13.5" customHeight="1">
      <c r="A37" s="480" t="s">
        <v>145</v>
      </c>
      <c r="B37" s="482">
        <v>33749</v>
      </c>
      <c r="C37" s="483">
        <v>0.70486111111111116</v>
      </c>
      <c r="D37" s="466">
        <v>7</v>
      </c>
      <c r="E37" s="466">
        <v>30</v>
      </c>
      <c r="F37" s="465">
        <v>7</v>
      </c>
    </row>
    <row r="38" spans="1:6" ht="13.5" customHeight="1">
      <c r="A38" s="480" t="s">
        <v>365</v>
      </c>
      <c r="B38" s="482">
        <v>36157</v>
      </c>
      <c r="C38" s="483">
        <v>0.30763888888888891</v>
      </c>
      <c r="D38" s="466">
        <v>5.5</v>
      </c>
      <c r="E38" s="466">
        <v>5</v>
      </c>
      <c r="F38" s="465">
        <v>6</v>
      </c>
    </row>
    <row r="39" spans="1:6" ht="13.5" customHeight="1">
      <c r="A39" s="480" t="s">
        <v>1088</v>
      </c>
      <c r="B39" s="482">
        <v>37834</v>
      </c>
      <c r="C39" s="483">
        <v>0.57291666666666663</v>
      </c>
      <c r="D39" s="466">
        <v>5.0999999999999996</v>
      </c>
      <c r="E39" s="466">
        <v>5.0999999999999996</v>
      </c>
      <c r="F39" s="465">
        <v>3</v>
      </c>
    </row>
    <row r="40" spans="1:6" ht="13.5" customHeight="1">
      <c r="A40" s="2969" t="s">
        <v>78</v>
      </c>
      <c r="B40" s="2970">
        <v>38335</v>
      </c>
      <c r="C40" s="2971">
        <v>0.97222222222222221</v>
      </c>
      <c r="D40" s="506">
        <v>6.1</v>
      </c>
      <c r="E40" s="506">
        <v>17.3</v>
      </c>
      <c r="F40" s="1741">
        <v>5</v>
      </c>
    </row>
    <row r="41" spans="1:6" ht="13.5" customHeight="1">
      <c r="A41" s="2969" t="s">
        <v>145</v>
      </c>
      <c r="B41" s="2970">
        <v>39117</v>
      </c>
      <c r="C41" s="2971">
        <v>0.87222222222222223</v>
      </c>
      <c r="D41" s="506" t="s">
        <v>1089</v>
      </c>
      <c r="E41" s="506">
        <v>25</v>
      </c>
      <c r="F41" s="1741">
        <v>5</v>
      </c>
    </row>
    <row r="42" spans="1:6" ht="13.5" customHeight="1">
      <c r="A42" s="480" t="s">
        <v>78</v>
      </c>
      <c r="B42" s="482">
        <v>39961</v>
      </c>
      <c r="C42" s="483">
        <v>0.35000000000000003</v>
      </c>
      <c r="D42" s="466">
        <v>7.1</v>
      </c>
      <c r="E42" s="466">
        <v>10</v>
      </c>
      <c r="F42" s="465">
        <v>3</v>
      </c>
    </row>
    <row r="43" spans="1:6" ht="13.5" customHeight="1">
      <c r="A43" s="480" t="s">
        <v>77</v>
      </c>
      <c r="B43" s="482">
        <v>40257</v>
      </c>
      <c r="C43" s="483">
        <v>0.75555555555555554</v>
      </c>
      <c r="D43" s="466">
        <v>5.6</v>
      </c>
      <c r="E43" s="466">
        <v>8.8000000000000007</v>
      </c>
      <c r="F43" s="465">
        <v>6</v>
      </c>
    </row>
    <row r="44" spans="1:6" ht="13.5" customHeight="1">
      <c r="A44" s="480" t="s">
        <v>77</v>
      </c>
      <c r="B44" s="482">
        <v>40455</v>
      </c>
      <c r="C44" s="483">
        <v>0.4916666666666667</v>
      </c>
      <c r="D44" s="466">
        <v>5.0999999999999996</v>
      </c>
      <c r="E44" s="466">
        <v>16.2</v>
      </c>
      <c r="F44" s="465">
        <v>3</v>
      </c>
    </row>
    <row r="45" spans="1:6" ht="13.5" customHeight="1">
      <c r="A45" s="480" t="s">
        <v>145</v>
      </c>
      <c r="B45" s="482">
        <v>40801</v>
      </c>
      <c r="C45" s="483">
        <v>0.36319444444444443</v>
      </c>
      <c r="D45" s="466">
        <v>5</v>
      </c>
      <c r="E45" s="466">
        <v>10</v>
      </c>
      <c r="F45" s="465">
        <v>3</v>
      </c>
    </row>
    <row r="46" spans="1:6" ht="13.5" customHeight="1">
      <c r="A46" s="480" t="s">
        <v>77</v>
      </c>
      <c r="B46" s="482">
        <v>42386</v>
      </c>
      <c r="C46" s="483">
        <v>0.35416666666666669</v>
      </c>
      <c r="D46" s="466">
        <v>5</v>
      </c>
      <c r="E46" s="466">
        <v>5</v>
      </c>
      <c r="F46" s="465">
        <v>4</v>
      </c>
    </row>
    <row r="47" spans="1:6" ht="13.5" customHeight="1">
      <c r="A47" s="480" t="s">
        <v>77</v>
      </c>
      <c r="B47" s="482">
        <v>42752</v>
      </c>
      <c r="C47" s="483">
        <v>0.38055555555555554</v>
      </c>
      <c r="D47" s="466">
        <v>5.8</v>
      </c>
      <c r="E47" s="466">
        <v>7</v>
      </c>
      <c r="F47" s="465">
        <v>6</v>
      </c>
    </row>
    <row r="48" spans="1:6" ht="13.5" customHeight="1">
      <c r="A48" s="480" t="s">
        <v>1090</v>
      </c>
      <c r="B48" s="482">
        <v>43858</v>
      </c>
      <c r="C48" s="483">
        <v>0.59027777777777779</v>
      </c>
      <c r="D48" s="466">
        <v>7.8</v>
      </c>
      <c r="E48" s="466">
        <v>20</v>
      </c>
      <c r="F48" s="465">
        <v>6</v>
      </c>
    </row>
    <row r="49" spans="1:6" ht="13.5" customHeight="1">
      <c r="A49" s="480"/>
      <c r="B49" s="482"/>
      <c r="C49" s="483"/>
      <c r="D49" s="466"/>
      <c r="E49" s="466"/>
      <c r="F49" s="465"/>
    </row>
    <row r="50" spans="1:6" ht="5.0999999999999996" customHeight="1">
      <c r="A50" s="2549"/>
      <c r="B50" s="2549"/>
      <c r="C50" s="2549"/>
      <c r="D50" s="2549"/>
      <c r="E50" s="2549"/>
      <c r="F50" s="2549"/>
    </row>
    <row r="51" spans="1:6" ht="5.0999999999999996" customHeight="1"/>
    <row r="52" spans="1:6" ht="12" customHeight="1">
      <c r="A52" s="470" t="s">
        <v>1091</v>
      </c>
    </row>
    <row r="53" spans="1:6" ht="12" customHeight="1">
      <c r="A53" s="470" t="s">
        <v>1092</v>
      </c>
    </row>
    <row r="54" spans="1:6" ht="12" customHeight="1">
      <c r="A54" s="472" t="s">
        <v>1093</v>
      </c>
    </row>
    <row r="55" spans="1:6" ht="11.25" customHeight="1"/>
    <row r="56" spans="1:6" ht="11.25" customHeight="1">
      <c r="A56" s="421"/>
      <c r="B56" s="386"/>
      <c r="C56" s="386"/>
      <c r="D56" s="386"/>
    </row>
    <row r="57" spans="1:6" ht="11.25" customHeight="1">
      <c r="A57" s="484"/>
    </row>
    <row r="58" spans="1:6" ht="11.25" customHeight="1">
      <c r="A58" s="484"/>
    </row>
    <row r="59" spans="1:6" ht="12" customHeight="1">
      <c r="A59" s="462"/>
      <c r="B59" s="462"/>
      <c r="C59" s="462"/>
      <c r="D59" s="462"/>
      <c r="E59" s="462"/>
      <c r="F59" s="462"/>
    </row>
    <row r="60" spans="1:6" ht="12" customHeight="1">
      <c r="A60" s="463"/>
      <c r="B60" s="463"/>
      <c r="C60" s="463"/>
      <c r="D60" s="463"/>
      <c r="E60" s="463"/>
      <c r="F60" s="463"/>
    </row>
    <row r="61" spans="1:6" ht="12" customHeight="1">
      <c r="A61" s="463"/>
      <c r="B61" s="463"/>
      <c r="C61" s="463"/>
      <c r="D61" s="464"/>
      <c r="E61" s="464"/>
      <c r="F61" s="464"/>
    </row>
    <row r="62" spans="1:6" ht="12" customHeight="1">
      <c r="A62" s="463"/>
      <c r="B62" s="464"/>
      <c r="C62" s="464"/>
      <c r="D62" s="464"/>
      <c r="E62" s="464"/>
      <c r="F62" s="464"/>
    </row>
    <row r="63" spans="1:6" ht="12" customHeight="1">
      <c r="A63" s="463"/>
      <c r="B63" s="463"/>
      <c r="C63" s="463"/>
      <c r="D63" s="463"/>
      <c r="E63" s="463"/>
      <c r="F63" s="463"/>
    </row>
    <row r="64" spans="1:6" ht="12" customHeight="1">
      <c r="A64" s="462"/>
      <c r="B64" s="462"/>
      <c r="C64" s="462"/>
      <c r="D64" s="462"/>
      <c r="E64" s="462"/>
      <c r="F64" s="462"/>
    </row>
    <row r="65" spans="1:6" ht="11.25" customHeight="1">
      <c r="A65" s="485"/>
      <c r="B65" s="486"/>
      <c r="C65" s="487"/>
      <c r="D65" s="488"/>
      <c r="E65" s="488"/>
      <c r="F65" s="473"/>
    </row>
    <row r="66" spans="1:6" ht="11.25" customHeight="1">
      <c r="A66" s="485"/>
      <c r="B66" s="486"/>
      <c r="C66" s="487"/>
      <c r="D66" s="488"/>
      <c r="E66" s="488"/>
      <c r="F66" s="489"/>
    </row>
    <row r="67" spans="1:6" ht="11.25" customHeight="1">
      <c r="A67" s="485"/>
      <c r="B67" s="486"/>
      <c r="C67" s="487"/>
      <c r="D67" s="488"/>
      <c r="E67" s="488"/>
      <c r="F67" s="473"/>
    </row>
    <row r="68" spans="1:6" ht="11.25" customHeight="1">
      <c r="A68" s="485"/>
      <c r="B68" s="486"/>
      <c r="C68" s="487"/>
      <c r="D68" s="488"/>
      <c r="E68" s="488"/>
      <c r="F68" s="473"/>
    </row>
    <row r="69" spans="1:6" ht="11.25" customHeight="1">
      <c r="A69" s="485"/>
      <c r="B69" s="486"/>
      <c r="C69" s="487"/>
      <c r="D69" s="488"/>
      <c r="E69" s="488"/>
      <c r="F69" s="473"/>
    </row>
    <row r="70" spans="1:6" ht="11.25" customHeight="1">
      <c r="A70" s="485"/>
      <c r="B70" s="486"/>
      <c r="C70" s="487"/>
      <c r="D70" s="488"/>
      <c r="E70" s="488"/>
      <c r="F70" s="473"/>
    </row>
    <row r="71" spans="1:6" ht="11.25" customHeight="1">
      <c r="A71" s="485"/>
      <c r="B71" s="486"/>
      <c r="C71" s="487"/>
      <c r="D71" s="488"/>
      <c r="E71" s="488"/>
      <c r="F71" s="473"/>
    </row>
    <row r="72" spans="1:6" ht="11.25" customHeight="1">
      <c r="A72" s="485"/>
      <c r="B72" s="486"/>
      <c r="C72" s="487"/>
      <c r="D72" s="488"/>
      <c r="E72" s="488"/>
      <c r="F72" s="473"/>
    </row>
    <row r="73" spans="1:6" ht="11.25" customHeight="1">
      <c r="A73" s="485"/>
      <c r="B73" s="486"/>
      <c r="C73" s="487"/>
      <c r="D73" s="488"/>
      <c r="E73" s="488"/>
      <c r="F73" s="473"/>
    </row>
    <row r="74" spans="1:6" ht="11.25" customHeight="1">
      <c r="A74" s="485"/>
      <c r="B74" s="486"/>
      <c r="C74" s="487"/>
      <c r="D74" s="488"/>
      <c r="E74" s="488"/>
      <c r="F74" s="473"/>
    </row>
    <row r="75" spans="1:6" ht="11.25" customHeight="1">
      <c r="A75" s="490"/>
      <c r="B75" s="490"/>
      <c r="C75" s="490"/>
      <c r="D75" s="490"/>
      <c r="E75" s="490"/>
      <c r="F75" s="490"/>
    </row>
    <row r="76" spans="1:6" ht="11.25" customHeight="1">
      <c r="A76" s="490"/>
      <c r="B76" s="490"/>
      <c r="C76" s="490"/>
      <c r="D76" s="490"/>
      <c r="E76" s="472"/>
      <c r="F76" s="472"/>
    </row>
    <row r="77" spans="1:6" ht="11.25" customHeight="1">
      <c r="A77" s="470"/>
      <c r="B77" s="490"/>
      <c r="C77" s="490"/>
      <c r="D77" s="490"/>
      <c r="E77" s="472"/>
      <c r="F77" s="472"/>
    </row>
    <row r="78" spans="1:6" ht="11.25" customHeight="1">
      <c r="A78" s="470"/>
      <c r="B78" s="490"/>
      <c r="C78" s="490"/>
      <c r="D78" s="490"/>
      <c r="E78" s="472"/>
      <c r="F78" s="472"/>
    </row>
    <row r="79" spans="1:6" ht="11.25" customHeight="1">
      <c r="A79" s="470"/>
      <c r="B79" s="490"/>
      <c r="C79" s="490"/>
      <c r="D79" s="490"/>
      <c r="E79" s="472"/>
      <c r="F79" s="472"/>
    </row>
    <row r="80" spans="1:6" ht="11.25" customHeight="1">
      <c r="A80" s="472"/>
      <c r="B80" s="472"/>
      <c r="C80" s="472"/>
      <c r="D80" s="472"/>
      <c r="E80" s="472"/>
      <c r="F80" s="472"/>
    </row>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65"/>
  <sheetViews>
    <sheetView showGridLines="0" view="pageBreakPreview" topLeftCell="A19" zoomScaleNormal="100" zoomScaleSheetLayoutView="100" workbookViewId="0">
      <selection activeCell="G35" sqref="G35"/>
    </sheetView>
  </sheetViews>
  <sheetFormatPr baseColWidth="10" defaultColWidth="11.42578125" defaultRowHeight="12"/>
  <cols>
    <col min="1" max="1" width="35.28515625" style="458" customWidth="1"/>
    <col min="2" max="4" width="10.7109375" style="458" customWidth="1"/>
    <col min="5" max="5" width="11.7109375" style="458" customWidth="1"/>
    <col min="6" max="6" width="12.7109375" style="458" customWidth="1"/>
    <col min="7" max="16384" width="11.42578125" style="458"/>
  </cols>
  <sheetData>
    <row r="1" spans="1:16" s="412" customFormat="1" ht="30" customHeight="1">
      <c r="C1" s="2225"/>
      <c r="D1" s="2225"/>
      <c r="E1" s="2225"/>
      <c r="F1" s="2226" t="s">
        <v>1477</v>
      </c>
      <c r="G1" s="456"/>
      <c r="H1" s="419"/>
      <c r="I1" s="419"/>
      <c r="J1" s="419"/>
      <c r="K1" s="419"/>
      <c r="L1" s="419"/>
      <c r="M1" s="456"/>
      <c r="N1" s="419"/>
      <c r="O1" s="419"/>
      <c r="P1" s="419"/>
    </row>
    <row r="2" spans="1:16" s="412" customFormat="1" ht="5.0999999999999996" customHeight="1">
      <c r="A2" s="2515"/>
      <c r="B2" s="2515"/>
      <c r="C2" s="2515"/>
      <c r="D2" s="2515"/>
      <c r="E2" s="2515"/>
      <c r="F2" s="2515"/>
      <c r="G2" s="456"/>
      <c r="H2" s="419"/>
      <c r="I2" s="419"/>
      <c r="J2" s="419"/>
      <c r="K2" s="419"/>
      <c r="L2" s="419"/>
      <c r="M2" s="456"/>
      <c r="N2" s="419"/>
      <c r="O2" s="419"/>
      <c r="P2" s="419"/>
    </row>
    <row r="3" spans="1:16" s="412" customFormat="1" ht="5.0999999999999996" customHeight="1">
      <c r="A3" s="420"/>
      <c r="B3" s="420"/>
      <c r="C3" s="420"/>
      <c r="D3" s="420"/>
      <c r="E3" s="420"/>
      <c r="F3" s="420"/>
      <c r="G3" s="456"/>
      <c r="H3" s="419"/>
      <c r="I3" s="419"/>
      <c r="J3" s="419"/>
      <c r="K3" s="419"/>
      <c r="L3" s="419"/>
      <c r="M3" s="456"/>
      <c r="N3" s="419"/>
      <c r="O3" s="419"/>
      <c r="P3" s="419"/>
    </row>
    <row r="4" spans="1:16" s="457" customFormat="1" ht="15" customHeight="1">
      <c r="A4" s="2310" t="s">
        <v>1494</v>
      </c>
      <c r="B4" s="2310"/>
      <c r="C4" s="2310"/>
      <c r="D4" s="2310"/>
      <c r="E4" s="2321"/>
      <c r="F4" s="2321"/>
      <c r="G4" s="456"/>
      <c r="H4" s="419"/>
      <c r="I4" s="419"/>
      <c r="J4" s="419"/>
      <c r="K4" s="419"/>
      <c r="L4" s="419"/>
      <c r="M4" s="456"/>
      <c r="N4" s="419"/>
      <c r="O4" s="419"/>
      <c r="P4" s="419"/>
    </row>
    <row r="5" spans="1:16" ht="15" customHeight="1">
      <c r="A5" s="2322"/>
      <c r="B5" s="2321"/>
      <c r="C5" s="2321"/>
      <c r="D5" s="2321"/>
      <c r="E5" s="2321"/>
      <c r="F5" s="2321"/>
      <c r="G5" s="460"/>
      <c r="H5" s="461"/>
      <c r="I5" s="461"/>
      <c r="J5" s="461"/>
      <c r="K5" s="461"/>
      <c r="L5" s="461"/>
      <c r="M5" s="460"/>
      <c r="N5" s="461"/>
      <c r="O5" s="461"/>
      <c r="P5" s="461"/>
    </row>
    <row r="6" spans="1:16" ht="5.0999999999999996" customHeight="1">
      <c r="A6" s="462"/>
      <c r="B6" s="462"/>
      <c r="C6" s="462"/>
      <c r="D6" s="462"/>
      <c r="E6" s="462"/>
      <c r="F6" s="462"/>
      <c r="G6" s="460"/>
      <c r="H6" s="461"/>
      <c r="I6" s="461"/>
      <c r="J6" s="461"/>
      <c r="K6" s="461"/>
      <c r="L6" s="461"/>
      <c r="M6" s="460"/>
      <c r="N6" s="461"/>
      <c r="O6" s="461"/>
      <c r="P6" s="461"/>
    </row>
    <row r="7" spans="1:16" ht="5.0999999999999996" customHeight="1">
      <c r="A7" s="463"/>
      <c r="B7" s="463"/>
      <c r="C7" s="463"/>
      <c r="D7" s="463"/>
      <c r="E7" s="463"/>
      <c r="F7" s="463"/>
      <c r="G7" s="460"/>
      <c r="H7" s="461"/>
      <c r="I7" s="461"/>
      <c r="J7" s="461"/>
      <c r="K7" s="461"/>
      <c r="L7" s="461"/>
      <c r="M7" s="460"/>
      <c r="N7" s="461"/>
      <c r="O7" s="461"/>
      <c r="P7" s="461"/>
    </row>
    <row r="8" spans="1:16" ht="12.75" customHeight="1">
      <c r="A8" s="2319"/>
      <c r="B8" s="2319"/>
      <c r="C8" s="2319"/>
      <c r="D8" s="2319"/>
      <c r="E8" s="2320" t="s">
        <v>1061</v>
      </c>
      <c r="F8" s="2320"/>
      <c r="G8" s="460"/>
      <c r="H8" s="461"/>
      <c r="I8" s="461"/>
      <c r="J8" s="461"/>
      <c r="K8" s="461"/>
      <c r="L8" s="461"/>
      <c r="M8" s="460"/>
      <c r="N8" s="461"/>
      <c r="O8" s="461"/>
      <c r="P8" s="461"/>
    </row>
    <row r="9" spans="1:16" ht="12.75" customHeight="1">
      <c r="A9" s="2319" t="s">
        <v>1062</v>
      </c>
      <c r="B9" s="2320" t="s">
        <v>1063</v>
      </c>
      <c r="C9" s="2320" t="s">
        <v>1064</v>
      </c>
      <c r="D9" s="2320" t="s">
        <v>1450</v>
      </c>
      <c r="E9" s="2320" t="s">
        <v>1065</v>
      </c>
      <c r="F9" s="2320" t="s">
        <v>1451</v>
      </c>
      <c r="G9" s="460"/>
      <c r="H9" s="461"/>
      <c r="I9" s="461"/>
      <c r="J9" s="461"/>
      <c r="K9" s="461"/>
      <c r="L9" s="461"/>
      <c r="M9" s="460"/>
      <c r="N9" s="461"/>
      <c r="O9" s="461"/>
      <c r="P9" s="461"/>
    </row>
    <row r="10" spans="1:16" ht="5.0999999999999996" customHeight="1">
      <c r="A10" s="463"/>
      <c r="B10" s="464"/>
      <c r="C10" s="464"/>
      <c r="D10" s="464"/>
      <c r="E10" s="464"/>
      <c r="F10" s="464"/>
      <c r="G10" s="460"/>
      <c r="H10" s="461"/>
      <c r="I10" s="461"/>
      <c r="J10" s="461"/>
      <c r="K10" s="461"/>
      <c r="L10" s="461"/>
      <c r="M10" s="460"/>
      <c r="N10" s="461"/>
      <c r="O10" s="461"/>
      <c r="P10" s="461"/>
    </row>
    <row r="11" spans="1:16" ht="5.0999999999999996" customHeight="1">
      <c r="A11" s="462"/>
      <c r="B11" s="473"/>
      <c r="C11" s="473"/>
      <c r="D11" s="473"/>
      <c r="E11" s="473"/>
      <c r="F11" s="473"/>
      <c r="G11" s="460"/>
      <c r="H11" s="461"/>
      <c r="I11" s="461"/>
      <c r="J11" s="461"/>
      <c r="K11" s="461"/>
      <c r="L11" s="461"/>
      <c r="M11" s="460"/>
      <c r="N11" s="461"/>
      <c r="O11" s="461"/>
      <c r="P11" s="461"/>
    </row>
    <row r="12" spans="1:16" ht="24">
      <c r="A12" s="2972" t="s">
        <v>1558</v>
      </c>
      <c r="B12" s="468">
        <v>44212</v>
      </c>
      <c r="C12" s="468" t="s">
        <v>1571</v>
      </c>
      <c r="D12" s="465" t="s">
        <v>1537</v>
      </c>
      <c r="E12" s="466">
        <v>24</v>
      </c>
      <c r="F12" s="2973" t="s">
        <v>1538</v>
      </c>
      <c r="G12" s="460"/>
      <c r="H12" s="461"/>
      <c r="I12" s="461"/>
      <c r="J12" s="461"/>
      <c r="K12" s="461"/>
      <c r="L12" s="461"/>
      <c r="M12" s="460"/>
      <c r="N12" s="461"/>
      <c r="O12" s="461"/>
      <c r="P12" s="461"/>
    </row>
    <row r="13" spans="1:16">
      <c r="A13" s="2972" t="s">
        <v>1559</v>
      </c>
      <c r="B13" s="468">
        <v>44217</v>
      </c>
      <c r="C13" s="468" t="s">
        <v>1572</v>
      </c>
      <c r="D13" s="465" t="s">
        <v>1539</v>
      </c>
      <c r="E13" s="466" t="s">
        <v>1540</v>
      </c>
      <c r="F13" s="2973" t="s">
        <v>1541</v>
      </c>
      <c r="G13" s="460"/>
      <c r="H13" s="461"/>
      <c r="I13" s="461"/>
      <c r="J13" s="461"/>
      <c r="K13" s="461"/>
      <c r="L13" s="461"/>
      <c r="M13" s="460"/>
      <c r="N13" s="461"/>
      <c r="O13" s="461"/>
      <c r="P13" s="461"/>
    </row>
    <row r="14" spans="1:16" ht="24">
      <c r="A14" s="2972" t="s">
        <v>1560</v>
      </c>
      <c r="B14" s="468">
        <v>44294</v>
      </c>
      <c r="C14" s="468" t="s">
        <v>1573</v>
      </c>
      <c r="D14" s="466" t="s">
        <v>1542</v>
      </c>
      <c r="E14" s="466" t="s">
        <v>1543</v>
      </c>
      <c r="F14" s="2973" t="s">
        <v>1538</v>
      </c>
      <c r="G14" s="460"/>
      <c r="H14" s="461"/>
      <c r="I14" s="461"/>
      <c r="J14" s="461"/>
      <c r="K14" s="461"/>
      <c r="L14" s="461"/>
      <c r="M14" s="460"/>
      <c r="N14" s="461"/>
      <c r="O14" s="461"/>
      <c r="P14" s="461"/>
    </row>
    <row r="15" spans="1:16" ht="19.5" customHeight="1">
      <c r="A15" s="2972" t="s">
        <v>1561</v>
      </c>
      <c r="B15" s="468">
        <v>44376</v>
      </c>
      <c r="C15" s="468" t="s">
        <v>1574</v>
      </c>
      <c r="D15" s="466" t="s">
        <v>1544</v>
      </c>
      <c r="E15" s="466" t="s">
        <v>1067</v>
      </c>
      <c r="F15" s="2973" t="s">
        <v>1541</v>
      </c>
      <c r="G15" s="460"/>
      <c r="H15" s="461"/>
      <c r="I15" s="461"/>
      <c r="J15" s="461"/>
      <c r="K15" s="461"/>
      <c r="L15" s="461"/>
      <c r="M15" s="460"/>
      <c r="N15" s="461"/>
      <c r="O15" s="461"/>
      <c r="P15" s="461"/>
    </row>
    <row r="16" spans="1:16" ht="19.5" customHeight="1">
      <c r="A16" s="2972" t="s">
        <v>365</v>
      </c>
      <c r="B16" s="468">
        <v>44380</v>
      </c>
      <c r="C16" s="468" t="s">
        <v>1575</v>
      </c>
      <c r="D16" s="465" t="s">
        <v>1545</v>
      </c>
      <c r="E16" s="466" t="s">
        <v>1546</v>
      </c>
      <c r="F16" s="2973" t="s">
        <v>1538</v>
      </c>
      <c r="G16" s="460"/>
      <c r="H16" s="461"/>
      <c r="I16" s="461"/>
      <c r="J16" s="461"/>
      <c r="K16" s="461"/>
      <c r="L16" s="461"/>
      <c r="M16" s="460"/>
      <c r="N16" s="461"/>
      <c r="O16" s="461"/>
      <c r="P16" s="461"/>
    </row>
    <row r="17" spans="1:16" ht="24">
      <c r="A17" s="2972" t="s">
        <v>1562</v>
      </c>
      <c r="B17" s="468">
        <v>44388</v>
      </c>
      <c r="C17" s="468" t="s">
        <v>1576</v>
      </c>
      <c r="D17" s="465" t="s">
        <v>1545</v>
      </c>
      <c r="E17" s="466" t="s">
        <v>1547</v>
      </c>
      <c r="F17" s="2973" t="s">
        <v>1538</v>
      </c>
      <c r="G17" s="460"/>
      <c r="H17" s="461"/>
      <c r="I17" s="461"/>
      <c r="J17" s="461"/>
      <c r="K17" s="461"/>
      <c r="L17" s="461"/>
      <c r="M17" s="460"/>
      <c r="N17" s="461"/>
      <c r="O17" s="461"/>
      <c r="P17" s="461"/>
    </row>
    <row r="18" spans="1:16" ht="24">
      <c r="A18" s="2972" t="s">
        <v>1562</v>
      </c>
      <c r="B18" s="468">
        <v>44395</v>
      </c>
      <c r="C18" s="468" t="s">
        <v>1577</v>
      </c>
      <c r="D18" s="465" t="s">
        <v>1548</v>
      </c>
      <c r="E18" s="466" t="s">
        <v>1549</v>
      </c>
      <c r="F18" s="2973" t="s">
        <v>1538</v>
      </c>
      <c r="G18" s="460"/>
      <c r="H18" s="461"/>
      <c r="I18" s="461"/>
      <c r="J18" s="461"/>
      <c r="K18" s="461"/>
      <c r="L18" s="461"/>
      <c r="M18" s="460"/>
      <c r="N18" s="461"/>
      <c r="O18" s="461"/>
      <c r="P18" s="461"/>
    </row>
    <row r="19" spans="1:16" ht="24">
      <c r="A19" s="2972" t="s">
        <v>1562</v>
      </c>
      <c r="B19" s="468">
        <v>44421</v>
      </c>
      <c r="C19" s="468" t="s">
        <v>1578</v>
      </c>
      <c r="D19" s="465" t="s">
        <v>1545</v>
      </c>
      <c r="E19" s="466" t="s">
        <v>1550</v>
      </c>
      <c r="F19" s="2973" t="s">
        <v>1538</v>
      </c>
      <c r="G19" s="460"/>
      <c r="H19" s="461"/>
      <c r="I19" s="461"/>
      <c r="J19" s="461"/>
      <c r="K19" s="461"/>
      <c r="L19" s="461"/>
      <c r="M19" s="460"/>
      <c r="N19" s="461"/>
      <c r="O19" s="461"/>
      <c r="P19" s="461"/>
    </row>
    <row r="20" spans="1:16" ht="24">
      <c r="A20" s="2972" t="s">
        <v>1562</v>
      </c>
      <c r="B20" s="468">
        <v>44422</v>
      </c>
      <c r="C20" s="468" t="s">
        <v>1579</v>
      </c>
      <c r="D20" s="465" t="s">
        <v>1551</v>
      </c>
      <c r="E20" s="466">
        <v>10</v>
      </c>
      <c r="F20" s="2973" t="s">
        <v>1552</v>
      </c>
      <c r="G20" s="460"/>
      <c r="H20" s="461"/>
      <c r="I20" s="461"/>
      <c r="J20" s="461"/>
      <c r="K20" s="461"/>
      <c r="L20" s="461"/>
      <c r="M20" s="460"/>
      <c r="N20" s="461"/>
      <c r="O20" s="461"/>
      <c r="P20" s="461"/>
    </row>
    <row r="21" spans="1:16" ht="19.5" customHeight="1">
      <c r="A21" s="2972" t="s">
        <v>33</v>
      </c>
      <c r="B21" s="468">
        <v>44422</v>
      </c>
      <c r="C21" s="468" t="s">
        <v>1580</v>
      </c>
      <c r="D21" s="465" t="s">
        <v>1553</v>
      </c>
      <c r="E21" s="466">
        <v>10</v>
      </c>
      <c r="F21" s="2973" t="s">
        <v>1538</v>
      </c>
      <c r="G21" s="460"/>
      <c r="H21" s="461"/>
      <c r="I21" s="461"/>
      <c r="J21" s="461"/>
      <c r="K21" s="461"/>
      <c r="L21" s="461"/>
      <c r="M21" s="460"/>
      <c r="N21" s="461"/>
      <c r="O21" s="461"/>
      <c r="P21" s="461"/>
    </row>
    <row r="22" spans="1:16" ht="19.5" customHeight="1">
      <c r="A22" s="2972" t="s">
        <v>33</v>
      </c>
      <c r="B22" s="468">
        <v>44422</v>
      </c>
      <c r="C22" s="468" t="s">
        <v>1581</v>
      </c>
      <c r="D22" s="465" t="s">
        <v>1554</v>
      </c>
      <c r="E22" s="466">
        <v>10</v>
      </c>
      <c r="F22" s="2973" t="s">
        <v>1538</v>
      </c>
      <c r="G22" s="2903"/>
      <c r="H22" s="461"/>
      <c r="I22" s="461"/>
      <c r="J22" s="461"/>
      <c r="K22" s="461"/>
      <c r="L22" s="461"/>
      <c r="M22" s="460"/>
      <c r="N22" s="461"/>
      <c r="O22" s="461"/>
      <c r="P22" s="461"/>
    </row>
    <row r="23" spans="1:16" ht="19.5" customHeight="1">
      <c r="A23" s="2972" t="s">
        <v>33</v>
      </c>
      <c r="B23" s="468">
        <v>44422</v>
      </c>
      <c r="C23" s="468" t="s">
        <v>1582</v>
      </c>
      <c r="D23" s="465" t="s">
        <v>1544</v>
      </c>
      <c r="E23" s="466">
        <v>10</v>
      </c>
      <c r="F23" s="2973" t="s">
        <v>1538</v>
      </c>
      <c r="G23" s="460"/>
      <c r="H23" s="461"/>
      <c r="I23" s="461"/>
      <c r="J23" s="461"/>
      <c r="K23" s="461"/>
      <c r="L23" s="461"/>
      <c r="M23" s="460"/>
      <c r="N23" s="461"/>
      <c r="O23" s="461"/>
      <c r="P23" s="461"/>
    </row>
    <row r="24" spans="1:16" ht="19.5" customHeight="1">
      <c r="A24" s="2972" t="s">
        <v>33</v>
      </c>
      <c r="B24" s="468">
        <v>44422</v>
      </c>
      <c r="C24" s="468" t="s">
        <v>1583</v>
      </c>
      <c r="D24" s="465" t="s">
        <v>1553</v>
      </c>
      <c r="E24" s="466">
        <v>10</v>
      </c>
      <c r="F24" s="2973" t="s">
        <v>1538</v>
      </c>
      <c r="G24" s="460"/>
      <c r="H24" s="461"/>
      <c r="I24" s="461"/>
      <c r="J24" s="461"/>
      <c r="K24" s="461"/>
      <c r="L24" s="461"/>
      <c r="M24" s="460"/>
      <c r="N24" s="461"/>
      <c r="O24" s="461"/>
      <c r="P24" s="461"/>
    </row>
    <row r="25" spans="1:16" ht="19.5" customHeight="1">
      <c r="A25" s="2972" t="s">
        <v>33</v>
      </c>
      <c r="B25" s="468">
        <v>44422</v>
      </c>
      <c r="C25" s="468" t="s">
        <v>1584</v>
      </c>
      <c r="D25" s="465" t="s">
        <v>1544</v>
      </c>
      <c r="E25" s="466">
        <v>10</v>
      </c>
      <c r="F25" s="2973" t="s">
        <v>1538</v>
      </c>
      <c r="G25" s="460"/>
      <c r="H25" s="461"/>
      <c r="I25" s="461"/>
      <c r="J25" s="461"/>
      <c r="K25" s="461"/>
      <c r="L25" s="461"/>
      <c r="M25" s="460"/>
      <c r="N25" s="461"/>
      <c r="O25" s="461"/>
      <c r="P25" s="461"/>
    </row>
    <row r="26" spans="1:16" ht="19.5" customHeight="1">
      <c r="A26" s="2972" t="s">
        <v>33</v>
      </c>
      <c r="B26" s="468">
        <v>44422</v>
      </c>
      <c r="C26" s="468" t="s">
        <v>1585</v>
      </c>
      <c r="D26" s="465" t="s">
        <v>1544</v>
      </c>
      <c r="E26" s="466">
        <v>10</v>
      </c>
      <c r="F26" s="2973" t="s">
        <v>1538</v>
      </c>
      <c r="G26" s="460"/>
      <c r="H26" s="461"/>
      <c r="I26" s="461"/>
      <c r="J26" s="461"/>
      <c r="K26" s="461"/>
      <c r="L26" s="461"/>
      <c r="M26" s="460"/>
      <c r="N26" s="461"/>
      <c r="O26" s="461"/>
      <c r="P26" s="461"/>
    </row>
    <row r="27" spans="1:16" ht="19.5" customHeight="1">
      <c r="A27" s="2972" t="s">
        <v>33</v>
      </c>
      <c r="B27" s="468">
        <v>44422</v>
      </c>
      <c r="C27" s="468" t="s">
        <v>1586</v>
      </c>
      <c r="D27" s="466" t="s">
        <v>1555</v>
      </c>
      <c r="E27" s="466">
        <v>10</v>
      </c>
      <c r="F27" s="2973" t="s">
        <v>1538</v>
      </c>
      <c r="G27" s="460"/>
      <c r="H27" s="461"/>
      <c r="I27" s="461"/>
      <c r="J27" s="461"/>
      <c r="K27" s="461"/>
      <c r="L27" s="461"/>
      <c r="M27" s="460"/>
      <c r="N27" s="461"/>
      <c r="O27" s="461"/>
      <c r="P27" s="461"/>
    </row>
    <row r="28" spans="1:16" ht="19.5" customHeight="1">
      <c r="A28" s="2972" t="s">
        <v>1563</v>
      </c>
      <c r="B28" s="468">
        <v>44459</v>
      </c>
      <c r="C28" s="468" t="s">
        <v>1587</v>
      </c>
      <c r="D28" s="466" t="s">
        <v>1556</v>
      </c>
      <c r="E28" s="466">
        <v>17</v>
      </c>
      <c r="F28" s="2973" t="s">
        <v>1538</v>
      </c>
      <c r="G28" s="460"/>
      <c r="H28" s="461"/>
      <c r="I28" s="461"/>
      <c r="J28" s="461"/>
      <c r="K28" s="461"/>
      <c r="L28" s="461"/>
      <c r="M28" s="460"/>
      <c r="N28" s="461"/>
      <c r="O28" s="461"/>
      <c r="P28" s="461"/>
    </row>
    <row r="29" spans="1:16" ht="19.5" customHeight="1">
      <c r="A29" s="2972" t="s">
        <v>1563</v>
      </c>
      <c r="B29" s="468">
        <v>44459</v>
      </c>
      <c r="C29" s="468" t="s">
        <v>1588</v>
      </c>
      <c r="D29" s="466" t="s">
        <v>1556</v>
      </c>
      <c r="E29" s="466">
        <v>17</v>
      </c>
      <c r="F29" s="2973" t="s">
        <v>1538</v>
      </c>
      <c r="G29" s="460"/>
      <c r="H29" s="461"/>
      <c r="I29" s="461"/>
      <c r="J29" s="461"/>
      <c r="K29" s="461"/>
      <c r="L29" s="461"/>
      <c r="M29" s="460"/>
      <c r="N29" s="461"/>
      <c r="O29" s="461"/>
      <c r="P29" s="461"/>
    </row>
    <row r="30" spans="1:16" ht="19.5" customHeight="1">
      <c r="A30" s="2972" t="s">
        <v>1563</v>
      </c>
      <c r="B30" s="468">
        <v>44465</v>
      </c>
      <c r="C30" s="468" t="s">
        <v>1589</v>
      </c>
      <c r="D30" s="465" t="s">
        <v>1542</v>
      </c>
      <c r="E30" s="466" t="s">
        <v>1087</v>
      </c>
      <c r="F30" s="2973" t="s">
        <v>1538</v>
      </c>
      <c r="G30" s="460"/>
      <c r="H30" s="461"/>
      <c r="I30" s="461"/>
      <c r="J30" s="461"/>
      <c r="K30" s="461"/>
      <c r="L30" s="461"/>
      <c r="M30" s="460"/>
      <c r="N30" s="461"/>
      <c r="O30" s="461"/>
      <c r="P30" s="461"/>
    </row>
    <row r="31" spans="1:16" ht="24">
      <c r="A31" s="2972" t="s">
        <v>1564</v>
      </c>
      <c r="B31" s="468">
        <v>44376</v>
      </c>
      <c r="C31" s="468" t="s">
        <v>1590</v>
      </c>
      <c r="D31" s="465" t="s">
        <v>1557</v>
      </c>
      <c r="E31" s="466" t="s">
        <v>1087</v>
      </c>
      <c r="F31" s="2973" t="s">
        <v>1538</v>
      </c>
      <c r="G31" s="460"/>
      <c r="H31" s="461"/>
      <c r="I31" s="461"/>
      <c r="J31" s="461"/>
      <c r="K31" s="461"/>
      <c r="L31" s="461"/>
      <c r="M31" s="460"/>
      <c r="N31" s="461"/>
      <c r="O31" s="461"/>
      <c r="P31" s="461"/>
    </row>
    <row r="32" spans="1:16" ht="24">
      <c r="A32" s="2972" t="s">
        <v>1562</v>
      </c>
      <c r="B32" s="468">
        <v>44556</v>
      </c>
      <c r="C32" s="2974">
        <v>0.1111111111111111</v>
      </c>
      <c r="D32" s="465" t="s">
        <v>1548</v>
      </c>
      <c r="E32" s="466">
        <v>42</v>
      </c>
      <c r="F32" s="2973" t="s">
        <v>1538</v>
      </c>
      <c r="G32" s="460"/>
      <c r="H32" s="461"/>
      <c r="I32" s="461"/>
      <c r="J32" s="461"/>
      <c r="K32" s="461"/>
      <c r="L32" s="461"/>
      <c r="M32" s="460"/>
      <c r="N32" s="461"/>
      <c r="O32" s="461"/>
      <c r="P32" s="461"/>
    </row>
    <row r="33" spans="1:6" ht="12" customHeight="1">
      <c r="A33" s="467"/>
      <c r="B33" s="468"/>
      <c r="C33" s="468"/>
      <c r="D33" s="465"/>
      <c r="E33" s="465"/>
      <c r="F33" s="469"/>
    </row>
    <row r="34" spans="1:6" s="414" customFormat="1" ht="5.0999999999999996" customHeight="1">
      <c r="A34" s="2550"/>
      <c r="B34" s="2550"/>
      <c r="C34" s="2551"/>
      <c r="D34" s="2551"/>
      <c r="E34" s="2551"/>
      <c r="F34" s="2551"/>
    </row>
    <row r="35" spans="1:6" s="414" customFormat="1" ht="5.0999999999999996" customHeight="1">
      <c r="A35" s="438"/>
      <c r="B35" s="438"/>
    </row>
    <row r="36" spans="1:6" ht="15.75" customHeight="1">
      <c r="A36" s="470" t="s">
        <v>1091</v>
      </c>
      <c r="D36" s="466"/>
      <c r="E36" s="466"/>
      <c r="F36" s="471"/>
    </row>
    <row r="37" spans="1:6" ht="15.75" customHeight="1">
      <c r="A37" s="470" t="s">
        <v>1092</v>
      </c>
      <c r="D37" s="466"/>
      <c r="E37" s="466"/>
      <c r="F37" s="2934"/>
    </row>
    <row r="38" spans="1:6" ht="15.75" customHeight="1">
      <c r="A38" s="472" t="s">
        <v>1093</v>
      </c>
    </row>
    <row r="39" spans="1:6" ht="5.0999999999999996" customHeight="1">
      <c r="A39" s="420"/>
      <c r="B39" s="420"/>
      <c r="C39" s="420"/>
      <c r="D39" s="420"/>
      <c r="E39" s="420"/>
      <c r="F39" s="420"/>
    </row>
    <row r="40" spans="1:6" ht="5.0999999999999996" customHeight="1">
      <c r="A40" s="420"/>
      <c r="B40" s="420"/>
      <c r="C40" s="420"/>
      <c r="D40" s="420"/>
      <c r="E40" s="420"/>
      <c r="F40" s="420"/>
    </row>
    <row r="41" spans="1:6" ht="12" customHeight="1">
      <c r="A41" s="367"/>
      <c r="B41" s="421"/>
      <c r="C41" s="421"/>
      <c r="D41" s="421"/>
      <c r="E41" s="457"/>
      <c r="F41" s="457"/>
    </row>
    <row r="42" spans="1:6" ht="12" customHeight="1">
      <c r="A42" s="459"/>
    </row>
    <row r="43" spans="1:6" ht="4.5" customHeight="1">
      <c r="A43" s="462"/>
      <c r="B43" s="462"/>
      <c r="C43" s="462"/>
      <c r="D43" s="462"/>
      <c r="E43" s="462"/>
      <c r="F43" s="462"/>
    </row>
    <row r="44" spans="1:6" ht="4.5" customHeight="1">
      <c r="A44" s="463"/>
      <c r="B44" s="463"/>
      <c r="C44" s="463"/>
      <c r="D44" s="463"/>
      <c r="E44" s="463"/>
      <c r="F44" s="463"/>
    </row>
    <row r="45" spans="1:6" ht="1.5" customHeight="1">
      <c r="A45" s="463"/>
      <c r="B45" s="463"/>
      <c r="C45" s="463"/>
      <c r="D45" s="463"/>
      <c r="E45" s="464"/>
      <c r="F45" s="464"/>
    </row>
    <row r="46" spans="1:6" ht="12" hidden="1" customHeight="1">
      <c r="A46" s="463"/>
      <c r="B46" s="464"/>
      <c r="C46" s="464"/>
      <c r="D46" s="464"/>
      <c r="E46" s="464"/>
      <c r="F46" s="464"/>
    </row>
    <row r="47" spans="1:6" ht="4.5" hidden="1" customHeight="1">
      <c r="A47" s="463"/>
      <c r="B47" s="464"/>
      <c r="C47" s="464"/>
      <c r="D47" s="464"/>
      <c r="E47" s="464"/>
      <c r="F47" s="464"/>
    </row>
    <row r="48" spans="1:6" ht="4.5" hidden="1" customHeight="1">
      <c r="A48" s="462"/>
      <c r="B48" s="473"/>
      <c r="C48" s="473"/>
      <c r="D48" s="473"/>
      <c r="E48" s="473"/>
      <c r="F48" s="473"/>
    </row>
    <row r="49" spans="1:2" ht="15.75" hidden="1" customHeight="1"/>
    <row r="50" spans="1:2" ht="15.75" hidden="1" customHeight="1"/>
    <row r="51" spans="1:2" ht="15.75" hidden="1" customHeight="1"/>
    <row r="52" spans="1:2" ht="15.75" hidden="1" customHeight="1"/>
    <row r="53" spans="1:2" ht="15.75" hidden="1" customHeight="1"/>
    <row r="54" spans="1:2" ht="11.25" hidden="1" customHeight="1"/>
    <row r="55" spans="1:2" ht="15.75" hidden="1" customHeight="1"/>
    <row r="56" spans="1:2" ht="15.75" hidden="1" customHeight="1"/>
    <row r="57" spans="1:2" ht="15.75" hidden="1" customHeight="1"/>
    <row r="58" spans="1:2" ht="15.75" hidden="1" customHeight="1"/>
    <row r="59" spans="1:2" ht="15.75" hidden="1" customHeight="1"/>
    <row r="60" spans="1:2" ht="15.75" hidden="1" customHeight="1"/>
    <row r="61" spans="1:2" ht="15.75" hidden="1" customHeight="1"/>
    <row r="62" spans="1:2" ht="15.75" hidden="1" customHeight="1"/>
    <row r="63" spans="1:2" s="414" customFormat="1" ht="4.5" hidden="1" customHeight="1">
      <c r="A63" s="438"/>
      <c r="B63" s="438"/>
    </row>
    <row r="64" spans="1:2" s="414" customFormat="1" ht="4.5" hidden="1" customHeight="1">
      <c r="A64" s="438"/>
      <c r="B64" s="438"/>
    </row>
    <row r="65" hidden="1"/>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59"/>
  <sheetViews>
    <sheetView showGridLines="0" view="pageBreakPreview" zoomScaleNormal="100" zoomScaleSheetLayoutView="100" workbookViewId="0">
      <selection activeCell="G35" sqref="G35"/>
    </sheetView>
  </sheetViews>
  <sheetFormatPr baseColWidth="10" defaultColWidth="10.140625" defaultRowHeight="16.5" customHeight="1"/>
  <cols>
    <col min="1" max="1" width="37.5703125" style="417" customWidth="1"/>
    <col min="2" max="2" width="8.7109375" style="417" customWidth="1"/>
    <col min="3" max="7" width="9.7109375" style="418" customWidth="1"/>
    <col min="8" max="16384" width="10.140625" style="418"/>
  </cols>
  <sheetData>
    <row r="1" spans="1:14" s="412" customFormat="1" ht="30" customHeight="1">
      <c r="C1" s="2225"/>
      <c r="D1" s="2225"/>
      <c r="E1" s="2325"/>
      <c r="F1" s="2226"/>
      <c r="G1" s="2226" t="s">
        <v>1477</v>
      </c>
      <c r="H1" s="419"/>
      <c r="I1" s="419"/>
      <c r="J1" s="419"/>
      <c r="K1" s="456"/>
      <c r="L1" s="419"/>
      <c r="M1" s="419"/>
      <c r="N1" s="419"/>
    </row>
    <row r="2" spans="1:14" s="412" customFormat="1" ht="5.0999999999999996" customHeight="1">
      <c r="A2" s="2515"/>
      <c r="B2" s="2515"/>
      <c r="C2" s="2515"/>
      <c r="D2" s="2515"/>
      <c r="E2" s="2515"/>
      <c r="F2" s="2552"/>
      <c r="G2" s="2552"/>
      <c r="H2" s="419"/>
      <c r="I2" s="419"/>
      <c r="J2" s="419"/>
      <c r="K2" s="456"/>
      <c r="L2" s="419"/>
      <c r="M2" s="419"/>
      <c r="N2" s="419"/>
    </row>
    <row r="3" spans="1:14" s="412" customFormat="1" ht="5.0999999999999996" customHeight="1">
      <c r="A3" s="420"/>
      <c r="B3" s="420"/>
      <c r="C3" s="420"/>
      <c r="D3" s="420"/>
      <c r="E3" s="420"/>
      <c r="F3" s="420"/>
      <c r="G3" s="420"/>
      <c r="H3" s="419"/>
      <c r="I3" s="419"/>
      <c r="J3" s="419"/>
      <c r="K3" s="456"/>
      <c r="L3" s="419"/>
      <c r="M3" s="419"/>
      <c r="N3" s="419"/>
    </row>
    <row r="4" spans="1:14" s="413" customFormat="1" ht="15" customHeight="1">
      <c r="A4" s="2310" t="s">
        <v>8</v>
      </c>
      <c r="B4" s="2310"/>
      <c r="C4" s="2310"/>
      <c r="D4" s="421"/>
      <c r="E4" s="421"/>
      <c r="F4" s="421"/>
      <c r="G4" s="421"/>
    </row>
    <row r="5" spans="1:14" s="414" customFormat="1" ht="13.5" customHeight="1">
      <c r="A5" s="422"/>
      <c r="B5" s="423"/>
      <c r="C5" s="424"/>
      <c r="D5" s="425"/>
      <c r="E5" s="425"/>
    </row>
    <row r="6" spans="1:14" s="414" customFormat="1" ht="13.5" customHeight="1">
      <c r="C6" s="426"/>
      <c r="D6" s="427"/>
      <c r="F6" s="428"/>
      <c r="G6" s="428" t="s">
        <v>1094</v>
      </c>
    </row>
    <row r="7" spans="1:14" s="414" customFormat="1" ht="15" customHeight="1">
      <c r="A7" s="2326" t="s">
        <v>169</v>
      </c>
      <c r="B7" s="2327"/>
      <c r="C7" s="2328">
        <v>2017</v>
      </c>
      <c r="D7" s="2328">
        <v>2018</v>
      </c>
      <c r="E7" s="2328">
        <v>2019</v>
      </c>
      <c r="F7" s="2328">
        <v>2020</v>
      </c>
      <c r="G7" s="2328">
        <v>2021</v>
      </c>
    </row>
    <row r="8" spans="1:14" s="414" customFormat="1" ht="5.0999999999999996" customHeight="1">
      <c r="A8" s="2332"/>
      <c r="B8" s="2332"/>
    </row>
    <row r="9" spans="1:14" s="414" customFormat="1" ht="16.5" hidden="1" customHeight="1">
      <c r="A9" s="429">
        <v>2007</v>
      </c>
      <c r="B9" s="430">
        <v>24419.3</v>
      </c>
      <c r="C9" s="431"/>
      <c r="D9" s="431"/>
      <c r="F9" s="432"/>
      <c r="G9" s="432"/>
    </row>
    <row r="10" spans="1:14" s="414" customFormat="1" ht="16.5" hidden="1" customHeight="1">
      <c r="A10" s="433">
        <v>2008</v>
      </c>
      <c r="B10" s="434">
        <v>29511</v>
      </c>
      <c r="C10" s="431"/>
      <c r="D10" s="431"/>
      <c r="F10" s="432"/>
      <c r="G10" s="432"/>
    </row>
    <row r="11" spans="1:14" s="414" customFormat="1" ht="16.5" hidden="1" customHeight="1">
      <c r="A11" s="433" t="s">
        <v>0</v>
      </c>
      <c r="B11" s="434">
        <v>25679</v>
      </c>
      <c r="C11" s="431"/>
      <c r="D11" s="431"/>
      <c r="F11" s="432"/>
      <c r="G11" s="432"/>
    </row>
    <row r="12" spans="1:14" s="415" customFormat="1" ht="18" customHeight="1">
      <c r="A12" s="2329" t="s">
        <v>91</v>
      </c>
      <c r="B12" s="2329"/>
      <c r="C12" s="2330">
        <f>SUM(C13:C28)</f>
        <v>28571.899999999998</v>
      </c>
      <c r="D12" s="2330">
        <f>SUM(D13:D28)</f>
        <v>29810.399999999994</v>
      </c>
      <c r="E12" s="2330">
        <f>SUM(E13:E28)</f>
        <v>29486.200000000004</v>
      </c>
      <c r="F12" s="2330">
        <f>SUM(F13:F28)</f>
        <v>31014.9</v>
      </c>
      <c r="G12" s="2330">
        <f>SUM(G13:G28)</f>
        <v>25308.7</v>
      </c>
    </row>
    <row r="13" spans="1:14" s="414" customFormat="1" ht="18" customHeight="1">
      <c r="A13" s="435" t="s">
        <v>1095</v>
      </c>
      <c r="B13" s="435"/>
      <c r="C13" s="436">
        <v>808</v>
      </c>
      <c r="D13" s="436">
        <v>855.1</v>
      </c>
      <c r="E13" s="414">
        <v>888.2</v>
      </c>
      <c r="F13" s="414">
        <v>944.7</v>
      </c>
      <c r="G13" s="414">
        <v>871.9</v>
      </c>
    </row>
    <row r="14" spans="1:14" s="414" customFormat="1" ht="18" customHeight="1">
      <c r="A14" s="437" t="s">
        <v>67</v>
      </c>
      <c r="B14" s="435"/>
      <c r="C14" s="436">
        <v>2331</v>
      </c>
      <c r="D14" s="436">
        <v>2013.7</v>
      </c>
      <c r="E14" s="414">
        <v>1894.8</v>
      </c>
      <c r="F14" s="414">
        <v>1930.5</v>
      </c>
      <c r="G14" s="414">
        <v>1586.4</v>
      </c>
    </row>
    <row r="15" spans="1:14" s="414" customFormat="1" ht="18" customHeight="1">
      <c r="A15" s="435" t="s">
        <v>1096</v>
      </c>
      <c r="B15" s="435"/>
      <c r="C15" s="436">
        <v>7729.8</v>
      </c>
      <c r="D15" s="436">
        <v>7828.7</v>
      </c>
      <c r="E15" s="414">
        <v>7363.2</v>
      </c>
      <c r="F15" s="414">
        <v>9565.1</v>
      </c>
      <c r="G15" s="414">
        <v>5896.6</v>
      </c>
    </row>
    <row r="16" spans="1:14" s="414" customFormat="1" ht="18" customHeight="1">
      <c r="A16" s="437" t="s">
        <v>69</v>
      </c>
      <c r="B16" s="435"/>
      <c r="C16" s="436">
        <v>2699.4</v>
      </c>
      <c r="D16" s="436">
        <v>2685.4</v>
      </c>
      <c r="E16" s="414">
        <v>2663.7</v>
      </c>
      <c r="F16" s="414">
        <v>1936.4</v>
      </c>
      <c r="G16" s="414">
        <v>2024.7</v>
      </c>
    </row>
    <row r="17" spans="1:8" s="414" customFormat="1" ht="18" customHeight="1">
      <c r="A17" s="435" t="s">
        <v>1097</v>
      </c>
      <c r="B17" s="435"/>
      <c r="C17" s="436">
        <v>1047.7</v>
      </c>
      <c r="D17" s="436">
        <v>1141.5</v>
      </c>
      <c r="E17" s="414">
        <v>910.9</v>
      </c>
      <c r="F17" s="414">
        <v>953.8</v>
      </c>
      <c r="G17" s="414">
        <v>1205.9000000000001</v>
      </c>
    </row>
    <row r="18" spans="1:8" s="414" customFormat="1" ht="18" customHeight="1">
      <c r="A18" s="435" t="s">
        <v>1098</v>
      </c>
      <c r="B18" s="435"/>
      <c r="C18" s="436">
        <v>1345.5</v>
      </c>
      <c r="D18" s="436">
        <v>1842</v>
      </c>
      <c r="E18" s="414">
        <v>1957.1</v>
      </c>
      <c r="F18" s="414">
        <v>1334.4</v>
      </c>
      <c r="G18" s="414">
        <v>741.8</v>
      </c>
    </row>
    <row r="19" spans="1:8" s="414" customFormat="1" ht="18" customHeight="1">
      <c r="A19" s="435" t="s">
        <v>1099</v>
      </c>
      <c r="B19" s="435"/>
      <c r="C19" s="436">
        <v>998</v>
      </c>
      <c r="D19" s="436">
        <v>922.3</v>
      </c>
      <c r="E19" s="414">
        <v>828.7</v>
      </c>
      <c r="F19" s="414">
        <v>814.5</v>
      </c>
      <c r="G19" s="414">
        <v>789.4</v>
      </c>
    </row>
    <row r="20" spans="1:8" s="414" customFormat="1" ht="18" customHeight="1">
      <c r="A20" s="435" t="s">
        <v>1100</v>
      </c>
      <c r="B20" s="435"/>
      <c r="C20" s="436">
        <v>1232.0999999999999</v>
      </c>
      <c r="D20" s="436">
        <v>1023.1</v>
      </c>
      <c r="E20" s="414">
        <v>1182.3</v>
      </c>
      <c r="F20" s="414">
        <v>1504.4</v>
      </c>
      <c r="G20" s="414">
        <v>1014</v>
      </c>
    </row>
    <row r="21" spans="1:8" s="414" customFormat="1" ht="18" customHeight="1">
      <c r="A21" s="435" t="s">
        <v>1101</v>
      </c>
      <c r="B21" s="435"/>
      <c r="C21" s="436">
        <v>1222</v>
      </c>
      <c r="D21" s="436">
        <v>1009.6</v>
      </c>
      <c r="E21" s="414">
        <v>1345.4</v>
      </c>
      <c r="F21" s="414">
        <v>1009.8</v>
      </c>
      <c r="G21" s="414">
        <v>823.3</v>
      </c>
    </row>
    <row r="22" spans="1:8" s="414" customFormat="1" ht="18" customHeight="1">
      <c r="A22" s="435" t="s">
        <v>1027</v>
      </c>
      <c r="B22" s="435"/>
      <c r="C22" s="436">
        <v>1191.3</v>
      </c>
      <c r="D22" s="436">
        <v>1845.8</v>
      </c>
      <c r="E22" s="414">
        <v>1829.5</v>
      </c>
      <c r="F22" s="414">
        <v>2247.3000000000002</v>
      </c>
      <c r="G22" s="414">
        <v>1997.7</v>
      </c>
    </row>
    <row r="23" spans="1:8" s="414" customFormat="1" ht="18" customHeight="1">
      <c r="A23" s="435" t="s">
        <v>1102</v>
      </c>
      <c r="B23" s="435"/>
      <c r="C23" s="436">
        <v>1229.0999999999999</v>
      </c>
      <c r="D23" s="436">
        <v>1151.9000000000001</v>
      </c>
      <c r="E23" s="414">
        <v>1211.2</v>
      </c>
      <c r="F23" s="414">
        <v>1291.7</v>
      </c>
      <c r="G23" s="414">
        <v>1298.5</v>
      </c>
    </row>
    <row r="24" spans="1:8" s="414" customFormat="1" ht="18" customHeight="1">
      <c r="A24" s="435" t="s">
        <v>1028</v>
      </c>
      <c r="B24" s="435"/>
      <c r="C24" s="436">
        <v>2036.1</v>
      </c>
      <c r="D24" s="436">
        <v>2344.3000000000002</v>
      </c>
      <c r="E24" s="414">
        <v>2109.8000000000002</v>
      </c>
      <c r="F24" s="414">
        <v>2175.9</v>
      </c>
      <c r="G24" s="414">
        <v>2180.1999999999998</v>
      </c>
    </row>
    <row r="25" spans="1:8" s="414" customFormat="1" ht="18" customHeight="1">
      <c r="A25" s="435" t="s">
        <v>1029</v>
      </c>
      <c r="B25" s="435"/>
      <c r="C25" s="436">
        <v>1964</v>
      </c>
      <c r="D25" s="436">
        <v>2080.1</v>
      </c>
      <c r="E25" s="414">
        <v>2106.6999999999998</v>
      </c>
      <c r="F25" s="414">
        <v>2205.1999999999998</v>
      </c>
      <c r="G25" s="414">
        <v>2151.1</v>
      </c>
    </row>
    <row r="26" spans="1:8" s="414" customFormat="1" ht="18" customHeight="1">
      <c r="A26" s="435" t="s">
        <v>1030</v>
      </c>
      <c r="B26" s="435"/>
      <c r="C26" s="436">
        <v>1701.9</v>
      </c>
      <c r="D26" s="436">
        <v>1792.8</v>
      </c>
      <c r="E26" s="414">
        <v>1897.6</v>
      </c>
      <c r="F26" s="414">
        <v>1887.1</v>
      </c>
      <c r="G26" s="414">
        <v>1746.2</v>
      </c>
    </row>
    <row r="27" spans="1:8" s="414" customFormat="1" ht="18" customHeight="1">
      <c r="A27" s="435" t="s">
        <v>1031</v>
      </c>
      <c r="B27" s="435"/>
      <c r="C27" s="436">
        <v>906.1</v>
      </c>
      <c r="D27" s="436">
        <v>904</v>
      </c>
      <c r="E27" s="414">
        <v>903.7</v>
      </c>
      <c r="F27" s="414">
        <v>905.2</v>
      </c>
      <c r="G27" s="414">
        <v>909.8</v>
      </c>
    </row>
    <row r="28" spans="1:8" s="414" customFormat="1" ht="18" customHeight="1">
      <c r="A28" s="435" t="s">
        <v>1032</v>
      </c>
      <c r="B28" s="435"/>
      <c r="C28" s="436">
        <v>129.9</v>
      </c>
      <c r="D28" s="436">
        <v>370.1</v>
      </c>
      <c r="E28" s="414">
        <v>393.4</v>
      </c>
      <c r="F28" s="414">
        <v>308.89999999999998</v>
      </c>
      <c r="G28" s="414">
        <v>71.2</v>
      </c>
    </row>
    <row r="29" spans="1:8" s="414" customFormat="1" ht="5.0999999999999996" customHeight="1">
      <c r="A29" s="2550"/>
      <c r="B29" s="2550"/>
      <c r="C29" s="2551"/>
      <c r="D29" s="2551"/>
      <c r="E29" s="2551"/>
      <c r="F29" s="2551"/>
      <c r="G29" s="2551"/>
    </row>
    <row r="30" spans="1:8" s="414" customFormat="1" ht="5.0999999999999996" customHeight="1">
      <c r="A30" s="438"/>
      <c r="B30" s="438"/>
    </row>
    <row r="31" spans="1:8" s="414" customFormat="1" ht="13.5" customHeight="1">
      <c r="A31" s="409"/>
      <c r="B31" s="409"/>
    </row>
    <row r="32" spans="1:8" s="413" customFormat="1" ht="15" customHeight="1">
      <c r="A32" s="2310" t="s">
        <v>9</v>
      </c>
      <c r="B32" s="2561"/>
      <c r="C32" s="2561"/>
      <c r="D32" s="439"/>
      <c r="E32" s="440"/>
      <c r="F32" s="440"/>
      <c r="G32" s="440"/>
      <c r="H32" s="440"/>
    </row>
    <row r="33" spans="1:10" s="416" customFormat="1" ht="13.5" customHeight="1">
      <c r="A33" s="441"/>
      <c r="B33" s="441"/>
    </row>
    <row r="34" spans="1:10" s="414" customFormat="1" ht="5.0999999999999996" customHeight="1">
      <c r="A34" s="442"/>
      <c r="B34" s="442"/>
      <c r="C34" s="443"/>
      <c r="D34" s="443"/>
      <c r="E34" s="443"/>
      <c r="F34" s="443"/>
      <c r="G34" s="443"/>
    </row>
    <row r="35" spans="1:10" s="414" customFormat="1" ht="5.0999999999999996" customHeight="1">
      <c r="A35" s="442"/>
      <c r="B35" s="442"/>
      <c r="C35" s="443"/>
      <c r="D35" s="443"/>
      <c r="E35" s="443"/>
      <c r="F35" s="443"/>
      <c r="G35" s="443"/>
    </row>
    <row r="36" spans="1:10" s="414" customFormat="1" ht="15" customHeight="1">
      <c r="A36" s="2556" t="s">
        <v>20</v>
      </c>
      <c r="B36" s="2557" t="s">
        <v>509</v>
      </c>
      <c r="C36" s="2558">
        <v>2017</v>
      </c>
      <c r="D36" s="2558">
        <v>2018</v>
      </c>
      <c r="E36" s="2558">
        <v>2019</v>
      </c>
      <c r="F36" s="2967">
        <v>2020</v>
      </c>
      <c r="G36" s="2558">
        <v>2021</v>
      </c>
      <c r="H36" s="444"/>
      <c r="I36" s="444"/>
      <c r="J36" s="444"/>
    </row>
    <row r="37" spans="1:10" s="414" customFormat="1" ht="5.0999999999999996" customHeight="1">
      <c r="A37" s="445"/>
      <c r="B37" s="446"/>
      <c r="F37" s="2935"/>
    </row>
    <row r="38" spans="1:10" s="415" customFormat="1" ht="18" customHeight="1">
      <c r="A38" s="2559" t="s">
        <v>1103</v>
      </c>
      <c r="B38" s="2560" t="s">
        <v>946</v>
      </c>
      <c r="C38" s="2405">
        <v>4762</v>
      </c>
      <c r="D38" s="2405">
        <v>4915</v>
      </c>
      <c r="E38" s="2405">
        <v>4914.8</v>
      </c>
      <c r="F38" s="2330">
        <v>5169.1499999999996</v>
      </c>
      <c r="G38" s="2330">
        <v>4218.1000000000004</v>
      </c>
      <c r="H38" s="436"/>
    </row>
    <row r="39" spans="1:10" s="414" customFormat="1" ht="18" customHeight="1">
      <c r="A39" s="447" t="s">
        <v>1104</v>
      </c>
      <c r="B39" s="448" t="s">
        <v>946</v>
      </c>
      <c r="C39" s="436">
        <v>509.2</v>
      </c>
      <c r="D39" s="436">
        <v>458.5</v>
      </c>
      <c r="E39" s="436">
        <v>307.8</v>
      </c>
      <c r="F39" s="436">
        <v>467.1</v>
      </c>
      <c r="G39" s="436">
        <v>541.4</v>
      </c>
      <c r="H39" s="436"/>
    </row>
    <row r="40" spans="1:10" s="415" customFormat="1" ht="18" customHeight="1">
      <c r="A40" s="449" t="s">
        <v>1105</v>
      </c>
      <c r="B40" s="450" t="s">
        <v>393</v>
      </c>
      <c r="C40" s="451">
        <v>891</v>
      </c>
      <c r="D40" s="436">
        <v>885</v>
      </c>
      <c r="E40" s="436">
        <v>901</v>
      </c>
      <c r="F40" s="436">
        <v>898</v>
      </c>
      <c r="G40" s="436">
        <v>914</v>
      </c>
      <c r="H40" s="451"/>
      <c r="I40" s="436"/>
    </row>
    <row r="41" spans="1:10" s="415" customFormat="1" ht="18" customHeight="1">
      <c r="A41" s="449" t="s">
        <v>1106</v>
      </c>
      <c r="B41" s="450" t="s">
        <v>946</v>
      </c>
      <c r="C41" s="436">
        <v>5916.5</v>
      </c>
      <c r="D41" s="436">
        <v>6033.7</v>
      </c>
      <c r="E41" s="436">
        <v>5137.5</v>
      </c>
      <c r="F41" s="436">
        <v>5241.3999999999996</v>
      </c>
      <c r="G41" s="436">
        <v>4571.5</v>
      </c>
      <c r="H41" s="436"/>
      <c r="I41" s="436"/>
    </row>
    <row r="42" spans="1:10" s="415" customFormat="1" ht="18" customHeight="1">
      <c r="A42" s="452" t="s">
        <v>1107</v>
      </c>
      <c r="B42" s="453"/>
      <c r="C42" s="436"/>
      <c r="D42" s="414"/>
      <c r="E42" s="414"/>
      <c r="F42" s="436"/>
      <c r="G42" s="436"/>
      <c r="H42" s="414"/>
      <c r="I42" s="436"/>
    </row>
    <row r="43" spans="1:10" s="415" customFormat="1" ht="18" customHeight="1">
      <c r="A43" s="454" t="s">
        <v>1108</v>
      </c>
      <c r="B43" s="448" t="s">
        <v>1109</v>
      </c>
      <c r="C43" s="436">
        <v>8638.9050000000007</v>
      </c>
      <c r="D43" s="436">
        <v>8636.2309999999998</v>
      </c>
      <c r="E43" s="436">
        <v>8630.4680000000008</v>
      </c>
      <c r="F43" s="436">
        <v>8622.5040000000008</v>
      </c>
      <c r="G43" s="436">
        <v>8566.5</v>
      </c>
      <c r="H43" s="436"/>
      <c r="I43" s="436"/>
    </row>
    <row r="44" spans="1:10" s="415" customFormat="1" ht="18" customHeight="1">
      <c r="A44" s="455" t="s">
        <v>1110</v>
      </c>
      <c r="B44" s="448"/>
      <c r="C44" s="436"/>
      <c r="D44" s="414"/>
      <c r="E44" s="414"/>
      <c r="F44" s="436"/>
      <c r="G44" s="436"/>
      <c r="H44" s="414"/>
      <c r="I44" s="451"/>
    </row>
    <row r="45" spans="1:10" s="415" customFormat="1" ht="18" customHeight="1">
      <c r="A45" s="454" t="s">
        <v>1111</v>
      </c>
      <c r="B45" s="448" t="s">
        <v>399</v>
      </c>
      <c r="C45" s="436">
        <v>76.989999999999995</v>
      </c>
      <c r="D45" s="436">
        <v>77.040000000000006</v>
      </c>
      <c r="E45" s="436">
        <v>77.099999999999994</v>
      </c>
      <c r="F45" s="436">
        <v>77.099999999999994</v>
      </c>
      <c r="G45" s="436">
        <v>77.099999999999994</v>
      </c>
      <c r="H45" s="436"/>
      <c r="I45" s="436"/>
    </row>
    <row r="46" spans="1:10" s="415" customFormat="1" ht="18" customHeight="1">
      <c r="A46" s="452" t="s">
        <v>1112</v>
      </c>
      <c r="B46" s="448"/>
      <c r="C46" s="436"/>
      <c r="D46" s="414"/>
      <c r="E46" s="414"/>
      <c r="H46" s="414"/>
      <c r="I46" s="436"/>
    </row>
    <row r="47" spans="1:10" s="415" customFormat="1" ht="22.5" customHeight="1">
      <c r="A47" s="2553" t="s">
        <v>1113</v>
      </c>
      <c r="B47" s="2554" t="s">
        <v>399</v>
      </c>
      <c r="C47" s="2555">
        <v>100</v>
      </c>
      <c r="D47" s="2551">
        <v>100</v>
      </c>
      <c r="E47" s="2551">
        <v>100</v>
      </c>
      <c r="F47" s="2551">
        <v>100</v>
      </c>
      <c r="G47" s="2551">
        <v>100</v>
      </c>
      <c r="H47" s="139"/>
      <c r="I47" s="436"/>
    </row>
    <row r="48" spans="1:10" s="363" customFormat="1" ht="21" customHeight="1">
      <c r="A48" s="455"/>
      <c r="B48" s="455"/>
      <c r="C48" s="59"/>
      <c r="D48" s="59"/>
      <c r="E48" s="59"/>
      <c r="F48" s="59"/>
      <c r="G48" s="59"/>
      <c r="H48" s="59"/>
      <c r="I48" s="436"/>
    </row>
    <row r="49" spans="1:9" s="363" customFormat="1" ht="5.0999999999999996" customHeight="1">
      <c r="A49" s="455"/>
      <c r="B49" s="455"/>
      <c r="C49" s="59"/>
      <c r="D49" s="59"/>
      <c r="E49" s="59"/>
      <c r="F49" s="139"/>
      <c r="G49" s="139"/>
      <c r="H49" s="59"/>
      <c r="I49" s="436"/>
    </row>
    <row r="50" spans="1:9" s="364" customFormat="1" ht="15" customHeight="1">
      <c r="A50" s="409"/>
      <c r="B50" s="409"/>
      <c r="C50" s="426"/>
      <c r="D50" s="426"/>
      <c r="E50" s="428"/>
      <c r="F50" s="428"/>
      <c r="I50" s="436"/>
    </row>
    <row r="51" spans="1:9" s="364" customFormat="1" ht="15.75" customHeight="1">
      <c r="A51" s="370"/>
      <c r="B51" s="370"/>
      <c r="C51" s="426"/>
      <c r="D51" s="426"/>
      <c r="E51" s="428"/>
      <c r="F51" s="428"/>
      <c r="I51" s="436"/>
    </row>
    <row r="52" spans="1:9" s="414" customFormat="1" ht="20.100000000000001" customHeight="1">
      <c r="A52" s="438"/>
      <c r="B52" s="438"/>
    </row>
    <row r="53" spans="1:9" s="414" customFormat="1" ht="15.75" customHeight="1">
      <c r="A53" s="438"/>
      <c r="B53" s="438"/>
    </row>
    <row r="54" spans="1:9" s="414" customFormat="1" ht="15.75" customHeight="1">
      <c r="A54" s="438"/>
      <c r="B54" s="438"/>
    </row>
    <row r="55" spans="1:9" s="414" customFormat="1" ht="15.75" customHeight="1">
      <c r="A55" s="455"/>
      <c r="B55" s="455"/>
      <c r="C55" s="139"/>
      <c r="D55" s="139"/>
      <c r="E55" s="436"/>
      <c r="F55" s="436"/>
    </row>
    <row r="56" spans="1:9" s="414" customFormat="1" ht="15.75" customHeight="1">
      <c r="A56" s="438"/>
      <c r="B56" s="438"/>
    </row>
    <row r="57" spans="1:9" s="414" customFormat="1" ht="15.75" customHeight="1">
      <c r="A57" s="438"/>
      <c r="B57" s="438"/>
    </row>
    <row r="58" spans="1:9" ht="15.75" customHeight="1"/>
    <row r="59" spans="1:9" ht="15.75" customHeight="1"/>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78"/>
  <sheetViews>
    <sheetView showGridLines="0" view="pageBreakPreview" topLeftCell="A24" zoomScaleNormal="100" zoomScaleSheetLayoutView="100" workbookViewId="0">
      <selection activeCell="G35" sqref="G35"/>
    </sheetView>
  </sheetViews>
  <sheetFormatPr baseColWidth="10" defaultColWidth="10.140625" defaultRowHeight="16.5" customHeight="1"/>
  <cols>
    <col min="1" max="1" width="28.7109375" style="323" customWidth="1"/>
    <col min="2" max="2" width="7" style="365" customWidth="1"/>
    <col min="3" max="3" width="14.5703125" style="344" hidden="1" customWidth="1"/>
    <col min="4" max="6" width="11.7109375" style="324" customWidth="1"/>
    <col min="7" max="7" width="12.85546875" style="324" customWidth="1"/>
    <col min="8" max="8" width="11.7109375" style="324" customWidth="1"/>
    <col min="9" max="9" width="29.140625" style="324" customWidth="1"/>
    <col min="10" max="16384" width="10.140625" style="324"/>
  </cols>
  <sheetData>
    <row r="1" spans="1:9" s="320" customFormat="1" ht="30" customHeight="1">
      <c r="B1" s="326"/>
      <c r="E1" s="2276"/>
      <c r="F1" s="2276"/>
      <c r="G1" s="2276"/>
      <c r="H1" s="2278" t="s">
        <v>1477</v>
      </c>
      <c r="I1" s="327"/>
    </row>
    <row r="2" spans="1:9" s="320" customFormat="1" ht="5.0999999999999996" customHeight="1">
      <c r="A2" s="2532"/>
      <c r="B2" s="2531"/>
      <c r="C2" s="2531"/>
      <c r="D2" s="2531"/>
      <c r="E2" s="2531"/>
      <c r="F2" s="2531"/>
      <c r="G2" s="2531"/>
      <c r="H2" s="2531"/>
      <c r="I2" s="327"/>
    </row>
    <row r="3" spans="1:9" s="320" customFormat="1" ht="5.0999999999999996" customHeight="1">
      <c r="A3" s="328"/>
      <c r="B3" s="329"/>
      <c r="C3" s="329"/>
      <c r="D3" s="329"/>
      <c r="E3" s="329"/>
      <c r="F3" s="329"/>
      <c r="G3" s="329"/>
      <c r="H3" s="329"/>
      <c r="I3" s="327"/>
    </row>
    <row r="4" spans="1:9" s="361" customFormat="1" ht="15" customHeight="1">
      <c r="A4" s="2310" t="s">
        <v>10</v>
      </c>
      <c r="B4" s="2333"/>
      <c r="C4" s="2334"/>
      <c r="D4" s="2335"/>
      <c r="E4" s="327"/>
      <c r="F4" s="327"/>
      <c r="G4" s="327"/>
      <c r="H4" s="327"/>
    </row>
    <row r="5" spans="1:9" s="358" customFormat="1" ht="9.9499999999999993" customHeight="1">
      <c r="B5" s="368"/>
      <c r="C5" s="368"/>
      <c r="D5" s="369"/>
      <c r="E5" s="369"/>
      <c r="F5" s="369"/>
      <c r="G5" s="369"/>
      <c r="H5" s="369"/>
    </row>
    <row r="6" spans="1:9" s="358" customFormat="1" ht="3" customHeight="1">
      <c r="A6" s="370"/>
      <c r="B6" s="371"/>
      <c r="C6" s="368"/>
      <c r="D6" s="368"/>
      <c r="E6" s="368"/>
      <c r="F6" s="329"/>
      <c r="G6" s="329"/>
      <c r="H6" s="329"/>
    </row>
    <row r="7" spans="1:9" s="358" customFormat="1" ht="3" customHeight="1">
      <c r="A7" s="2331"/>
      <c r="B7" s="2345"/>
      <c r="C7" s="372"/>
      <c r="D7" s="372"/>
      <c r="E7" s="372"/>
      <c r="F7" s="372"/>
      <c r="G7" s="372"/>
      <c r="H7" s="372"/>
    </row>
    <row r="8" spans="1:9" s="358" customFormat="1" ht="15" customHeight="1">
      <c r="A8" s="2326" t="s">
        <v>1114</v>
      </c>
      <c r="B8" s="2336" t="s">
        <v>509</v>
      </c>
      <c r="C8" s="2337">
        <v>2012</v>
      </c>
      <c r="D8" s="2337">
        <v>2017</v>
      </c>
      <c r="E8" s="2337">
        <v>2018</v>
      </c>
      <c r="F8" s="2337">
        <v>2019</v>
      </c>
      <c r="G8" s="2337">
        <v>2020</v>
      </c>
      <c r="H8" s="2337">
        <v>2021</v>
      </c>
    </row>
    <row r="9" spans="1:9" s="358" customFormat="1" ht="3" customHeight="1">
      <c r="A9" s="2346"/>
      <c r="B9" s="2347"/>
      <c r="C9" s="2348"/>
      <c r="D9" s="2348"/>
      <c r="E9" s="2349"/>
      <c r="F9" s="2349"/>
      <c r="G9" s="2349"/>
      <c r="H9" s="2349"/>
    </row>
    <row r="10" spans="1:9" s="358" customFormat="1" ht="3" customHeight="1">
      <c r="A10" s="2332"/>
      <c r="B10" s="2350"/>
    </row>
    <row r="11" spans="1:9" s="358" customFormat="1" ht="15" customHeight="1">
      <c r="A11" s="2338" t="s">
        <v>1115</v>
      </c>
      <c r="B11" s="2339" t="s">
        <v>1116</v>
      </c>
      <c r="C11" s="2340">
        <f t="shared" ref="C11" si="0">SUM(C12:C14)</f>
        <v>318483.8</v>
      </c>
      <c r="D11" s="2341">
        <f t="shared" ref="D11:G11" si="1">SUM(D12:D14)</f>
        <v>244565.80000000002</v>
      </c>
      <c r="E11" s="2341">
        <f t="shared" si="1"/>
        <v>221941.59999999998</v>
      </c>
      <c r="F11" s="2341">
        <f t="shared" si="1"/>
        <v>177783.6</v>
      </c>
      <c r="G11" s="2340">
        <f t="shared" si="1"/>
        <v>150457.30000000002</v>
      </c>
      <c r="H11" s="2340">
        <f>SUM(H12:H14)</f>
        <v>99073.3</v>
      </c>
      <c r="I11" s="358">
        <f>(H11/G11*100)-100</f>
        <v>-34.151882294843787</v>
      </c>
    </row>
    <row r="12" spans="1:9" s="358" customFormat="1" ht="15" customHeight="1">
      <c r="A12" s="374" t="s">
        <v>1117</v>
      </c>
      <c r="B12" s="375"/>
      <c r="C12" s="376">
        <v>290141.2</v>
      </c>
      <c r="D12" s="376">
        <v>230312.5</v>
      </c>
      <c r="E12" s="376">
        <v>207124.8</v>
      </c>
      <c r="F12" s="2841">
        <v>165842.20000000001</v>
      </c>
      <c r="G12" s="2841">
        <v>140991</v>
      </c>
      <c r="H12" s="2841">
        <v>91899.7</v>
      </c>
      <c r="I12" s="358">
        <f>(G12/F12*100)-100</f>
        <v>-14.984847041344125</v>
      </c>
    </row>
    <row r="13" spans="1:9" s="358" customFormat="1" ht="15" customHeight="1">
      <c r="A13" s="374" t="s">
        <v>1118</v>
      </c>
      <c r="B13" s="375"/>
      <c r="C13" s="378">
        <v>781.6</v>
      </c>
      <c r="D13" s="376">
        <v>1627.2</v>
      </c>
      <c r="E13" s="376">
        <v>1501.5</v>
      </c>
      <c r="F13" s="2841">
        <v>1090.4000000000001</v>
      </c>
      <c r="G13" s="2841">
        <v>1099.5999999999999</v>
      </c>
      <c r="H13" s="2841">
        <v>711.6</v>
      </c>
      <c r="I13" s="358">
        <f>(G13/F13*100)-100</f>
        <v>0.84372707263386815</v>
      </c>
    </row>
    <row r="14" spans="1:9" s="358" customFormat="1" ht="15" customHeight="1">
      <c r="A14" s="374" t="s">
        <v>1119</v>
      </c>
      <c r="B14" s="375"/>
      <c r="C14" s="376">
        <v>27561</v>
      </c>
      <c r="D14" s="376">
        <v>12626.1</v>
      </c>
      <c r="E14" s="376">
        <v>13315.3</v>
      </c>
      <c r="F14" s="2841">
        <v>10851</v>
      </c>
      <c r="G14" s="2841">
        <v>8366.7000000000007</v>
      </c>
      <c r="H14" s="2841">
        <v>6462</v>
      </c>
      <c r="I14" s="358">
        <f>(G14/F14*100)-100</f>
        <v>-22.894664086259326</v>
      </c>
    </row>
    <row r="15" spans="1:9" s="362" customFormat="1" ht="15" customHeight="1">
      <c r="A15" s="2338" t="s">
        <v>1120</v>
      </c>
      <c r="B15" s="2339" t="s">
        <v>1116</v>
      </c>
      <c r="C15" s="2340">
        <f t="shared" ref="C15" si="2">SUM(C16:C20)</f>
        <v>33046.300000000003</v>
      </c>
      <c r="D15" s="2340">
        <f t="shared" ref="D15:G15" si="3">SUM(D16:D20)</f>
        <v>27618</v>
      </c>
      <c r="E15" s="2340">
        <f t="shared" si="3"/>
        <v>29080.9</v>
      </c>
      <c r="F15" s="2340">
        <f t="shared" si="3"/>
        <v>27254.7</v>
      </c>
      <c r="G15" s="2340">
        <f t="shared" si="3"/>
        <v>21475.800000000003</v>
      </c>
      <c r="H15" s="2340">
        <v>14434.6</v>
      </c>
      <c r="I15" s="358">
        <f t="shared" ref="I15:I26" si="4">(G15/F15*100)-100</f>
        <v>-21.203315391473751</v>
      </c>
    </row>
    <row r="16" spans="1:9" s="358" customFormat="1" ht="15" customHeight="1">
      <c r="A16" s="374" t="s">
        <v>1121</v>
      </c>
      <c r="B16" s="375"/>
      <c r="C16" s="379">
        <v>14352.7</v>
      </c>
      <c r="D16" s="379">
        <v>11144.9</v>
      </c>
      <c r="E16" s="379">
        <v>10859.4</v>
      </c>
      <c r="F16" s="2841">
        <v>13478.2</v>
      </c>
      <c r="G16" s="2841">
        <v>10703.1</v>
      </c>
      <c r="H16" s="2841">
        <v>5328.3</v>
      </c>
      <c r="I16" s="358">
        <f t="shared" si="4"/>
        <v>-20.589544597943345</v>
      </c>
    </row>
    <row r="17" spans="1:9" s="358" customFormat="1" ht="15" customHeight="1">
      <c r="A17" s="374" t="s">
        <v>1122</v>
      </c>
      <c r="B17" s="375"/>
      <c r="C17" s="379">
        <v>2369.4</v>
      </c>
      <c r="D17" s="379">
        <v>1955.9</v>
      </c>
      <c r="E17" s="379">
        <v>1771.4</v>
      </c>
      <c r="F17" s="2841">
        <v>1540.6</v>
      </c>
      <c r="G17" s="2841">
        <v>926.6</v>
      </c>
      <c r="H17" s="2841">
        <v>827.8</v>
      </c>
      <c r="I17" s="358">
        <f t="shared" si="4"/>
        <v>-39.854602103076722</v>
      </c>
    </row>
    <row r="18" spans="1:9" s="358" customFormat="1" ht="15" customHeight="1">
      <c r="A18" s="374" t="s">
        <v>1123</v>
      </c>
      <c r="B18" s="375"/>
      <c r="C18" s="379">
        <v>8064.7</v>
      </c>
      <c r="D18" s="379">
        <v>6259.3</v>
      </c>
      <c r="E18" s="379">
        <v>5730</v>
      </c>
      <c r="F18" s="2841">
        <v>4460.3999999999996</v>
      </c>
      <c r="G18" s="2841">
        <v>2930.6</v>
      </c>
      <c r="H18" s="2841">
        <v>2831.2</v>
      </c>
      <c r="I18" s="358">
        <f t="shared" si="4"/>
        <v>-34.297372432965645</v>
      </c>
    </row>
    <row r="19" spans="1:9" s="358" customFormat="1" ht="15" customHeight="1">
      <c r="A19" s="374" t="s">
        <v>1124</v>
      </c>
      <c r="B19" s="375"/>
      <c r="C19" s="379">
        <v>6958</v>
      </c>
      <c r="D19" s="379">
        <v>7901.2</v>
      </c>
      <c r="E19" s="379">
        <v>10253.6</v>
      </c>
      <c r="F19" s="2841">
        <v>7523.7</v>
      </c>
      <c r="G19" s="2841">
        <v>6417.3</v>
      </c>
      <c r="H19" s="2841">
        <v>5377.3</v>
      </c>
      <c r="I19" s="358">
        <f t="shared" si="4"/>
        <v>-14.70553052354559</v>
      </c>
    </row>
    <row r="20" spans="1:9" s="358" customFormat="1" ht="15" customHeight="1">
      <c r="A20" s="374" t="s">
        <v>861</v>
      </c>
      <c r="B20" s="375"/>
      <c r="C20" s="379">
        <v>1301.5</v>
      </c>
      <c r="D20" s="379">
        <v>356.7</v>
      </c>
      <c r="E20" s="379">
        <v>466.5</v>
      </c>
      <c r="F20" s="2841">
        <v>251.8</v>
      </c>
      <c r="G20" s="2841">
        <v>498.2</v>
      </c>
      <c r="H20" s="2841">
        <v>70</v>
      </c>
      <c r="I20" s="358">
        <f t="shared" si="4"/>
        <v>97.855440826052416</v>
      </c>
    </row>
    <row r="21" spans="1:9" s="358" customFormat="1" ht="15" customHeight="1">
      <c r="A21" s="2338" t="s">
        <v>1125</v>
      </c>
      <c r="B21" s="2339" t="s">
        <v>1116</v>
      </c>
      <c r="C21" s="2340">
        <f t="shared" ref="C21" si="5">SUM(C22:C26)</f>
        <v>40719</v>
      </c>
      <c r="D21" s="2341">
        <f t="shared" ref="D21:G21" si="6">SUM(D22:D26)</f>
        <v>41960.5</v>
      </c>
      <c r="E21" s="2341">
        <f t="shared" si="6"/>
        <v>43941.5</v>
      </c>
      <c r="F21" s="2340">
        <f t="shared" si="6"/>
        <v>39529.800000000003</v>
      </c>
      <c r="G21" s="2340">
        <f t="shared" si="6"/>
        <v>41496.899999999994</v>
      </c>
      <c r="H21" s="2340">
        <v>28367.3</v>
      </c>
      <c r="I21" s="358">
        <f t="shared" si="4"/>
        <v>4.9762457690147386</v>
      </c>
    </row>
    <row r="22" spans="1:9" s="362" customFormat="1" ht="15" customHeight="1">
      <c r="A22" s="374" t="s">
        <v>1126</v>
      </c>
      <c r="B22" s="375"/>
      <c r="C22" s="378">
        <v>1416.5</v>
      </c>
      <c r="D22" s="376">
        <v>435.6</v>
      </c>
      <c r="E22" s="376">
        <v>612.4</v>
      </c>
      <c r="F22" s="2841">
        <v>393</v>
      </c>
      <c r="G22" s="2841">
        <v>509.3</v>
      </c>
      <c r="H22" s="2841">
        <v>206.3</v>
      </c>
      <c r="I22" s="358">
        <f t="shared" si="4"/>
        <v>29.592875318066149</v>
      </c>
    </row>
    <row r="23" spans="1:9" s="362" customFormat="1" ht="15" customHeight="1">
      <c r="A23" s="374" t="s">
        <v>1127</v>
      </c>
      <c r="B23" s="375"/>
      <c r="C23" s="380">
        <v>2733.9</v>
      </c>
      <c r="D23" s="376">
        <v>4647.3</v>
      </c>
      <c r="E23" s="376">
        <v>5101.5</v>
      </c>
      <c r="F23" s="2841">
        <v>5196.1000000000004</v>
      </c>
      <c r="G23" s="2841">
        <v>9402.7999999999993</v>
      </c>
      <c r="H23" s="2841">
        <v>2140.5</v>
      </c>
      <c r="I23" s="358">
        <f t="shared" si="4"/>
        <v>80.958796020091967</v>
      </c>
    </row>
    <row r="24" spans="1:9" s="362" customFormat="1" ht="15" customHeight="1">
      <c r="A24" s="374" t="s">
        <v>1128</v>
      </c>
      <c r="B24" s="375"/>
      <c r="C24" s="380">
        <v>34206.699999999997</v>
      </c>
      <c r="D24" s="376">
        <v>27532.6</v>
      </c>
      <c r="E24" s="376">
        <v>26948.5</v>
      </c>
      <c r="F24" s="2841">
        <v>19415.8</v>
      </c>
      <c r="G24" s="2841">
        <v>17039.099999999999</v>
      </c>
      <c r="H24" s="2841">
        <v>16807.599999999999</v>
      </c>
      <c r="I24" s="358">
        <f t="shared" si="4"/>
        <v>-12.241061403599133</v>
      </c>
    </row>
    <row r="25" spans="1:9" s="362" customFormat="1" ht="15" customHeight="1">
      <c r="A25" s="374" t="s">
        <v>1129</v>
      </c>
      <c r="B25" s="375"/>
      <c r="C25" s="380">
        <v>795.6</v>
      </c>
      <c r="D25" s="376">
        <v>570.4</v>
      </c>
      <c r="E25" s="376">
        <v>508.4</v>
      </c>
      <c r="F25" s="2841">
        <v>365.7</v>
      </c>
      <c r="G25" s="2841">
        <v>301.60000000000002</v>
      </c>
      <c r="H25" s="2841">
        <v>455.2</v>
      </c>
      <c r="I25" s="358">
        <f t="shared" si="4"/>
        <v>-17.528028438610875</v>
      </c>
    </row>
    <row r="26" spans="1:9" s="362" customFormat="1" ht="15" customHeight="1">
      <c r="A26" s="374" t="s">
        <v>1130</v>
      </c>
      <c r="B26" s="375"/>
      <c r="C26" s="380">
        <v>1566.3</v>
      </c>
      <c r="D26" s="376">
        <v>8774.6</v>
      </c>
      <c r="E26" s="376">
        <v>10770.7</v>
      </c>
      <c r="F26" s="2841">
        <v>14159.2</v>
      </c>
      <c r="G26" s="2841">
        <v>14244.1</v>
      </c>
      <c r="H26" s="2841">
        <v>8757.7000000000007</v>
      </c>
      <c r="I26" s="358">
        <f t="shared" si="4"/>
        <v>0.59961014746593833</v>
      </c>
    </row>
    <row r="27" spans="1:9" s="362" customFormat="1" ht="15" customHeight="1">
      <c r="A27" s="2338" t="s">
        <v>1131</v>
      </c>
      <c r="B27" s="2339" t="s">
        <v>1109</v>
      </c>
      <c r="C27" s="2342">
        <v>75442.2</v>
      </c>
      <c r="D27" s="2343">
        <v>119592.7</v>
      </c>
      <c r="E27" s="2344">
        <v>127319</v>
      </c>
      <c r="F27" s="2344">
        <v>108482.5</v>
      </c>
      <c r="G27" s="2344">
        <v>80389.7</v>
      </c>
      <c r="H27" s="2344">
        <v>34335.699999999997</v>
      </c>
      <c r="I27" s="358">
        <f>(F27/E27*100)-100</f>
        <v>-14.79472820238928</v>
      </c>
    </row>
    <row r="28" spans="1:9" s="358" customFormat="1" ht="3" customHeight="1">
      <c r="A28" s="381"/>
      <c r="B28" s="2563"/>
      <c r="C28" s="2563"/>
      <c r="D28" s="2563"/>
      <c r="E28" s="2563"/>
      <c r="F28" s="2531"/>
      <c r="G28" s="2531"/>
      <c r="H28" s="2531"/>
    </row>
    <row r="29" spans="1:9" s="358" customFormat="1" ht="3" customHeight="1">
      <c r="A29" s="2562"/>
      <c r="B29" s="382"/>
      <c r="C29" s="382"/>
      <c r="D29" s="382"/>
      <c r="E29" s="382"/>
      <c r="F29" s="382"/>
      <c r="G29" s="382"/>
      <c r="H29" s="382"/>
    </row>
    <row r="30" spans="1:9" s="358" customFormat="1" ht="9.9499999999999993" customHeight="1">
      <c r="A30" s="381"/>
      <c r="C30" s="368"/>
    </row>
    <row r="31" spans="1:9" s="358" customFormat="1" ht="14.25" customHeight="1">
      <c r="A31" s="3101" t="s">
        <v>1495</v>
      </c>
      <c r="B31" s="3101"/>
      <c r="C31" s="3101"/>
      <c r="D31" s="3101"/>
      <c r="E31" s="3101"/>
      <c r="F31" s="3101"/>
      <c r="G31" s="3101"/>
      <c r="H31" s="3101"/>
    </row>
    <row r="32" spans="1:9" s="358" customFormat="1" ht="5.0999999999999996" customHeight="1">
      <c r="A32" s="2564"/>
      <c r="B32" s="2564"/>
      <c r="C32" s="2564"/>
      <c r="D32" s="2564"/>
      <c r="E32" s="2564"/>
      <c r="F32" s="2564"/>
      <c r="G32" s="2564"/>
      <c r="H32" s="2564"/>
    </row>
    <row r="33" spans="1:17" s="358" customFormat="1" ht="14.25" customHeight="1">
      <c r="A33" s="3102" t="s">
        <v>372</v>
      </c>
      <c r="B33" s="3102"/>
      <c r="C33" s="3102"/>
      <c r="D33" s="3102"/>
      <c r="E33" s="3102"/>
      <c r="F33" s="2565"/>
      <c r="G33" s="2564"/>
      <c r="H33" s="2564"/>
    </row>
    <row r="34" spans="1:17" s="358" customFormat="1" ht="3" customHeight="1">
      <c r="A34" s="381"/>
      <c r="B34" s="382"/>
      <c r="C34" s="368"/>
    </row>
    <row r="35" spans="1:17" s="361" customFormat="1" ht="15" customHeight="1"/>
    <row r="36" spans="1:17" s="361" customFormat="1" ht="15" customHeight="1">
      <c r="A36" s="3103"/>
      <c r="B36" s="3103"/>
      <c r="C36" s="3103"/>
      <c r="D36" s="3103"/>
      <c r="E36" s="383"/>
      <c r="F36" s="383"/>
      <c r="G36" s="383"/>
      <c r="H36" s="383"/>
    </row>
    <row r="37" spans="1:17" s="358" customFormat="1" ht="15" customHeight="1">
      <c r="A37" s="384"/>
      <c r="B37" s="385"/>
      <c r="C37" s="385"/>
      <c r="F37" s="2936"/>
    </row>
    <row r="38" spans="1:17" s="358" customFormat="1" ht="15" customHeight="1">
      <c r="A38" s="384"/>
      <c r="B38" s="385"/>
      <c r="C38" s="385"/>
    </row>
    <row r="39" spans="1:17" s="358" customFormat="1" ht="15" customHeight="1">
      <c r="A39" s="384"/>
      <c r="B39" s="385"/>
      <c r="C39" s="385"/>
    </row>
    <row r="40" spans="1:17" s="358" customFormat="1" ht="15" customHeight="1">
      <c r="A40" s="384"/>
      <c r="B40" s="385"/>
      <c r="C40" s="385"/>
    </row>
    <row r="41" spans="1:17" s="358" customFormat="1" ht="15" customHeight="1">
      <c r="A41" s="384"/>
      <c r="B41" s="385"/>
      <c r="C41" s="385"/>
    </row>
    <row r="42" spans="1:17" s="358" customFormat="1" ht="15" customHeight="1">
      <c r="A42" s="384"/>
      <c r="B42" s="385"/>
      <c r="C42" s="385"/>
    </row>
    <row r="43" spans="1:17" s="358" customFormat="1" ht="15" customHeight="1">
      <c r="A43" s="384"/>
      <c r="B43" s="385"/>
      <c r="C43" s="385"/>
      <c r="I43" s="373" t="s">
        <v>1117</v>
      </c>
      <c r="J43" s="377">
        <f>I12</f>
        <v>-14.984847041344125</v>
      </c>
    </row>
    <row r="44" spans="1:17" s="358" customFormat="1" ht="15" customHeight="1">
      <c r="A44" s="384"/>
      <c r="B44" s="385"/>
      <c r="C44" s="385"/>
      <c r="I44" s="373" t="s">
        <v>1132</v>
      </c>
      <c r="J44" s="377">
        <f>I13</f>
        <v>0.84372707263386815</v>
      </c>
    </row>
    <row r="45" spans="1:17" s="358" customFormat="1" ht="12.75" customHeight="1">
      <c r="A45" s="386"/>
      <c r="B45" s="387"/>
      <c r="C45" s="388"/>
      <c r="D45" s="389"/>
      <c r="E45" s="389"/>
      <c r="F45" s="389"/>
      <c r="G45" s="389"/>
      <c r="H45" s="389"/>
      <c r="I45" s="373" t="s">
        <v>1133</v>
      </c>
      <c r="J45" s="377">
        <f>I14</f>
        <v>-22.894664086259326</v>
      </c>
      <c r="K45" s="331"/>
      <c r="L45" s="331"/>
      <c r="M45" s="331"/>
      <c r="Q45" s="331"/>
    </row>
    <row r="46" spans="1:17" s="331" customFormat="1" ht="12.75" customHeight="1">
      <c r="A46" s="390"/>
      <c r="B46" s="391"/>
      <c r="C46" s="392"/>
      <c r="I46" s="373" t="s">
        <v>1121</v>
      </c>
      <c r="J46" s="377">
        <f>I16</f>
        <v>-20.589544597943345</v>
      </c>
      <c r="K46" s="358"/>
      <c r="L46" s="358"/>
      <c r="M46" s="358"/>
      <c r="N46" s="358"/>
      <c r="O46" s="358"/>
      <c r="P46" s="358"/>
    </row>
    <row r="47" spans="1:17" s="331" customFormat="1" ht="12.75" customHeight="1">
      <c r="A47" s="390"/>
      <c r="B47" s="391"/>
      <c r="C47" s="392"/>
      <c r="I47" s="373" t="s">
        <v>1122</v>
      </c>
      <c r="J47" s="377">
        <f>I17</f>
        <v>-39.854602103076722</v>
      </c>
      <c r="K47" s="358"/>
      <c r="L47" s="358"/>
      <c r="M47" s="358"/>
      <c r="N47" s="358"/>
      <c r="O47" s="358"/>
      <c r="P47" s="358"/>
      <c r="Q47" s="358"/>
    </row>
    <row r="48" spans="1:17" s="358" customFormat="1" ht="12.75" customHeight="1">
      <c r="A48" s="393"/>
      <c r="B48" s="394"/>
      <c r="C48" s="388"/>
      <c r="D48" s="389"/>
      <c r="E48" s="389"/>
      <c r="F48" s="389"/>
      <c r="G48" s="389"/>
      <c r="H48" s="389"/>
      <c r="I48" s="373" t="s">
        <v>1123</v>
      </c>
      <c r="J48" s="377">
        <f>I18</f>
        <v>-34.297372432965645</v>
      </c>
    </row>
    <row r="49" spans="1:17" s="358" customFormat="1" ht="12.75" customHeight="1">
      <c r="A49" s="393"/>
      <c r="B49" s="394"/>
      <c r="C49" s="388"/>
      <c r="D49" s="389"/>
      <c r="E49" s="389"/>
      <c r="F49" s="389"/>
      <c r="G49" s="389"/>
      <c r="H49" s="389"/>
      <c r="I49" s="373" t="s">
        <v>1124</v>
      </c>
      <c r="J49" s="377">
        <f>I19</f>
        <v>-14.70553052354559</v>
      </c>
    </row>
    <row r="50" spans="1:17" s="358" customFormat="1" ht="12.75" customHeight="1">
      <c r="A50" s="395"/>
      <c r="B50" s="388"/>
      <c r="C50" s="368"/>
      <c r="I50" s="373" t="s">
        <v>1134</v>
      </c>
      <c r="J50" s="377">
        <f>I20</f>
        <v>97.855440826052416</v>
      </c>
    </row>
    <row r="51" spans="1:17" s="358" customFormat="1" ht="12.75" customHeight="1">
      <c r="A51" s="395"/>
      <c r="B51" s="388"/>
      <c r="C51" s="368"/>
      <c r="I51" s="373" t="s">
        <v>1135</v>
      </c>
      <c r="J51" s="377">
        <f t="shared" ref="J51:J54" si="7">I22</f>
        <v>29.592875318066149</v>
      </c>
    </row>
    <row r="52" spans="1:17" s="358" customFormat="1" ht="12.75" customHeight="1">
      <c r="A52" s="396"/>
      <c r="B52" s="271"/>
      <c r="C52" s="368"/>
      <c r="I52" s="373" t="s">
        <v>1127</v>
      </c>
      <c r="J52" s="377">
        <f t="shared" si="7"/>
        <v>80.958796020091967</v>
      </c>
      <c r="Q52" s="362"/>
    </row>
    <row r="53" spans="1:17" s="362" customFormat="1" ht="12.75" customHeight="1">
      <c r="A53" s="381"/>
      <c r="B53" s="397"/>
      <c r="C53" s="398"/>
      <c r="I53" s="373" t="s">
        <v>1136</v>
      </c>
      <c r="J53" s="377">
        <f t="shared" si="7"/>
        <v>-12.241061403599133</v>
      </c>
      <c r="N53" s="358"/>
      <c r="O53" s="358"/>
      <c r="P53" s="358"/>
      <c r="Q53" s="358"/>
    </row>
    <row r="54" spans="1:17" s="358" customFormat="1" ht="12.75" customHeight="1">
      <c r="A54" s="399"/>
      <c r="B54" s="400"/>
      <c r="C54" s="368"/>
      <c r="I54" s="373" t="s">
        <v>1137</v>
      </c>
      <c r="J54" s="377">
        <f t="shared" si="7"/>
        <v>-17.528028438610875</v>
      </c>
    </row>
    <row r="55" spans="1:17" s="358" customFormat="1" ht="12.75" customHeight="1">
      <c r="A55" s="399"/>
      <c r="B55" s="400"/>
      <c r="C55" s="368"/>
      <c r="I55" s="373" t="s">
        <v>1138</v>
      </c>
      <c r="J55" s="377">
        <f>I27</f>
        <v>-14.79472820238928</v>
      </c>
      <c r="K55" s="362"/>
      <c r="L55" s="362"/>
      <c r="M55" s="362"/>
      <c r="Q55" s="362"/>
    </row>
    <row r="56" spans="1:17" s="362" customFormat="1" ht="12.75" customHeight="1">
      <c r="A56" s="401"/>
      <c r="B56" s="397"/>
      <c r="C56" s="398"/>
      <c r="N56" s="358"/>
      <c r="O56" s="358"/>
      <c r="P56" s="358"/>
      <c r="Q56" s="358"/>
    </row>
    <row r="57" spans="1:17" s="362" customFormat="1" ht="12.75" customHeight="1">
      <c r="A57" s="401"/>
      <c r="B57" s="397"/>
      <c r="C57" s="398"/>
      <c r="N57" s="358"/>
      <c r="O57" s="358"/>
      <c r="P57" s="358"/>
      <c r="Q57" s="358"/>
    </row>
    <row r="58" spans="1:17" s="358" customFormat="1" ht="12.75" customHeight="1">
      <c r="A58" s="399"/>
      <c r="B58" s="402"/>
      <c r="C58" s="368"/>
      <c r="I58" s="362"/>
      <c r="J58" s="362"/>
      <c r="K58" s="362"/>
      <c r="L58" s="362"/>
      <c r="M58" s="362"/>
      <c r="N58" s="362"/>
      <c r="O58" s="362"/>
      <c r="P58" s="362"/>
      <c r="Q58" s="362"/>
    </row>
    <row r="59" spans="1:17" s="362" customFormat="1" ht="12.75" customHeight="1">
      <c r="A59" s="403"/>
      <c r="B59" s="404"/>
      <c r="C59" s="398"/>
    </row>
    <row r="60" spans="1:17" s="362" customFormat="1" ht="12.75" customHeight="1">
      <c r="A60" s="403"/>
      <c r="B60" s="404"/>
      <c r="C60" s="398"/>
    </row>
    <row r="61" spans="1:17" s="362" customFormat="1" ht="12.75" customHeight="1">
      <c r="A61" s="405"/>
      <c r="B61" s="398"/>
      <c r="C61" s="398"/>
    </row>
    <row r="62" spans="1:17" s="362" customFormat="1" ht="12.75" customHeight="1">
      <c r="A62" s="405"/>
      <c r="B62" s="397"/>
      <c r="C62" s="398"/>
    </row>
    <row r="63" spans="1:17" s="362" customFormat="1" ht="12.75" customHeight="1">
      <c r="A63" s="406"/>
      <c r="B63" s="397"/>
      <c r="C63" s="398"/>
      <c r="I63" s="242"/>
      <c r="J63" s="363"/>
    </row>
    <row r="64" spans="1:17" s="362" customFormat="1" ht="12.75" customHeight="1">
      <c r="A64" s="407"/>
      <c r="B64" s="397"/>
      <c r="C64" s="398"/>
      <c r="I64" s="242"/>
      <c r="J64" s="363"/>
      <c r="K64" s="363"/>
      <c r="L64" s="363"/>
      <c r="M64" s="363"/>
      <c r="N64" s="363"/>
      <c r="O64" s="363"/>
      <c r="P64" s="363"/>
    </row>
    <row r="65" spans="1:17" s="362" customFormat="1" ht="12.75" customHeight="1">
      <c r="A65" s="405"/>
      <c r="B65" s="397"/>
      <c r="C65" s="398"/>
      <c r="I65" s="364"/>
      <c r="J65" s="364"/>
      <c r="K65" s="363"/>
      <c r="L65" s="363"/>
      <c r="M65" s="363"/>
      <c r="N65" s="363"/>
      <c r="O65" s="363"/>
      <c r="P65" s="363"/>
    </row>
    <row r="66" spans="1:17" s="362" customFormat="1" ht="12.75" customHeight="1">
      <c r="A66" s="405"/>
      <c r="B66" s="397"/>
      <c r="C66" s="398"/>
      <c r="I66" s="364"/>
      <c r="J66" s="364"/>
      <c r="K66" s="364"/>
      <c r="L66" s="364"/>
      <c r="M66" s="364"/>
      <c r="N66" s="364"/>
      <c r="O66" s="364"/>
      <c r="P66" s="364"/>
      <c r="Q66" s="363"/>
    </row>
    <row r="67" spans="1:17" s="363" customFormat="1" ht="12.75" customHeight="1">
      <c r="A67" s="399"/>
      <c r="B67" s="408"/>
      <c r="C67" s="271"/>
      <c r="D67" s="242"/>
      <c r="E67" s="242"/>
      <c r="F67" s="242"/>
      <c r="G67" s="242"/>
      <c r="H67" s="242"/>
      <c r="I67" s="358"/>
      <c r="J67" s="358"/>
      <c r="K67" s="364"/>
      <c r="L67" s="364"/>
      <c r="M67" s="364"/>
      <c r="N67" s="364"/>
      <c r="O67" s="364"/>
      <c r="P67" s="364"/>
    </row>
    <row r="68" spans="1:17" s="363" customFormat="1" ht="12.75" customHeight="1">
      <c r="A68" s="399"/>
      <c r="B68" s="408"/>
      <c r="C68" s="271"/>
      <c r="D68" s="242"/>
      <c r="E68" s="242"/>
      <c r="F68" s="242"/>
      <c r="G68" s="242"/>
      <c r="H68" s="242"/>
      <c r="I68" s="358"/>
      <c r="J68" s="358"/>
      <c r="K68" s="358"/>
      <c r="L68" s="358"/>
      <c r="M68" s="358"/>
      <c r="N68" s="358"/>
      <c r="O68" s="358"/>
      <c r="P68" s="358"/>
      <c r="Q68" s="364"/>
    </row>
    <row r="69" spans="1:17" s="364" customFormat="1" ht="12.75" customHeight="1">
      <c r="A69" s="409"/>
      <c r="B69" s="410"/>
      <c r="C69" s="411"/>
      <c r="I69" s="358"/>
      <c r="J69" s="358"/>
      <c r="K69" s="358"/>
      <c r="L69" s="358"/>
      <c r="M69" s="358"/>
      <c r="N69" s="358"/>
      <c r="O69" s="358"/>
      <c r="P69" s="358"/>
    </row>
    <row r="70" spans="1:17" s="364" customFormat="1" ht="12.75" customHeight="1">
      <c r="A70" s="370"/>
      <c r="B70" s="371"/>
      <c r="C70" s="411"/>
      <c r="I70" s="358"/>
      <c r="J70" s="358"/>
      <c r="K70" s="358"/>
      <c r="L70" s="358"/>
      <c r="M70" s="358"/>
      <c r="N70" s="358"/>
      <c r="O70" s="358"/>
      <c r="P70" s="358"/>
      <c r="Q70" s="358"/>
    </row>
    <row r="71" spans="1:17" s="358" customFormat="1" ht="12.75" customHeight="1">
      <c r="A71" s="381"/>
      <c r="B71" s="382"/>
      <c r="C71" s="368"/>
    </row>
    <row r="72" spans="1:17" s="358" customFormat="1" ht="12.75" customHeight="1">
      <c r="A72" s="381"/>
      <c r="B72" s="382"/>
      <c r="C72" s="368"/>
    </row>
    <row r="73" spans="1:17" s="358" customFormat="1" ht="12.75" customHeight="1">
      <c r="A73" s="381"/>
      <c r="B73" s="382"/>
      <c r="C73" s="368"/>
      <c r="I73" s="324"/>
      <c r="J73" s="324"/>
    </row>
    <row r="74" spans="1:17" s="358" customFormat="1" ht="12.75" customHeight="1">
      <c r="A74" s="399"/>
      <c r="B74" s="408"/>
      <c r="C74" s="368"/>
      <c r="I74" s="324"/>
      <c r="J74" s="324"/>
      <c r="K74" s="324"/>
      <c r="L74" s="324"/>
      <c r="M74" s="324"/>
      <c r="N74" s="324"/>
      <c r="O74" s="324"/>
      <c r="P74" s="324"/>
    </row>
    <row r="75" spans="1:17" s="358" customFormat="1" ht="12.75" customHeight="1">
      <c r="A75" s="381"/>
      <c r="B75" s="382"/>
      <c r="C75" s="368"/>
      <c r="I75" s="324"/>
      <c r="J75" s="324"/>
      <c r="K75" s="324"/>
      <c r="L75" s="324"/>
      <c r="M75" s="324"/>
      <c r="N75" s="324"/>
      <c r="O75" s="324"/>
      <c r="P75" s="324"/>
    </row>
    <row r="76" spans="1:17" s="358" customFormat="1" ht="12.75" customHeight="1">
      <c r="A76" s="381"/>
      <c r="B76" s="382"/>
      <c r="C76" s="368"/>
      <c r="I76" s="324"/>
      <c r="J76" s="324"/>
      <c r="K76" s="324"/>
      <c r="L76" s="324"/>
      <c r="M76" s="324"/>
      <c r="N76" s="324"/>
      <c r="O76" s="324"/>
      <c r="P76" s="324"/>
      <c r="Q76" s="324"/>
    </row>
    <row r="77" spans="1:17" ht="12.75" customHeight="1"/>
    <row r="78" spans="1:17" ht="12.75" customHeight="1"/>
  </sheetData>
  <mergeCells count="3">
    <mergeCell ref="A31:H31"/>
    <mergeCell ref="A33:E33"/>
    <mergeCell ref="A36:D36"/>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59"/>
  <sheetViews>
    <sheetView showGridLines="0" view="pageBreakPreview" topLeftCell="A22" zoomScaleNormal="100" zoomScaleSheetLayoutView="100" workbookViewId="0">
      <selection activeCell="G35" sqref="G35"/>
    </sheetView>
  </sheetViews>
  <sheetFormatPr baseColWidth="10" defaultColWidth="11.42578125" defaultRowHeight="16.5" customHeight="1"/>
  <cols>
    <col min="1" max="1" width="21.7109375" style="323" customWidth="1"/>
    <col min="2" max="6" width="14.7109375" style="324" customWidth="1"/>
    <col min="7" max="7" width="8.7109375" style="324" customWidth="1"/>
    <col min="8" max="14" width="11.42578125" style="324" hidden="1" customWidth="1"/>
    <col min="15" max="15" width="16" style="324" customWidth="1"/>
    <col min="16" max="16384" width="11.42578125" style="324"/>
  </cols>
  <sheetData>
    <row r="1" spans="1:16" s="320" customFormat="1" ht="30" customHeight="1">
      <c r="B1" s="325"/>
      <c r="C1" s="326"/>
      <c r="D1" s="2278"/>
      <c r="E1" s="2276"/>
      <c r="F1" s="2278" t="s">
        <v>1477</v>
      </c>
      <c r="G1" s="327"/>
      <c r="H1" s="327"/>
      <c r="I1" s="327"/>
      <c r="J1" s="327"/>
      <c r="K1" s="329"/>
      <c r="L1" s="327"/>
      <c r="M1" s="327"/>
      <c r="N1" s="327"/>
    </row>
    <row r="2" spans="1:16" s="320" customFormat="1" ht="5.0999999999999996" customHeight="1">
      <c r="A2" s="2532"/>
      <c r="B2" s="2531"/>
      <c r="C2" s="2531"/>
      <c r="D2" s="2531"/>
      <c r="E2" s="2531"/>
      <c r="F2" s="2531"/>
      <c r="G2" s="327"/>
      <c r="H2" s="327"/>
      <c r="I2" s="327"/>
      <c r="J2" s="327"/>
      <c r="K2" s="329"/>
      <c r="L2" s="327"/>
      <c r="M2" s="327"/>
      <c r="N2" s="327"/>
    </row>
    <row r="3" spans="1:16" s="320" customFormat="1" ht="5.0999999999999996" customHeight="1">
      <c r="A3" s="328"/>
      <c r="B3" s="329"/>
      <c r="C3" s="329"/>
      <c r="D3" s="329"/>
      <c r="E3" s="329"/>
      <c r="F3" s="329"/>
      <c r="G3" s="327"/>
      <c r="H3" s="327"/>
      <c r="I3" s="327"/>
      <c r="J3" s="327"/>
      <c r="K3" s="329"/>
      <c r="L3" s="327"/>
      <c r="M3" s="327"/>
      <c r="N3" s="327"/>
    </row>
    <row r="4" spans="1:16" s="321" customFormat="1" ht="14.25" customHeight="1">
      <c r="A4" s="2351" t="s">
        <v>11</v>
      </c>
      <c r="B4" s="2352"/>
      <c r="C4" s="2353"/>
    </row>
    <row r="5" spans="1:16" ht="14.25" customHeight="1">
      <c r="A5" s="2354"/>
      <c r="B5" s="2355"/>
      <c r="C5" s="2353"/>
    </row>
    <row r="6" spans="1:16" ht="14.25" customHeight="1">
      <c r="A6" s="330"/>
      <c r="D6" s="332"/>
      <c r="E6" s="332"/>
      <c r="F6" s="332" t="s">
        <v>1139</v>
      </c>
      <c r="O6" s="335">
        <v>2019</v>
      </c>
    </row>
    <row r="7" spans="1:16" ht="4.5" customHeight="1">
      <c r="A7" s="333"/>
      <c r="B7" s="334"/>
      <c r="C7" s="334"/>
      <c r="D7" s="334"/>
      <c r="E7" s="334"/>
      <c r="F7" s="334"/>
    </row>
    <row r="8" spans="1:16" ht="4.5" customHeight="1">
      <c r="A8" s="2360"/>
      <c r="B8" s="2361"/>
      <c r="C8" s="2361"/>
      <c r="D8" s="2361"/>
      <c r="E8" s="2361"/>
      <c r="F8" s="2361"/>
    </row>
    <row r="9" spans="1:16" ht="16.5" customHeight="1">
      <c r="A9" s="2356" t="s">
        <v>169</v>
      </c>
      <c r="B9" s="2357">
        <v>2017</v>
      </c>
      <c r="C9" s="2357">
        <v>2018</v>
      </c>
      <c r="D9" s="2357">
        <v>2019</v>
      </c>
      <c r="E9" s="2357">
        <v>2020</v>
      </c>
      <c r="F9" s="2357">
        <v>2021</v>
      </c>
      <c r="O9" s="344" t="s">
        <v>1140</v>
      </c>
    </row>
    <row r="10" spans="1:16" ht="5.0999999999999996" customHeight="1">
      <c r="A10" s="2362"/>
      <c r="B10" s="2363"/>
      <c r="C10" s="2363"/>
      <c r="D10" s="2363"/>
      <c r="E10" s="2363"/>
      <c r="F10" s="2363"/>
    </row>
    <row r="11" spans="1:16" ht="16.5" customHeight="1">
      <c r="A11" s="2358" t="s">
        <v>91</v>
      </c>
      <c r="B11" s="2359">
        <f>SUM(B12:B27)</f>
        <v>274063.5</v>
      </c>
      <c r="C11" s="2359">
        <f>SUM(C12:C27)</f>
        <v>270226.89999999997</v>
      </c>
      <c r="D11" s="2359">
        <f>SUM(D12:D27)</f>
        <v>273446.40000000002</v>
      </c>
      <c r="E11" s="2359">
        <f>SUM(E12:E27)</f>
        <v>272673.7</v>
      </c>
      <c r="F11" s="2359">
        <f>SUM(F12:F27)</f>
        <v>273088.89999999997</v>
      </c>
      <c r="G11" s="336"/>
      <c r="H11" s="336">
        <f t="shared" ref="H11:N11" si="0">SUM(H12:H27)</f>
        <v>0</v>
      </c>
      <c r="I11" s="336">
        <f t="shared" si="0"/>
        <v>0</v>
      </c>
      <c r="J11" s="336">
        <f t="shared" si="0"/>
        <v>0</v>
      </c>
      <c r="K11" s="336">
        <f t="shared" si="0"/>
        <v>0</v>
      </c>
      <c r="L11" s="336">
        <f t="shared" si="0"/>
        <v>0</v>
      </c>
      <c r="M11" s="336">
        <f t="shared" si="0"/>
        <v>0</v>
      </c>
      <c r="N11" s="336">
        <f t="shared" si="0"/>
        <v>0</v>
      </c>
      <c r="O11" s="345">
        <v>8622504</v>
      </c>
      <c r="P11" s="346">
        <f>F11*1000/O11</f>
        <v>31.671646658557645</v>
      </c>
    </row>
    <row r="12" spans="1:16" ht="16.5" customHeight="1">
      <c r="A12" s="337" t="s">
        <v>36</v>
      </c>
      <c r="B12" s="338">
        <v>12105.2</v>
      </c>
      <c r="C12" s="338">
        <v>11068.1</v>
      </c>
      <c r="D12" s="339">
        <v>12106.8</v>
      </c>
      <c r="E12" s="339">
        <v>11297.9</v>
      </c>
      <c r="F12" s="339">
        <v>11302</v>
      </c>
      <c r="G12" s="338"/>
      <c r="O12" s="347">
        <v>380796</v>
      </c>
      <c r="P12" s="346">
        <f t="shared" ref="P12:P27" si="1">F12*1000/O12</f>
        <v>29.679933612748034</v>
      </c>
    </row>
    <row r="13" spans="1:16" ht="16.5" customHeight="1">
      <c r="A13" s="337" t="s">
        <v>67</v>
      </c>
      <c r="B13" s="338">
        <v>9042.7000000000007</v>
      </c>
      <c r="C13" s="338">
        <v>9042.7000000000007</v>
      </c>
      <c r="D13" s="340">
        <v>9042.7000000000007</v>
      </c>
      <c r="E13" s="340">
        <v>9042.7000000000007</v>
      </c>
      <c r="F13" s="340">
        <v>9000</v>
      </c>
      <c r="G13" s="338"/>
      <c r="O13" s="347">
        <v>354967</v>
      </c>
      <c r="P13" s="346">
        <f t="shared" si="1"/>
        <v>25.354469570410771</v>
      </c>
    </row>
    <row r="14" spans="1:16" ht="16.5" customHeight="1">
      <c r="A14" s="337" t="s">
        <v>68</v>
      </c>
      <c r="B14" s="338">
        <v>27437.599999999999</v>
      </c>
      <c r="C14" s="338">
        <v>25587.599999999999</v>
      </c>
      <c r="D14" s="340">
        <v>25587.599999999999</v>
      </c>
      <c r="E14" s="340">
        <v>25587.599999999999</v>
      </c>
      <c r="F14" s="340">
        <v>27750.7</v>
      </c>
      <c r="G14" s="338"/>
      <c r="O14" s="347">
        <v>2132183</v>
      </c>
      <c r="P14" s="346">
        <f t="shared" si="1"/>
        <v>13.015158642574301</v>
      </c>
    </row>
    <row r="15" spans="1:16" ht="16.5" customHeight="1">
      <c r="A15" s="337" t="s">
        <v>69</v>
      </c>
      <c r="B15" s="338">
        <v>10003.9</v>
      </c>
      <c r="C15" s="338">
        <v>10003.9</v>
      </c>
      <c r="D15" s="340">
        <v>10003.9</v>
      </c>
      <c r="E15" s="340">
        <v>10003.9</v>
      </c>
      <c r="F15" s="340">
        <v>10003.9</v>
      </c>
      <c r="G15" s="338"/>
      <c r="O15" s="347">
        <v>278030</v>
      </c>
      <c r="P15" s="346">
        <f t="shared" si="1"/>
        <v>35.981368917023346</v>
      </c>
    </row>
    <row r="16" spans="1:16" ht="16.5" customHeight="1">
      <c r="A16" s="337" t="s">
        <v>28</v>
      </c>
      <c r="B16" s="338">
        <v>20038.2</v>
      </c>
      <c r="C16" s="338">
        <v>20038.2</v>
      </c>
      <c r="D16" s="340">
        <v>20038.2</v>
      </c>
      <c r="E16" s="340">
        <v>20038.2</v>
      </c>
      <c r="F16" s="340">
        <v>20038.2</v>
      </c>
      <c r="G16" s="338"/>
      <c r="O16" s="347">
        <v>597918</v>
      </c>
      <c r="P16" s="346">
        <f t="shared" si="1"/>
        <v>33.513291120187048</v>
      </c>
    </row>
    <row r="17" spans="1:16" ht="16.5" customHeight="1">
      <c r="A17" s="337" t="s">
        <v>70</v>
      </c>
      <c r="B17" s="338">
        <v>30046.7</v>
      </c>
      <c r="C17" s="338">
        <v>29394.9</v>
      </c>
      <c r="D17" s="340">
        <v>29396.5</v>
      </c>
      <c r="E17" s="340">
        <v>29396.5</v>
      </c>
      <c r="F17" s="340">
        <v>29396.5</v>
      </c>
      <c r="G17" s="338"/>
      <c r="O17" s="347">
        <v>604422</v>
      </c>
      <c r="P17" s="346">
        <f t="shared" si="1"/>
        <v>48.635721399949041</v>
      </c>
    </row>
    <row r="18" spans="1:16" ht="16.5" customHeight="1">
      <c r="A18" s="337" t="s">
        <v>71</v>
      </c>
      <c r="B18" s="338">
        <v>9634.7999999999993</v>
      </c>
      <c r="C18" s="338">
        <v>9636</v>
      </c>
      <c r="D18" s="340">
        <v>9636</v>
      </c>
      <c r="E18" s="340">
        <v>9636</v>
      </c>
      <c r="F18" s="340">
        <v>9636</v>
      </c>
      <c r="G18" s="338"/>
      <c r="O18" s="347">
        <v>334970</v>
      </c>
      <c r="P18" s="346">
        <f t="shared" si="1"/>
        <v>28.766755231811803</v>
      </c>
    </row>
    <row r="19" spans="1:16" ht="16.5" customHeight="1">
      <c r="A19" s="337" t="s">
        <v>72</v>
      </c>
      <c r="B19" s="338">
        <v>13344.8</v>
      </c>
      <c r="C19" s="338">
        <v>12870</v>
      </c>
      <c r="D19" s="340">
        <v>13792.9</v>
      </c>
      <c r="E19" s="340">
        <v>13795.6</v>
      </c>
      <c r="F19" s="340">
        <v>13791.2</v>
      </c>
      <c r="G19" s="338"/>
      <c r="O19" s="347">
        <v>337427</v>
      </c>
      <c r="P19" s="346">
        <f t="shared" si="1"/>
        <v>40.871655202458605</v>
      </c>
    </row>
    <row r="20" spans="1:16" ht="16.5" customHeight="1">
      <c r="A20" s="337" t="s">
        <v>73</v>
      </c>
      <c r="B20" s="338">
        <v>23058.799999999999</v>
      </c>
      <c r="C20" s="338">
        <v>23058.799999999999</v>
      </c>
      <c r="D20" s="340">
        <v>23058.799999999999</v>
      </c>
      <c r="E20" s="340">
        <v>23058.799999999999</v>
      </c>
      <c r="F20" s="340">
        <v>23058.799999999999</v>
      </c>
      <c r="G20" s="338"/>
      <c r="O20" s="347">
        <v>321209</v>
      </c>
      <c r="P20" s="346">
        <f t="shared" si="1"/>
        <v>71.787527746731882</v>
      </c>
    </row>
    <row r="21" spans="1:16" ht="16.5" customHeight="1">
      <c r="A21" s="337" t="s">
        <v>74</v>
      </c>
      <c r="B21" s="338">
        <v>22132.799999999999</v>
      </c>
      <c r="C21" s="338">
        <v>22088.6</v>
      </c>
      <c r="D21" s="340">
        <v>23143.200000000001</v>
      </c>
      <c r="E21" s="340">
        <v>23188.6</v>
      </c>
      <c r="F21" s="340">
        <v>23169.3</v>
      </c>
      <c r="G21" s="338"/>
      <c r="O21" s="347">
        <v>600789</v>
      </c>
      <c r="P21" s="346">
        <f t="shared" si="1"/>
        <v>38.564787304694327</v>
      </c>
    </row>
    <row r="22" spans="1:16" ht="16.5" customHeight="1">
      <c r="A22" s="337" t="s">
        <v>75</v>
      </c>
      <c r="B22" s="338">
        <v>11125</v>
      </c>
      <c r="C22" s="338">
        <v>11123.8</v>
      </c>
      <c r="D22" s="340">
        <v>11123.8</v>
      </c>
      <c r="E22" s="340">
        <v>11123.8</v>
      </c>
      <c r="F22" s="340">
        <v>11124.8</v>
      </c>
      <c r="G22" s="2904"/>
      <c r="O22" s="347">
        <v>360809</v>
      </c>
      <c r="P22" s="346">
        <f t="shared" si="1"/>
        <v>30.832933768281833</v>
      </c>
    </row>
    <row r="23" spans="1:16" ht="16.5" customHeight="1">
      <c r="A23" s="337" t="s">
        <v>137</v>
      </c>
      <c r="B23" s="338">
        <v>27877.200000000001</v>
      </c>
      <c r="C23" s="338">
        <v>27877.200000000001</v>
      </c>
      <c r="D23" s="340">
        <v>27877.200000000001</v>
      </c>
      <c r="E23" s="340">
        <v>27877.3</v>
      </c>
      <c r="F23" s="340">
        <v>26015.7</v>
      </c>
      <c r="G23" s="2841"/>
      <c r="O23" s="347">
        <v>686592</v>
      </c>
      <c r="P23" s="346">
        <f t="shared" si="1"/>
        <v>37.891061940715886</v>
      </c>
    </row>
    <row r="24" spans="1:16" ht="16.5" customHeight="1">
      <c r="A24" s="337" t="s">
        <v>31</v>
      </c>
      <c r="B24" s="338">
        <v>15229.8</v>
      </c>
      <c r="C24" s="338">
        <v>15237.9</v>
      </c>
      <c r="D24" s="340">
        <v>15238.2</v>
      </c>
      <c r="E24" s="340">
        <v>15226.2</v>
      </c>
      <c r="F24" s="340">
        <v>15226</v>
      </c>
      <c r="G24" s="338"/>
      <c r="O24" s="347">
        <v>501174</v>
      </c>
      <c r="P24" s="346">
        <f t="shared" si="1"/>
        <v>30.380666195772328</v>
      </c>
    </row>
    <row r="25" spans="1:16" ht="16.5" customHeight="1">
      <c r="A25" s="337" t="s">
        <v>77</v>
      </c>
      <c r="B25" s="338">
        <v>29669.5</v>
      </c>
      <c r="C25" s="338">
        <v>29877.4</v>
      </c>
      <c r="D25" s="340">
        <v>30078.799999999999</v>
      </c>
      <c r="E25" s="340">
        <v>30078.799999999999</v>
      </c>
      <c r="F25" s="340">
        <v>30254</v>
      </c>
      <c r="G25" s="338"/>
      <c r="O25" s="347">
        <v>741113</v>
      </c>
      <c r="P25" s="346">
        <f t="shared" si="1"/>
        <v>40.822384710563703</v>
      </c>
    </row>
    <row r="26" spans="1:16" ht="16.5" customHeight="1">
      <c r="A26" s="337" t="s">
        <v>33</v>
      </c>
      <c r="B26" s="338">
        <v>10017</v>
      </c>
      <c r="C26" s="338">
        <v>10022.299999999999</v>
      </c>
      <c r="D26" s="340">
        <v>10022.299999999999</v>
      </c>
      <c r="E26" s="340">
        <v>10022.299999999999</v>
      </c>
      <c r="F26" s="340">
        <v>10022.299999999999</v>
      </c>
      <c r="G26" s="338"/>
      <c r="O26" s="347">
        <v>321656</v>
      </c>
      <c r="P26" s="346">
        <f t="shared" si="1"/>
        <v>31.158442559753276</v>
      </c>
    </row>
    <row r="27" spans="1:16" ht="16.5" customHeight="1">
      <c r="A27" s="337" t="s">
        <v>78</v>
      </c>
      <c r="B27" s="338">
        <v>3299.5</v>
      </c>
      <c r="C27" s="338">
        <v>3299.5</v>
      </c>
      <c r="D27" s="340">
        <v>3299.5</v>
      </c>
      <c r="E27" s="340">
        <v>3299.5</v>
      </c>
      <c r="F27" s="340">
        <v>3299.5</v>
      </c>
      <c r="G27" s="338"/>
      <c r="O27" s="347">
        <v>68449</v>
      </c>
      <c r="P27" s="348">
        <f t="shared" si="1"/>
        <v>48.203772151528874</v>
      </c>
    </row>
    <row r="28" spans="1:16" ht="5.0999999999999996" customHeight="1">
      <c r="A28" s="2567"/>
      <c r="B28" s="2566"/>
      <c r="C28" s="2566"/>
      <c r="D28" s="2566"/>
      <c r="E28" s="2566"/>
      <c r="F28" s="2566"/>
      <c r="P28" s="338"/>
    </row>
    <row r="29" spans="1:16" ht="5.0999999999999996" customHeight="1">
      <c r="A29" s="2562"/>
    </row>
    <row r="30" spans="1:16" ht="15" customHeight="1">
      <c r="A30" s="341"/>
    </row>
    <row r="31" spans="1:16" ht="11.25" customHeight="1"/>
    <row r="32" spans="1:16" s="322" customFormat="1" ht="16.5" customHeight="1">
      <c r="A32" s="3104" t="s">
        <v>1496</v>
      </c>
      <c r="B32" s="3104"/>
      <c r="C32" s="3104"/>
      <c r="D32" s="3104"/>
      <c r="E32" s="3104"/>
      <c r="F32" s="3104"/>
      <c r="O32" s="3105" t="s">
        <v>1141</v>
      </c>
      <c r="P32" s="3106"/>
    </row>
    <row r="33" spans="1:21" ht="16.5" customHeight="1">
      <c r="O33" s="349" t="s">
        <v>91</v>
      </c>
      <c r="P33" s="350">
        <f>P11</f>
        <v>31.671646658557645</v>
      </c>
    </row>
    <row r="34" spans="1:21" ht="16.5" customHeight="1">
      <c r="O34" s="351" t="s">
        <v>36</v>
      </c>
      <c r="P34" s="352">
        <f>P12</f>
        <v>29.679933612748034</v>
      </c>
      <c r="S34" s="356"/>
    </row>
    <row r="35" spans="1:21" ht="16.5" customHeight="1">
      <c r="O35" s="351" t="s">
        <v>67</v>
      </c>
      <c r="P35" s="352">
        <f t="shared" ref="P35:P49" si="2">P13</f>
        <v>25.354469570410771</v>
      </c>
      <c r="S35" s="357"/>
    </row>
    <row r="36" spans="1:21" ht="16.5" customHeight="1">
      <c r="O36" s="351" t="s">
        <v>68</v>
      </c>
      <c r="P36" s="352">
        <f t="shared" si="2"/>
        <v>13.015158642574301</v>
      </c>
      <c r="R36" s="358"/>
      <c r="S36" s="357"/>
    </row>
    <row r="37" spans="1:21" ht="16.5" customHeight="1">
      <c r="F37" s="2937"/>
      <c r="O37" s="351" t="s">
        <v>69</v>
      </c>
      <c r="P37" s="352">
        <f t="shared" si="2"/>
        <v>35.981368917023346</v>
      </c>
      <c r="S37" s="357"/>
    </row>
    <row r="38" spans="1:21" ht="16.5" customHeight="1">
      <c r="O38" s="351" t="s">
        <v>28</v>
      </c>
      <c r="P38" s="352">
        <f t="shared" si="2"/>
        <v>33.513291120187048</v>
      </c>
      <c r="S38" s="357"/>
    </row>
    <row r="39" spans="1:21" ht="16.5" customHeight="1">
      <c r="O39" s="351" t="s">
        <v>70</v>
      </c>
      <c r="P39" s="352">
        <f t="shared" si="2"/>
        <v>48.635721399949041</v>
      </c>
      <c r="S39" s="359"/>
      <c r="U39" s="324">
        <f>80/4</f>
        <v>20</v>
      </c>
    </row>
    <row r="40" spans="1:21" ht="16.5" customHeight="1">
      <c r="O40" s="351" t="s">
        <v>71</v>
      </c>
      <c r="P40" s="352">
        <f t="shared" si="2"/>
        <v>28.766755231811803</v>
      </c>
      <c r="S40" s="359"/>
    </row>
    <row r="41" spans="1:21" ht="16.5" customHeight="1">
      <c r="A41" s="342"/>
      <c r="O41" s="351" t="s">
        <v>72</v>
      </c>
      <c r="P41" s="352">
        <f t="shared" si="2"/>
        <v>40.871655202458605</v>
      </c>
      <c r="S41" s="359"/>
    </row>
    <row r="42" spans="1:21" ht="16.5" customHeight="1">
      <c r="A42" s="343"/>
      <c r="O42" s="351" t="s">
        <v>73</v>
      </c>
      <c r="P42" s="352">
        <f t="shared" si="2"/>
        <v>71.787527746731882</v>
      </c>
      <c r="S42" s="359"/>
    </row>
    <row r="43" spans="1:21" ht="16.5" customHeight="1">
      <c r="A43" s="343"/>
      <c r="O43" s="351" t="s">
        <v>74</v>
      </c>
      <c r="P43" s="352">
        <f t="shared" si="2"/>
        <v>38.564787304694327</v>
      </c>
      <c r="S43" s="359"/>
    </row>
    <row r="44" spans="1:21" ht="16.5" customHeight="1">
      <c r="A44" s="343"/>
      <c r="O44" s="351" t="s">
        <v>75</v>
      </c>
      <c r="P44" s="352">
        <f t="shared" si="2"/>
        <v>30.832933768281833</v>
      </c>
      <c r="S44" s="359"/>
    </row>
    <row r="45" spans="1:21" ht="16.5" customHeight="1">
      <c r="A45" s="343"/>
      <c r="O45" s="351" t="s">
        <v>137</v>
      </c>
      <c r="P45" s="352">
        <f t="shared" si="2"/>
        <v>37.891061940715886</v>
      </c>
      <c r="S45" s="359"/>
    </row>
    <row r="46" spans="1:21" ht="16.5" customHeight="1">
      <c r="O46" s="351" t="s">
        <v>31</v>
      </c>
      <c r="P46" s="352">
        <f t="shared" si="2"/>
        <v>30.380666195772328</v>
      </c>
      <c r="S46" s="359"/>
    </row>
    <row r="47" spans="1:21" ht="16.5" customHeight="1">
      <c r="O47" s="351" t="s">
        <v>77</v>
      </c>
      <c r="P47" s="352">
        <f t="shared" si="2"/>
        <v>40.822384710563703</v>
      </c>
      <c r="S47" s="360"/>
    </row>
    <row r="48" spans="1:21" ht="16.5" customHeight="1">
      <c r="O48" s="351" t="s">
        <v>33</v>
      </c>
      <c r="P48" s="352">
        <f t="shared" si="2"/>
        <v>31.158442559753276</v>
      </c>
      <c r="S48" s="360"/>
    </row>
    <row r="49" spans="15:16" ht="16.5" customHeight="1">
      <c r="O49" s="353" t="s">
        <v>78</v>
      </c>
      <c r="P49" s="352">
        <f t="shared" si="2"/>
        <v>48.203772151528874</v>
      </c>
    </row>
    <row r="50" spans="15:16" ht="16.5" customHeight="1">
      <c r="O50" s="337"/>
      <c r="P50" s="354"/>
    </row>
    <row r="51" spans="15:16" ht="16.5" customHeight="1">
      <c r="O51" s="337"/>
      <c r="P51" s="355"/>
    </row>
    <row r="55" spans="15:16" ht="16.5" customHeight="1">
      <c r="O55" s="338"/>
    </row>
    <row r="56" spans="15:16" ht="16.5" customHeight="1">
      <c r="O56" s="338"/>
    </row>
    <row r="57" spans="15:16" ht="16.5" customHeight="1">
      <c r="O57" s="338"/>
    </row>
    <row r="58" spans="15:16" ht="16.5" customHeight="1">
      <c r="O58" s="338"/>
    </row>
    <row r="59" spans="15:16" ht="16.5" customHeight="1">
      <c r="O59" s="338"/>
    </row>
  </sheetData>
  <mergeCells count="2">
    <mergeCell ref="A32:F32"/>
    <mergeCell ref="O32:P32"/>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C57"/>
  <sheetViews>
    <sheetView showGridLines="0" view="pageBreakPreview" topLeftCell="A24" zoomScale="90" zoomScaleNormal="100" zoomScaleSheetLayoutView="90" workbookViewId="0">
      <selection activeCell="G35" sqref="G35"/>
    </sheetView>
  </sheetViews>
  <sheetFormatPr baseColWidth="10" defaultColWidth="9.85546875" defaultRowHeight="16.5" customHeight="1"/>
  <cols>
    <col min="1" max="1" width="36.140625" style="211" customWidth="1"/>
    <col min="2" max="6" width="11.7109375" style="211" customWidth="1"/>
    <col min="7" max="7" width="17.28515625" style="211" customWidth="1"/>
    <col min="8" max="16384" width="9.85546875" style="211"/>
  </cols>
  <sheetData>
    <row r="1" spans="1:7" s="183" customFormat="1" ht="30" customHeight="1">
      <c r="C1" s="2226"/>
      <c r="D1" s="2366"/>
      <c r="E1" s="2366"/>
      <c r="F1" s="2226" t="s">
        <v>1477</v>
      </c>
    </row>
    <row r="2" spans="1:7" s="183" customFormat="1" ht="5.0999999999999996" customHeight="1">
      <c r="A2" s="2568"/>
      <c r="B2" s="2569"/>
      <c r="C2" s="2569"/>
      <c r="D2" s="2569"/>
      <c r="E2" s="2569"/>
      <c r="F2" s="2569"/>
    </row>
    <row r="3" spans="1:7" s="183" customFormat="1" ht="5.0999999999999996" customHeight="1">
      <c r="A3" s="187"/>
    </row>
    <row r="4" spans="1:7" s="276" customFormat="1" ht="12.75" customHeight="1">
      <c r="A4" s="2364" t="s">
        <v>12</v>
      </c>
      <c r="B4" s="2365"/>
      <c r="C4" s="2365"/>
      <c r="D4" s="281"/>
      <c r="E4" s="282"/>
      <c r="F4" s="283"/>
    </row>
    <row r="5" spans="1:7" s="206" customFormat="1" ht="12.75" customHeight="1">
      <c r="A5" s="284" t="s">
        <v>1142</v>
      </c>
      <c r="B5" s="285"/>
      <c r="C5" s="285"/>
      <c r="D5" s="285"/>
      <c r="E5" s="286"/>
      <c r="F5" s="286"/>
    </row>
    <row r="6" spans="1:7" s="206" customFormat="1" ht="12.75" customHeight="1">
      <c r="A6" s="287"/>
      <c r="B6" s="288"/>
      <c r="C6" s="288"/>
      <c r="D6" s="286"/>
      <c r="E6" s="286"/>
      <c r="F6" s="288" t="s">
        <v>1055</v>
      </c>
    </row>
    <row r="7" spans="1:7" s="185" customFormat="1" ht="13.5" customHeight="1">
      <c r="A7" s="2369" t="s">
        <v>1143</v>
      </c>
      <c r="B7" s="2370">
        <v>2017</v>
      </c>
      <c r="C7" s="2376">
        <v>2018</v>
      </c>
      <c r="D7" s="2376">
        <v>2019</v>
      </c>
      <c r="E7" s="2376">
        <v>2020</v>
      </c>
      <c r="F7" s="2376">
        <v>2021</v>
      </c>
      <c r="G7" s="236"/>
    </row>
    <row r="8" spans="1:7" s="208" customFormat="1" ht="5.0999999999999996" customHeight="1">
      <c r="A8" s="2377"/>
      <c r="B8" s="2377"/>
      <c r="C8" s="2377"/>
      <c r="D8" s="2377"/>
      <c r="E8" s="2378"/>
      <c r="F8" s="2378"/>
      <c r="G8" s="289"/>
    </row>
    <row r="9" spans="1:7" s="209" customFormat="1" ht="4.5" customHeight="1">
      <c r="A9" s="220"/>
      <c r="B9" s="211"/>
      <c r="C9" s="211"/>
      <c r="D9" s="211"/>
      <c r="E9" s="211"/>
      <c r="F9" s="211"/>
      <c r="G9" s="211"/>
    </row>
    <row r="10" spans="1:7" s="208" customFormat="1" ht="14.1" customHeight="1">
      <c r="A10" s="2377" t="s">
        <v>60</v>
      </c>
      <c r="B10" s="2373">
        <f t="shared" ref="B10:E10" si="0">SUM(B11:B16)</f>
        <v>642549.80000000005</v>
      </c>
      <c r="C10" s="2373">
        <f t="shared" si="0"/>
        <v>628127.4</v>
      </c>
      <c r="D10" s="2373">
        <f t="shared" si="0"/>
        <v>587142.9</v>
      </c>
      <c r="E10" s="2373">
        <f t="shared" si="0"/>
        <v>579080.6</v>
      </c>
      <c r="F10" s="2373">
        <v>2400660.5</v>
      </c>
      <c r="G10" s="289"/>
    </row>
    <row r="11" spans="1:7" s="209" customFormat="1" ht="14.1" customHeight="1">
      <c r="A11" s="290" t="s">
        <v>371</v>
      </c>
      <c r="B11" s="291">
        <v>412203.7</v>
      </c>
      <c r="C11" s="291">
        <v>377042.4</v>
      </c>
      <c r="D11" s="225">
        <v>385855.9</v>
      </c>
      <c r="E11" s="225">
        <v>419082.7</v>
      </c>
      <c r="F11" s="225">
        <v>1541415.3</v>
      </c>
      <c r="G11" s="211"/>
    </row>
    <row r="12" spans="1:7" s="209" customFormat="1" ht="14.1" customHeight="1">
      <c r="A12" s="290" t="s">
        <v>1144</v>
      </c>
      <c r="B12" s="291">
        <v>6531.3</v>
      </c>
      <c r="C12" s="291">
        <v>7720.5</v>
      </c>
      <c r="D12" s="225">
        <v>11243.6</v>
      </c>
      <c r="E12" s="225">
        <v>10743.6</v>
      </c>
      <c r="F12" s="225">
        <v>18065.7</v>
      </c>
      <c r="G12" s="211"/>
    </row>
    <row r="13" spans="1:7" s="209" customFormat="1" ht="14.1" customHeight="1">
      <c r="A13" s="290" t="s">
        <v>1145</v>
      </c>
      <c r="B13" s="291">
        <v>46420.5</v>
      </c>
      <c r="C13" s="291">
        <v>46279.199999999997</v>
      </c>
      <c r="D13" s="225">
        <v>26703.8</v>
      </c>
      <c r="E13" s="225">
        <v>53265.9</v>
      </c>
      <c r="F13" s="225">
        <v>289341</v>
      </c>
      <c r="G13" s="211"/>
    </row>
    <row r="14" spans="1:7" s="209" customFormat="1" ht="14.1" customHeight="1">
      <c r="A14" s="290" t="s">
        <v>1146</v>
      </c>
      <c r="B14" s="291">
        <v>61961.7</v>
      </c>
      <c r="C14" s="291">
        <v>77107.600000000006</v>
      </c>
      <c r="D14" s="225">
        <v>59042.9</v>
      </c>
      <c r="E14" s="225">
        <v>82076.7</v>
      </c>
      <c r="F14" s="225">
        <v>89086.399999999994</v>
      </c>
      <c r="G14" s="211"/>
    </row>
    <row r="15" spans="1:7" s="209" customFormat="1" ht="14.1" customHeight="1">
      <c r="A15" s="290" t="s">
        <v>1147</v>
      </c>
      <c r="B15" s="291">
        <v>22201.8</v>
      </c>
      <c r="C15" s="291">
        <v>13894.6</v>
      </c>
      <c r="D15" s="225">
        <v>23940.7</v>
      </c>
      <c r="E15" s="225">
        <v>10430.700000000001</v>
      </c>
      <c r="F15" s="225">
        <v>368372.6</v>
      </c>
      <c r="G15" s="211"/>
    </row>
    <row r="16" spans="1:7" s="209" customFormat="1" ht="14.1" customHeight="1">
      <c r="A16" s="290" t="s">
        <v>1148</v>
      </c>
      <c r="B16" s="291">
        <v>93230.8</v>
      </c>
      <c r="C16" s="291">
        <v>106083.1</v>
      </c>
      <c r="D16" s="225">
        <v>80356</v>
      </c>
      <c r="E16" s="225">
        <v>3480.99999999999</v>
      </c>
      <c r="F16" s="225">
        <v>94379.5</v>
      </c>
      <c r="G16" s="211"/>
    </row>
    <row r="17" spans="1:8" s="209" customFormat="1" ht="4.5" customHeight="1">
      <c r="A17" s="2570"/>
      <c r="B17" s="2571"/>
      <c r="C17" s="2571"/>
      <c r="D17" s="2572"/>
      <c r="E17" s="2573"/>
      <c r="F17" s="2573"/>
      <c r="G17" s="211"/>
    </row>
    <row r="18" spans="1:8" s="209" customFormat="1" ht="5.25" customHeight="1">
      <c r="A18" s="226"/>
      <c r="B18" s="292"/>
      <c r="C18" s="292"/>
      <c r="D18" s="1199"/>
      <c r="E18" s="211"/>
      <c r="F18" s="211"/>
      <c r="G18" s="211"/>
    </row>
    <row r="19" spans="1:8" s="209" customFormat="1" ht="13.5" customHeight="1">
      <c r="A19" s="226"/>
      <c r="B19" s="292"/>
      <c r="C19" s="292"/>
      <c r="D19" s="159"/>
      <c r="E19" s="211"/>
      <c r="F19" s="211"/>
      <c r="G19" s="211"/>
    </row>
    <row r="20" spans="1:8" s="209" customFormat="1" ht="13.5" customHeight="1">
      <c r="A20" s="226"/>
      <c r="B20" s="292"/>
      <c r="C20" s="292"/>
      <c r="D20" s="159"/>
      <c r="E20" s="211"/>
      <c r="F20" s="211"/>
      <c r="G20" s="211"/>
    </row>
    <row r="21" spans="1:8" s="209" customFormat="1" ht="13.5" customHeight="1">
      <c r="A21" s="2367" t="s">
        <v>13</v>
      </c>
      <c r="B21" s="2368"/>
      <c r="C21" s="2368"/>
      <c r="D21" s="2368"/>
      <c r="E21" s="2368"/>
      <c r="F21" s="2368"/>
      <c r="G21" s="211"/>
    </row>
    <row r="22" spans="1:8" ht="13.5" customHeight="1">
      <c r="A22" s="293"/>
      <c r="B22" s="294"/>
      <c r="C22" s="294"/>
      <c r="D22" s="294"/>
      <c r="E22" s="294"/>
      <c r="F22" s="294"/>
      <c r="G22" s="2573"/>
    </row>
    <row r="23" spans="1:8" s="209" customFormat="1" ht="13.5" customHeight="1">
      <c r="A23" s="295"/>
      <c r="B23" s="296"/>
      <c r="C23" s="296"/>
      <c r="D23" s="294"/>
      <c r="E23" s="2368"/>
      <c r="F23" s="2374" t="s">
        <v>1055</v>
      </c>
      <c r="G23" s="211"/>
    </row>
    <row r="24" spans="1:8" s="206" customFormat="1" ht="15" customHeight="1">
      <c r="A24" s="2369" t="s">
        <v>1149</v>
      </c>
      <c r="B24" s="2370">
        <v>2017</v>
      </c>
      <c r="C24" s="2376">
        <v>2018</v>
      </c>
      <c r="D24" s="2376">
        <v>2019</v>
      </c>
      <c r="E24" s="2376">
        <v>2020</v>
      </c>
      <c r="F24" s="2376">
        <v>2021</v>
      </c>
      <c r="G24" s="211"/>
    </row>
    <row r="25" spans="1:8" s="185" customFormat="1" ht="4.5" customHeight="1">
      <c r="A25" s="2379"/>
      <c r="B25" s="2380"/>
      <c r="C25" s="2380"/>
      <c r="D25" s="456"/>
      <c r="E25" s="456"/>
      <c r="F25" s="456"/>
      <c r="G25" s="234"/>
    </row>
    <row r="26" spans="1:8" ht="15" customHeight="1">
      <c r="A26" s="2372" t="s">
        <v>60</v>
      </c>
      <c r="B26" s="2373">
        <f t="shared" ref="B26:E26" si="1">SUM(B27:B35)</f>
        <v>642549.79999999993</v>
      </c>
      <c r="C26" s="2373">
        <f t="shared" si="1"/>
        <v>628127.4</v>
      </c>
      <c r="D26" s="2373">
        <f t="shared" si="1"/>
        <v>587142.9</v>
      </c>
      <c r="E26" s="2373">
        <f t="shared" si="1"/>
        <v>579080.60000000009</v>
      </c>
      <c r="F26" s="2373">
        <v>2400660.5</v>
      </c>
    </row>
    <row r="27" spans="1:8" s="277" customFormat="1" ht="12.95" customHeight="1">
      <c r="A27" s="297" t="s">
        <v>1150</v>
      </c>
      <c r="B27" s="1199">
        <v>45614.3</v>
      </c>
      <c r="C27" s="139">
        <v>45842.2</v>
      </c>
      <c r="D27" s="227">
        <v>26286.799999999999</v>
      </c>
      <c r="E27" s="227">
        <v>52980.1</v>
      </c>
      <c r="F27" s="227">
        <v>289341</v>
      </c>
    </row>
    <row r="28" spans="1:8" ht="12.95" customHeight="1">
      <c r="A28" s="297" t="s">
        <v>1151</v>
      </c>
      <c r="B28" s="139">
        <v>677.7</v>
      </c>
      <c r="C28" s="139">
        <v>437</v>
      </c>
      <c r="D28" s="227">
        <v>417</v>
      </c>
      <c r="E28" s="227">
        <v>285.8</v>
      </c>
      <c r="F28" s="227">
        <v>10</v>
      </c>
    </row>
    <row r="29" spans="1:8" ht="12.95" customHeight="1">
      <c r="A29" s="297" t="s">
        <v>1152</v>
      </c>
      <c r="B29" s="1199">
        <v>412203.7</v>
      </c>
      <c r="C29" s="139">
        <v>377042.4</v>
      </c>
      <c r="D29" s="227">
        <v>385855.9</v>
      </c>
      <c r="E29" s="227">
        <v>419082.7</v>
      </c>
      <c r="F29" s="227">
        <v>1541415</v>
      </c>
    </row>
    <row r="30" spans="1:8" ht="12.95" customHeight="1">
      <c r="A30" s="297" t="s">
        <v>1153</v>
      </c>
      <c r="B30" s="1199">
        <v>22201.8</v>
      </c>
      <c r="C30" s="139">
        <v>13894.6</v>
      </c>
      <c r="D30" s="227">
        <v>23940.7</v>
      </c>
      <c r="E30" s="227">
        <v>10430.700000000001</v>
      </c>
      <c r="F30" s="227">
        <v>368372.4</v>
      </c>
      <c r="G30" s="280"/>
      <c r="H30" s="280"/>
    </row>
    <row r="31" spans="1:8" ht="12.95" customHeight="1">
      <c r="A31" s="297" t="s">
        <v>1154</v>
      </c>
      <c r="B31" s="1199">
        <v>6531.3</v>
      </c>
      <c r="C31" s="139">
        <v>7720.5</v>
      </c>
      <c r="D31" s="227">
        <v>11243.6</v>
      </c>
      <c r="E31" s="227">
        <v>10743.6</v>
      </c>
      <c r="F31" s="227">
        <v>18065.7</v>
      </c>
      <c r="H31" s="298"/>
    </row>
    <row r="32" spans="1:8" ht="12.95" customHeight="1">
      <c r="A32" s="297" t="s">
        <v>1155</v>
      </c>
      <c r="B32" s="1199">
        <v>154284.79999999999</v>
      </c>
      <c r="C32" s="139">
        <v>182041.60000000001</v>
      </c>
      <c r="D32" s="227">
        <v>137551.4</v>
      </c>
      <c r="E32" s="227">
        <v>84395.3</v>
      </c>
      <c r="F32" s="227">
        <v>137646.9</v>
      </c>
      <c r="H32" s="298"/>
    </row>
    <row r="33" spans="1:107" ht="12.95" customHeight="1">
      <c r="A33" s="297" t="s">
        <v>1156</v>
      </c>
      <c r="B33" s="139">
        <v>30</v>
      </c>
      <c r="C33" s="139" t="s">
        <v>42</v>
      </c>
      <c r="D33" s="299" t="s">
        <v>42</v>
      </c>
      <c r="E33" s="139" t="s">
        <v>42</v>
      </c>
      <c r="F33" s="139"/>
      <c r="H33" s="300"/>
    </row>
    <row r="34" spans="1:107" ht="12.95" customHeight="1">
      <c r="A34" s="297" t="s">
        <v>1157</v>
      </c>
      <c r="B34" s="1199">
        <v>776.2</v>
      </c>
      <c r="C34" s="139">
        <v>1031.4000000000001</v>
      </c>
      <c r="D34" s="227">
        <v>1172</v>
      </c>
      <c r="E34" s="227">
        <v>926.8</v>
      </c>
      <c r="F34" s="227">
        <v>30500.5</v>
      </c>
      <c r="H34" s="300"/>
    </row>
    <row r="35" spans="1:107" ht="27" customHeight="1">
      <c r="A35" s="301" t="s">
        <v>1158</v>
      </c>
      <c r="B35" s="1199">
        <v>230</v>
      </c>
      <c r="C35" s="302">
        <v>117.7</v>
      </c>
      <c r="D35" s="227">
        <v>675.5</v>
      </c>
      <c r="E35" s="227">
        <v>235.6</v>
      </c>
      <c r="F35" s="227">
        <v>15309</v>
      </c>
      <c r="H35" s="300"/>
    </row>
    <row r="36" spans="1:107" s="278" customFormat="1" ht="4.5" customHeight="1">
      <c r="A36" s="2574"/>
      <c r="B36" s="2573"/>
      <c r="C36" s="2573"/>
      <c r="D36" s="2573"/>
      <c r="E36" s="2573"/>
      <c r="F36" s="2573"/>
      <c r="G36" s="211"/>
      <c r="H36" s="300"/>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row>
    <row r="37" spans="1:107" ht="4.5" customHeight="1">
      <c r="A37" s="303"/>
      <c r="F37" s="2939"/>
      <c r="G37" s="280"/>
      <c r="H37" s="304"/>
    </row>
    <row r="38" spans="1:107" s="279" customFormat="1" ht="16.5" customHeight="1">
      <c r="A38" s="3107" t="s">
        <v>1159</v>
      </c>
      <c r="B38" s="3107"/>
      <c r="C38" s="3107"/>
      <c r="D38" s="3107"/>
      <c r="E38" s="305"/>
      <c r="H38" s="306"/>
    </row>
    <row r="39" spans="1:107" s="280" customFormat="1" ht="16.5" customHeight="1">
      <c r="A39" s="307"/>
      <c r="B39" s="307"/>
      <c r="C39" s="307"/>
      <c r="D39" s="307"/>
      <c r="E39" s="307"/>
      <c r="H39" s="308"/>
    </row>
    <row r="40" spans="1:107" s="280" customFormat="1" ht="16.5" customHeight="1">
      <c r="G40" s="211"/>
      <c r="H40" s="309"/>
    </row>
    <row r="41" spans="1:107" s="280" customFormat="1" ht="16.5" customHeight="1">
      <c r="H41" s="310"/>
    </row>
    <row r="42" spans="1:107" s="280" customFormat="1" ht="16.5" customHeight="1">
      <c r="G42" s="211"/>
      <c r="H42" s="311"/>
    </row>
    <row r="43" spans="1:107" s="280" customFormat="1" ht="16.5" customHeight="1"/>
    <row r="44" spans="1:107" s="280" customFormat="1" ht="16.5" customHeight="1"/>
    <row r="45" spans="1:107" s="280" customFormat="1" ht="16.5" customHeight="1">
      <c r="I45" s="313">
        <v>2010</v>
      </c>
      <c r="J45" s="313">
        <v>2011</v>
      </c>
      <c r="K45" s="313">
        <v>2012</v>
      </c>
      <c r="L45" s="280">
        <v>2013</v>
      </c>
      <c r="M45" s="280">
        <v>2014</v>
      </c>
      <c r="N45" s="280">
        <v>2015</v>
      </c>
      <c r="O45" s="280">
        <v>2016</v>
      </c>
      <c r="P45" s="280">
        <v>2017</v>
      </c>
      <c r="Q45" s="280">
        <v>2018</v>
      </c>
      <c r="R45" s="280">
        <v>2019</v>
      </c>
      <c r="S45" s="280">
        <v>2020</v>
      </c>
    </row>
    <row r="46" spans="1:107" s="280" customFormat="1" ht="16.5" customHeight="1">
      <c r="G46" s="2666" t="s">
        <v>1160</v>
      </c>
      <c r="I46" s="280">
        <v>4246.2960000000003</v>
      </c>
      <c r="J46" s="315">
        <v>4341.1000000000004</v>
      </c>
      <c r="K46" s="280">
        <v>4599.8558000000003</v>
      </c>
      <c r="L46" s="280">
        <v>5191.3999999999996</v>
      </c>
      <c r="M46" s="316">
        <v>4728.8525</v>
      </c>
      <c r="N46" s="314">
        <v>5906.5782439300001</v>
      </c>
      <c r="O46" s="314">
        <v>6507.7390506900001</v>
      </c>
      <c r="P46" s="314">
        <v>8058.89077000001</v>
      </c>
      <c r="Q46" s="314">
        <v>9300.4361800000006</v>
      </c>
      <c r="R46" s="314">
        <v>9801.3903299999693</v>
      </c>
      <c r="S46" s="314">
        <v>9068.4266700000007</v>
      </c>
    </row>
    <row r="47" spans="1:107" s="280" customFormat="1" ht="16.5" customHeight="1">
      <c r="G47" s="312" t="s">
        <v>1161</v>
      </c>
      <c r="I47" s="280">
        <v>399.24</v>
      </c>
      <c r="J47" s="315">
        <v>452.40480000000002</v>
      </c>
      <c r="K47" s="280">
        <v>488.45260000000002</v>
      </c>
      <c r="L47" s="280">
        <v>517.26700000000005</v>
      </c>
      <c r="M47" s="316">
        <v>562.62130000000002</v>
      </c>
      <c r="N47" s="316">
        <v>534.82050000000004</v>
      </c>
      <c r="O47" s="280">
        <v>623.29999999999995</v>
      </c>
      <c r="P47" s="280">
        <v>642.5</v>
      </c>
      <c r="Q47" s="280">
        <v>628.1</v>
      </c>
      <c r="R47" s="314">
        <v>587.14290000000005</v>
      </c>
      <c r="S47" s="314">
        <v>574.63570000000004</v>
      </c>
    </row>
    <row r="48" spans="1:107" s="280" customFormat="1" ht="16.5" customHeight="1">
      <c r="G48" s="313" t="s">
        <v>1162</v>
      </c>
      <c r="I48" s="317">
        <f t="shared" ref="I48:Q48" si="2">I47/I46*100</f>
        <v>9.4020765391767327</v>
      </c>
      <c r="J48" s="318">
        <f t="shared" si="2"/>
        <v>10.421432355854506</v>
      </c>
      <c r="K48" s="318">
        <f t="shared" si="2"/>
        <v>10.618867661025373</v>
      </c>
      <c r="L48" s="319">
        <f t="shared" si="2"/>
        <v>9.9639211002812367</v>
      </c>
      <c r="M48" s="319">
        <f t="shared" si="2"/>
        <v>11.897628441572243</v>
      </c>
      <c r="N48" s="317">
        <f t="shared" si="2"/>
        <v>9.0546586858409572</v>
      </c>
      <c r="O48" s="314">
        <f t="shared" si="2"/>
        <v>9.5778271861394462</v>
      </c>
      <c r="P48" s="314">
        <f t="shared" si="2"/>
        <v>7.9725612163868451</v>
      </c>
      <c r="Q48" s="314">
        <f t="shared" si="2"/>
        <v>6.753446696948358</v>
      </c>
      <c r="R48" s="314">
        <v>5.9904042205408397</v>
      </c>
      <c r="S48" s="314">
        <v>6.3366636894247499</v>
      </c>
    </row>
    <row r="49" spans="6:8" s="280" customFormat="1" ht="16.5" customHeight="1"/>
    <row r="50" spans="6:8" s="280" customFormat="1" ht="16.5" customHeight="1">
      <c r="F50" s="314"/>
      <c r="G50" s="314"/>
      <c r="H50" s="314"/>
    </row>
    <row r="51" spans="6:8" s="280" customFormat="1" ht="18" customHeight="1">
      <c r="F51" s="314"/>
      <c r="G51" s="314"/>
      <c r="H51" s="314"/>
    </row>
    <row r="52" spans="6:8" s="280" customFormat="1" ht="16.5" customHeight="1">
      <c r="F52" s="314"/>
      <c r="G52" s="314"/>
      <c r="H52" s="314"/>
    </row>
    <row r="53" spans="6:8" s="280" customFormat="1" ht="15" customHeight="1">
      <c r="F53" s="314"/>
      <c r="G53" s="314"/>
      <c r="H53" s="314"/>
    </row>
    <row r="54" spans="6:8" s="280" customFormat="1" ht="15" customHeight="1">
      <c r="F54" s="314"/>
      <c r="G54" s="314"/>
      <c r="H54" s="314"/>
    </row>
    <row r="55" spans="6:8" s="280" customFormat="1" ht="15" customHeight="1">
      <c r="F55" s="314"/>
      <c r="G55" s="314"/>
      <c r="H55" s="314"/>
    </row>
    <row r="56" spans="6:8" s="280" customFormat="1" ht="15" customHeight="1">
      <c r="F56" s="314"/>
      <c r="G56" s="314"/>
      <c r="H56" s="314"/>
    </row>
    <row r="57" spans="6:8" s="280" customFormat="1" ht="15" customHeight="1">
      <c r="F57" s="314"/>
      <c r="G57" s="314"/>
      <c r="H57" s="314"/>
    </row>
  </sheetData>
  <mergeCells count="1">
    <mergeCell ref="A38:D38"/>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66"/>
  <sheetViews>
    <sheetView showGridLines="0" view="pageBreakPreview" topLeftCell="A4" zoomScaleNormal="100" zoomScaleSheetLayoutView="100" workbookViewId="0">
      <selection activeCell="G35" sqref="G35"/>
    </sheetView>
  </sheetViews>
  <sheetFormatPr baseColWidth="10" defaultColWidth="9.85546875" defaultRowHeight="16.5" customHeight="1"/>
  <cols>
    <col min="1" max="1" width="40.85546875" style="242" customWidth="1"/>
    <col min="2" max="5" width="10.7109375" style="242" customWidth="1"/>
    <col min="6" max="7" width="11.42578125" style="242" customWidth="1"/>
    <col min="8" max="8" width="44.140625" style="242" customWidth="1"/>
    <col min="9" max="9" width="15.28515625" style="242" hidden="1" customWidth="1"/>
    <col min="10" max="10" width="8.85546875" style="242" hidden="1" customWidth="1"/>
    <col min="11" max="11" width="9.85546875" style="242" hidden="1" customWidth="1"/>
    <col min="12" max="12" width="7.7109375" style="242" hidden="1" customWidth="1"/>
    <col min="13" max="18" width="9.85546875" style="242" hidden="1" customWidth="1"/>
    <col min="19" max="20" width="9.85546875" style="242"/>
    <col min="21" max="21" width="13.85546875" style="242" customWidth="1"/>
    <col min="22" max="16384" width="9.85546875" style="242"/>
  </cols>
  <sheetData>
    <row r="1" spans="1:22" ht="34.5" customHeight="1">
      <c r="A1" s="243"/>
      <c r="B1" s="244"/>
      <c r="C1" s="2225"/>
      <c r="D1" s="2225"/>
      <c r="E1" s="2476"/>
      <c r="F1" s="899" t="s">
        <v>1477</v>
      </c>
      <c r="G1" s="65"/>
    </row>
    <row r="2" spans="1:22" s="144" customFormat="1" ht="5.0999999999999996" customHeight="1">
      <c r="A2" s="2575"/>
      <c r="B2" s="2575"/>
      <c r="C2" s="2575"/>
      <c r="D2" s="2575"/>
      <c r="E2" s="2575"/>
      <c r="F2" s="2575"/>
      <c r="G2" s="148"/>
    </row>
    <row r="3" spans="1:22" s="144" customFormat="1" ht="5.0999999999999996" customHeight="1">
      <c r="A3" s="148"/>
    </row>
    <row r="4" spans="1:22" ht="15" customHeight="1">
      <c r="A4" s="2579" t="s">
        <v>14</v>
      </c>
      <c r="B4" s="2580"/>
      <c r="C4" s="2580"/>
      <c r="D4" s="2580"/>
      <c r="E4" s="2581"/>
    </row>
    <row r="5" spans="1:22" ht="15" customHeight="1">
      <c r="A5" s="245"/>
    </row>
    <row r="6" spans="1:22" ht="15" customHeight="1">
      <c r="A6" s="246"/>
      <c r="D6" s="247"/>
      <c r="E6" s="3108" t="s">
        <v>1163</v>
      </c>
      <c r="F6" s="3108"/>
      <c r="G6" s="248"/>
    </row>
    <row r="7" spans="1:22" ht="18" customHeight="1">
      <c r="A7" s="2377" t="s">
        <v>1164</v>
      </c>
      <c r="B7" s="2381">
        <v>2017</v>
      </c>
      <c r="C7" s="2381">
        <v>2018</v>
      </c>
      <c r="D7" s="2381">
        <v>2019</v>
      </c>
      <c r="E7" s="2381">
        <v>2020</v>
      </c>
      <c r="F7" s="2381">
        <v>2021</v>
      </c>
      <c r="G7" s="249"/>
      <c r="I7" s="249">
        <v>2012</v>
      </c>
      <c r="J7" s="249"/>
      <c r="K7" s="249">
        <v>2013</v>
      </c>
      <c r="L7" s="249"/>
      <c r="M7" s="249">
        <v>2014</v>
      </c>
      <c r="N7" s="249"/>
      <c r="O7" s="249">
        <v>2015</v>
      </c>
      <c r="P7" s="249"/>
      <c r="Q7" s="249">
        <v>2016</v>
      </c>
      <c r="R7" s="249"/>
      <c r="S7" s="249">
        <v>2020</v>
      </c>
    </row>
    <row r="8" spans="1:22" ht="5.0999999999999996" customHeight="1">
      <c r="A8" s="250"/>
    </row>
    <row r="9" spans="1:22" ht="18.75" customHeight="1">
      <c r="A9" s="2382" t="s">
        <v>60</v>
      </c>
      <c r="B9" s="2383">
        <f t="shared" ref="B9:E9" si="0">SUM(B11:B28)</f>
        <v>642549.79999999993</v>
      </c>
      <c r="C9" s="2383">
        <f t="shared" si="0"/>
        <v>628127.4</v>
      </c>
      <c r="D9" s="2383">
        <f t="shared" si="0"/>
        <v>587142.9</v>
      </c>
      <c r="E9" s="2383">
        <f t="shared" si="0"/>
        <v>579080.60000000009</v>
      </c>
      <c r="F9" s="2383">
        <v>2400660.5</v>
      </c>
      <c r="G9" s="252"/>
      <c r="H9" s="253" t="s">
        <v>60</v>
      </c>
      <c r="I9" s="143">
        <f>SUM(I11:I28)</f>
        <v>469087.3</v>
      </c>
      <c r="J9" s="143">
        <f>SUM(J11:J28)</f>
        <v>469.08730000000003</v>
      </c>
      <c r="K9" s="267">
        <f t="shared" ref="K9:U9" si="1">SUM(K11:K28)</f>
        <v>491412.5</v>
      </c>
      <c r="L9" s="143">
        <f t="shared" si="1"/>
        <v>491.41249999999997</v>
      </c>
      <c r="M9" s="267">
        <f t="shared" si="1"/>
        <v>447149.3</v>
      </c>
      <c r="N9" s="143">
        <f t="shared" si="1"/>
        <v>447.14929999999998</v>
      </c>
      <c r="O9" s="267">
        <f t="shared" si="1"/>
        <v>398206.19999999995</v>
      </c>
      <c r="P9" s="143">
        <f t="shared" si="1"/>
        <v>398.20619999999997</v>
      </c>
      <c r="Q9" s="267">
        <f t="shared" si="1"/>
        <v>494955</v>
      </c>
      <c r="R9" s="143">
        <f t="shared" si="1"/>
        <v>494.95499999999998</v>
      </c>
      <c r="S9" s="267" t="e">
        <f t="shared" si="1"/>
        <v>#VALUE!</v>
      </c>
      <c r="T9" s="143" t="e">
        <f t="shared" si="1"/>
        <v>#VALUE!</v>
      </c>
      <c r="U9" s="143" t="e">
        <f t="shared" si="1"/>
        <v>#VALUE!</v>
      </c>
    </row>
    <row r="10" spans="1:22" ht="13.5" customHeight="1">
      <c r="A10" s="254" t="s">
        <v>0</v>
      </c>
      <c r="B10" s="252"/>
      <c r="C10" s="252"/>
      <c r="E10" s="252"/>
      <c r="F10" s="252"/>
      <c r="G10" s="252"/>
      <c r="H10" s="254"/>
      <c r="I10" s="256"/>
    </row>
    <row r="11" spans="1:22" ht="13.5" customHeight="1">
      <c r="A11" s="255" t="s">
        <v>1165</v>
      </c>
      <c r="B11" s="2749">
        <v>64611.6</v>
      </c>
      <c r="C11" s="2749">
        <v>79414.899999999994</v>
      </c>
      <c r="D11" s="2749">
        <v>68621.8</v>
      </c>
      <c r="E11" s="2753">
        <v>85699.9</v>
      </c>
      <c r="F11" s="2753">
        <v>166332.4</v>
      </c>
      <c r="H11" s="255" t="s">
        <v>1165</v>
      </c>
      <c r="I11" s="256">
        <v>100456.2</v>
      </c>
      <c r="J11" s="256">
        <f>I11/1000</f>
        <v>100.4562</v>
      </c>
      <c r="K11" s="242">
        <v>131435.6</v>
      </c>
      <c r="L11" s="256">
        <f>K11/1000</f>
        <v>131.43559999999999</v>
      </c>
      <c r="M11" s="242">
        <v>138293.79999999999</v>
      </c>
      <c r="N11" s="268">
        <f>M11/1000</f>
        <v>138.29379999999998</v>
      </c>
      <c r="O11" s="242">
        <v>97995.9</v>
      </c>
      <c r="P11" s="268">
        <f>O11/1000</f>
        <v>97.995899999999992</v>
      </c>
      <c r="Q11" s="242">
        <v>82069.899999999994</v>
      </c>
      <c r="R11" s="268">
        <f>Q11/1000</f>
        <v>82.06989999999999</v>
      </c>
      <c r="S11" s="242">
        <f>F11</f>
        <v>166332.4</v>
      </c>
      <c r="T11" s="268">
        <f>S11/1000</f>
        <v>166.33240000000001</v>
      </c>
      <c r="U11" s="256" t="e">
        <f>S11/$S$9*100</f>
        <v>#VALUE!</v>
      </c>
      <c r="V11" s="255"/>
    </row>
    <row r="12" spans="1:22" ht="13.5" customHeight="1">
      <c r="A12" s="255" t="s">
        <v>1166</v>
      </c>
      <c r="B12" s="2749" t="s">
        <v>42</v>
      </c>
      <c r="C12" s="2749">
        <v>72.8</v>
      </c>
      <c r="D12" s="2749">
        <v>92</v>
      </c>
      <c r="E12" s="2749">
        <v>654.70000000000005</v>
      </c>
      <c r="F12" s="2749">
        <v>7710.7</v>
      </c>
      <c r="G12" s="256"/>
      <c r="H12" s="258"/>
      <c r="I12" s="256"/>
      <c r="J12" s="256"/>
      <c r="L12" s="256"/>
      <c r="N12" s="268"/>
      <c r="P12" s="268"/>
      <c r="R12" s="268"/>
      <c r="S12" s="271"/>
      <c r="T12" s="268"/>
      <c r="U12" s="256"/>
    </row>
    <row r="13" spans="1:22" ht="13.5" customHeight="1">
      <c r="A13" s="258" t="s">
        <v>1167</v>
      </c>
      <c r="B13" s="2749">
        <v>11654.2</v>
      </c>
      <c r="C13" s="2749">
        <v>11617.1</v>
      </c>
      <c r="D13" s="2749">
        <v>17166</v>
      </c>
      <c r="E13" s="2749">
        <v>14469.9</v>
      </c>
      <c r="F13" s="2749">
        <v>406679.89999999997</v>
      </c>
      <c r="G13" s="256"/>
      <c r="H13" s="258" t="s">
        <v>1167</v>
      </c>
      <c r="I13" s="256"/>
      <c r="J13" s="256"/>
      <c r="L13" s="256"/>
      <c r="N13" s="268"/>
      <c r="P13" s="268"/>
      <c r="R13" s="268"/>
      <c r="S13" s="271">
        <f>F13</f>
        <v>406679.89999999997</v>
      </c>
      <c r="T13" s="268">
        <f t="shared" ref="T13:T27" si="2">S13/1000</f>
        <v>406.67989999999998</v>
      </c>
      <c r="U13" s="256" t="e">
        <f>S13/$S$9*100</f>
        <v>#VALUE!</v>
      </c>
    </row>
    <row r="14" spans="1:22" ht="13.5" customHeight="1">
      <c r="A14" s="258" t="s">
        <v>1168</v>
      </c>
      <c r="B14" s="2749">
        <v>14667.7</v>
      </c>
      <c r="C14" s="2749">
        <v>13327.5</v>
      </c>
      <c r="D14" s="2749">
        <v>15506.2</v>
      </c>
      <c r="E14" s="2749">
        <v>13685.1</v>
      </c>
      <c r="F14" s="2749">
        <v>5320.8</v>
      </c>
      <c r="G14" s="256"/>
      <c r="H14" s="258"/>
      <c r="I14" s="256"/>
      <c r="J14" s="256"/>
      <c r="L14" s="256"/>
      <c r="N14" s="268"/>
      <c r="P14" s="268"/>
      <c r="R14" s="268"/>
      <c r="S14" s="271"/>
      <c r="T14" s="268"/>
      <c r="U14" s="256"/>
    </row>
    <row r="15" spans="1:22" ht="28.5" customHeight="1">
      <c r="A15" s="259" t="s">
        <v>1169</v>
      </c>
      <c r="B15" s="2749">
        <v>3942</v>
      </c>
      <c r="C15" s="2749">
        <v>16712</v>
      </c>
      <c r="D15" s="2749">
        <v>23610.7</v>
      </c>
      <c r="E15" s="2749">
        <v>24825.5</v>
      </c>
      <c r="F15" s="2749">
        <v>163480.19999999998</v>
      </c>
      <c r="G15" s="256"/>
      <c r="H15" s="258" t="s">
        <v>1168</v>
      </c>
      <c r="I15" s="256">
        <v>10597</v>
      </c>
      <c r="J15" s="256">
        <f t="shared" ref="J15" si="3">I15/1000</f>
        <v>10.597</v>
      </c>
      <c r="K15" s="242">
        <v>21604.2</v>
      </c>
      <c r="L15" s="256">
        <f t="shared" ref="L15" si="4">K15/1000</f>
        <v>21.604200000000002</v>
      </c>
      <c r="M15" s="242">
        <v>15673.9</v>
      </c>
      <c r="N15" s="268">
        <f t="shared" ref="N15" si="5">M15/1000</f>
        <v>15.6739</v>
      </c>
      <c r="O15" s="242">
        <v>10646.7</v>
      </c>
      <c r="P15" s="268">
        <f t="shared" ref="P15" si="6">O15/1000</f>
        <v>10.646700000000001</v>
      </c>
      <c r="Q15" s="242">
        <v>17473.099999999999</v>
      </c>
      <c r="R15" s="268">
        <f t="shared" ref="R15" si="7">Q15/1000</f>
        <v>17.473099999999999</v>
      </c>
      <c r="S15" s="242">
        <f>F14</f>
        <v>5320.8</v>
      </c>
      <c r="T15" s="268">
        <f t="shared" si="2"/>
        <v>5.3208000000000002</v>
      </c>
      <c r="U15" s="256" t="e">
        <f>S15/$S$9*100</f>
        <v>#VALUE!</v>
      </c>
    </row>
    <row r="16" spans="1:22" s="206" customFormat="1" ht="13.5" customHeight="1">
      <c r="A16" s="258" t="s">
        <v>1170</v>
      </c>
      <c r="B16" s="2750">
        <v>351205.9</v>
      </c>
      <c r="C16" s="2750">
        <v>332997.8</v>
      </c>
      <c r="D16" s="2750">
        <v>275412.40000000002</v>
      </c>
      <c r="E16" s="2754">
        <v>332141.09999999998</v>
      </c>
      <c r="F16" s="2754">
        <v>1484971.7</v>
      </c>
      <c r="G16" s="260"/>
      <c r="H16" s="258"/>
      <c r="I16" s="256"/>
      <c r="J16" s="256"/>
      <c r="K16" s="242"/>
      <c r="L16" s="256"/>
      <c r="M16" s="242"/>
      <c r="N16" s="268"/>
      <c r="O16" s="242"/>
      <c r="P16" s="268"/>
      <c r="Q16" s="242"/>
      <c r="R16" s="268"/>
      <c r="S16" s="242"/>
      <c r="T16" s="268"/>
      <c r="U16" s="256"/>
    </row>
    <row r="17" spans="1:22" s="206" customFormat="1" ht="13.5" customHeight="1">
      <c r="A17" s="258" t="s">
        <v>1171</v>
      </c>
      <c r="B17" s="2749">
        <v>81921.100000000006</v>
      </c>
      <c r="C17" s="2749">
        <v>50452.6</v>
      </c>
      <c r="D17" s="2749">
        <v>71618</v>
      </c>
      <c r="E17" s="2750">
        <v>56579.8</v>
      </c>
      <c r="F17" s="2750">
        <v>31571.8</v>
      </c>
      <c r="G17" s="229"/>
      <c r="H17" s="259" t="s">
        <v>1172</v>
      </c>
      <c r="I17" s="256">
        <v>12340</v>
      </c>
      <c r="J17" s="256">
        <f t="shared" ref="J17" si="8">I17/1000</f>
        <v>12.34</v>
      </c>
      <c r="K17" s="242">
        <v>10921.5</v>
      </c>
      <c r="L17" s="256">
        <f t="shared" ref="L17" si="9">K17/1000</f>
        <v>10.9215</v>
      </c>
      <c r="M17" s="242">
        <v>8880.9</v>
      </c>
      <c r="N17" s="268">
        <f t="shared" ref="N17" si="10">M17/1000</f>
        <v>8.8809000000000005</v>
      </c>
      <c r="O17" s="242">
        <v>13082.5</v>
      </c>
      <c r="P17" s="268">
        <f t="shared" ref="P17" si="11">O17/1000</f>
        <v>13.0825</v>
      </c>
      <c r="Q17" s="242">
        <v>14253</v>
      </c>
      <c r="R17" s="268">
        <f t="shared" ref="R17" si="12">Q17/1000</f>
        <v>14.253</v>
      </c>
      <c r="S17" s="242">
        <f>F15</f>
        <v>163480.19999999998</v>
      </c>
      <c r="T17" s="268">
        <f t="shared" si="2"/>
        <v>163.4802</v>
      </c>
      <c r="U17" s="256" t="e">
        <f>S17/$S$9*100</f>
        <v>#VALUE!</v>
      </c>
    </row>
    <row r="18" spans="1:22" s="185" customFormat="1" ht="13.5" customHeight="1">
      <c r="A18" s="258" t="s">
        <v>1173</v>
      </c>
      <c r="B18" s="2750">
        <v>260.5</v>
      </c>
      <c r="C18" s="2750">
        <v>3217.8</v>
      </c>
      <c r="D18" s="2750">
        <v>8603.5</v>
      </c>
      <c r="E18" s="2750">
        <v>5516.1</v>
      </c>
      <c r="F18" s="2750" t="s">
        <v>42</v>
      </c>
      <c r="G18" s="261"/>
      <c r="H18" s="259"/>
      <c r="I18" s="229"/>
      <c r="J18" s="256"/>
      <c r="L18" s="229"/>
      <c r="N18" s="269"/>
      <c r="P18" s="269"/>
      <c r="R18" s="269"/>
      <c r="S18" s="272"/>
      <c r="T18" s="268"/>
      <c r="U18" s="256"/>
    </row>
    <row r="19" spans="1:22" s="185" customFormat="1" ht="13.5" customHeight="1">
      <c r="A19" s="258" t="s">
        <v>1174</v>
      </c>
      <c r="B19" s="2750">
        <v>2096</v>
      </c>
      <c r="C19" s="2750">
        <v>120.6</v>
      </c>
      <c r="D19" s="2750">
        <v>6</v>
      </c>
      <c r="E19" s="2751" t="s">
        <v>42</v>
      </c>
      <c r="F19" s="2751" t="s">
        <v>42</v>
      </c>
      <c r="G19" s="261"/>
      <c r="H19" s="258" t="s">
        <v>1170</v>
      </c>
      <c r="I19" s="229">
        <v>247255.8</v>
      </c>
      <c r="J19" s="256">
        <f t="shared" ref="J19" si="13">I19/1000</f>
        <v>247.25579999999999</v>
      </c>
      <c r="K19" s="185">
        <v>280089.09999999998</v>
      </c>
      <c r="L19" s="256">
        <f t="shared" ref="L19" si="14">K19/1000</f>
        <v>280.08909999999997</v>
      </c>
      <c r="M19" s="185">
        <v>207906.7</v>
      </c>
      <c r="N19" s="268">
        <f t="shared" ref="N19" si="15">M19/1000</f>
        <v>207.9067</v>
      </c>
      <c r="O19" s="185">
        <v>198293.5</v>
      </c>
      <c r="P19" s="268">
        <f t="shared" ref="P19" si="16">O19/1000</f>
        <v>198.29349999999999</v>
      </c>
      <c r="Q19" s="185">
        <v>295330.59999999998</v>
      </c>
      <c r="R19" s="268">
        <f t="shared" ref="R19" si="17">Q19/1000</f>
        <v>295.3306</v>
      </c>
      <c r="S19" s="272">
        <f>F16</f>
        <v>1484971.7</v>
      </c>
      <c r="T19" s="268">
        <f t="shared" si="2"/>
        <v>1484.9717000000001</v>
      </c>
      <c r="U19" s="256" t="e">
        <f>S19/$S$9*100</f>
        <v>#VALUE!</v>
      </c>
      <c r="V19" s="268"/>
    </row>
    <row r="20" spans="1:22" s="185" customFormat="1" ht="13.5" customHeight="1">
      <c r="A20" s="258" t="s">
        <v>1175</v>
      </c>
      <c r="B20" s="2750">
        <v>123.5</v>
      </c>
      <c r="C20" s="2750">
        <v>1147.3</v>
      </c>
      <c r="D20" s="2750">
        <v>4997.8</v>
      </c>
      <c r="E20" s="2750">
        <v>4987.8</v>
      </c>
      <c r="F20" s="2750">
        <v>2571.1</v>
      </c>
      <c r="G20" s="261"/>
      <c r="H20" s="262"/>
      <c r="I20" s="229"/>
      <c r="J20" s="256"/>
      <c r="L20" s="256"/>
      <c r="N20" s="268"/>
      <c r="P20" s="268"/>
      <c r="R20" s="268"/>
      <c r="S20" s="272"/>
      <c r="T20" s="268"/>
      <c r="U20" s="256"/>
      <c r="V20" s="268"/>
    </row>
    <row r="21" spans="1:22" s="185" customFormat="1" ht="13.5" customHeight="1">
      <c r="A21" s="258" t="s">
        <v>1176</v>
      </c>
      <c r="B21" s="2750" t="s">
        <v>42</v>
      </c>
      <c r="C21" s="2750" t="s">
        <v>42</v>
      </c>
      <c r="D21" s="2750" t="s">
        <v>42</v>
      </c>
      <c r="E21" s="2750" t="s">
        <v>42</v>
      </c>
      <c r="F21" s="2750" t="s">
        <v>42</v>
      </c>
      <c r="G21" s="263"/>
      <c r="H21" s="258" t="s">
        <v>1171</v>
      </c>
      <c r="I21" s="229">
        <v>98438.3</v>
      </c>
      <c r="J21" s="256">
        <f>I21/1000</f>
        <v>98.438299999999998</v>
      </c>
      <c r="K21" s="185">
        <v>47362.1</v>
      </c>
      <c r="L21" s="256">
        <f>K21/1000</f>
        <v>47.362099999999998</v>
      </c>
      <c r="M21" s="185">
        <v>76394</v>
      </c>
      <c r="N21" s="268">
        <f>M21/1000</f>
        <v>76.394000000000005</v>
      </c>
      <c r="O21" s="185">
        <v>78187.600000000006</v>
      </c>
      <c r="P21" s="268">
        <f>O21/1000</f>
        <v>78.187600000000003</v>
      </c>
      <c r="Q21" s="185">
        <v>85828.4</v>
      </c>
      <c r="R21" s="268">
        <f>Q21/1000</f>
        <v>85.828399999999988</v>
      </c>
      <c r="S21" s="272">
        <f>F17</f>
        <v>31571.8</v>
      </c>
      <c r="T21" s="268">
        <f t="shared" si="2"/>
        <v>31.5718</v>
      </c>
      <c r="U21" s="256" t="e">
        <f>S21/$S$9*100</f>
        <v>#VALUE!</v>
      </c>
      <c r="V21" s="268"/>
    </row>
    <row r="22" spans="1:22" s="185" customFormat="1" ht="24.75" customHeight="1">
      <c r="A22" s="259" t="s">
        <v>1177</v>
      </c>
      <c r="B22" s="2750">
        <v>9834.6</v>
      </c>
      <c r="C22" s="2750">
        <v>7111.8</v>
      </c>
      <c r="D22" s="2750">
        <v>11724.5</v>
      </c>
      <c r="E22" s="2750">
        <v>36073.9</v>
      </c>
      <c r="F22" s="2750">
        <v>123115.7</v>
      </c>
      <c r="G22" s="2905"/>
      <c r="H22" s="259"/>
      <c r="I22" s="239"/>
      <c r="J22" s="257"/>
      <c r="K22" s="270"/>
      <c r="L22" s="239"/>
      <c r="N22" s="269"/>
      <c r="P22" s="269"/>
      <c r="R22" s="269"/>
      <c r="S22" s="272"/>
      <c r="T22" s="268"/>
      <c r="U22" s="256"/>
      <c r="V22" s="268"/>
    </row>
    <row r="23" spans="1:22" s="185" customFormat="1" ht="24.75" customHeight="1">
      <c r="A23" s="259" t="s">
        <v>1178</v>
      </c>
      <c r="B23" s="2750">
        <v>93783.9</v>
      </c>
      <c r="C23" s="2750">
        <v>107142</v>
      </c>
      <c r="D23" s="2750">
        <v>86117.5</v>
      </c>
      <c r="E23" s="2751">
        <v>938.7</v>
      </c>
      <c r="F23" s="2751">
        <v>1184.0999999999999</v>
      </c>
      <c r="G23" s="2909"/>
      <c r="H23" s="259" t="s">
        <v>1177</v>
      </c>
      <c r="I23" s="229"/>
      <c r="J23" s="256"/>
      <c r="L23" s="229"/>
      <c r="N23" s="269"/>
      <c r="P23" s="269"/>
      <c r="R23" s="269"/>
      <c r="S23" s="272">
        <f>F22</f>
        <v>123115.7</v>
      </c>
      <c r="T23" s="268">
        <f t="shared" si="2"/>
        <v>123.1157</v>
      </c>
      <c r="U23" s="256" t="e">
        <f>S23/$S$9*100</f>
        <v>#VALUE!</v>
      </c>
      <c r="V23" s="268"/>
    </row>
    <row r="24" spans="1:22" s="185" customFormat="1" ht="13.5" customHeight="1">
      <c r="A24" s="258" t="s">
        <v>1179</v>
      </c>
      <c r="B24" s="2750">
        <v>918.2</v>
      </c>
      <c r="C24" s="2750">
        <v>27.4</v>
      </c>
      <c r="D24" s="2750">
        <v>31.5</v>
      </c>
      <c r="E24" s="2752"/>
      <c r="F24" s="2752">
        <v>182.1</v>
      </c>
      <c r="G24" s="261"/>
      <c r="H24" s="258"/>
      <c r="I24" s="229"/>
      <c r="J24" s="256"/>
      <c r="L24" s="229"/>
      <c r="N24" s="269"/>
      <c r="P24" s="269"/>
      <c r="R24" s="269"/>
      <c r="S24" s="272"/>
      <c r="T24" s="268"/>
      <c r="U24" s="256"/>
      <c r="V24" s="268"/>
    </row>
    <row r="25" spans="1:22" s="185" customFormat="1" ht="13.5" customHeight="1">
      <c r="A25" s="258" t="s">
        <v>1180</v>
      </c>
      <c r="B25" s="2750">
        <v>232.2</v>
      </c>
      <c r="C25" s="2750">
        <v>25.5</v>
      </c>
      <c r="D25" s="2750">
        <v>314</v>
      </c>
      <c r="E25" s="2751">
        <v>187.8</v>
      </c>
      <c r="F25" s="2751">
        <v>563.29999999999995</v>
      </c>
      <c r="G25" s="261"/>
      <c r="H25" s="259" t="s">
        <v>1178</v>
      </c>
      <c r="I25" s="229"/>
      <c r="J25" s="256"/>
      <c r="L25" s="229"/>
      <c r="N25" s="269"/>
      <c r="P25" s="269"/>
      <c r="R25" s="269"/>
      <c r="S25" s="272">
        <f>F23</f>
        <v>1184.0999999999999</v>
      </c>
      <c r="T25" s="268">
        <f t="shared" si="2"/>
        <v>1.1840999999999999</v>
      </c>
      <c r="U25" s="256" t="e">
        <f>S25/$S$9*100</f>
        <v>#VALUE!</v>
      </c>
      <c r="V25" s="268"/>
    </row>
    <row r="26" spans="1:22" s="185" customFormat="1" ht="13.5" customHeight="1">
      <c r="A26" s="258" t="s">
        <v>1181</v>
      </c>
      <c r="B26" s="2750">
        <v>538.5</v>
      </c>
      <c r="C26" s="2750">
        <v>633.79999999999995</v>
      </c>
      <c r="D26" s="2750">
        <v>199.7</v>
      </c>
      <c r="E26" s="2752">
        <v>477.5</v>
      </c>
      <c r="F26" s="2752">
        <v>804.40000000000009</v>
      </c>
      <c r="G26" s="261"/>
      <c r="H26" s="258"/>
      <c r="I26" s="229"/>
      <c r="J26" s="256"/>
      <c r="L26" s="229"/>
      <c r="N26" s="269"/>
      <c r="P26" s="269"/>
      <c r="R26" s="269"/>
      <c r="S26" s="272"/>
      <c r="T26" s="268"/>
      <c r="U26" s="256"/>
      <c r="V26" s="268"/>
    </row>
    <row r="27" spans="1:22" s="185" customFormat="1" ht="13.5" customHeight="1">
      <c r="A27" s="258" t="s">
        <v>1182</v>
      </c>
      <c r="B27" s="2750">
        <v>5544.9</v>
      </c>
      <c r="C27" s="2750">
        <v>2960.8</v>
      </c>
      <c r="D27" s="2750">
        <v>1982.5</v>
      </c>
      <c r="E27" s="2750">
        <v>1165.5</v>
      </c>
      <c r="F27" s="2750" t="s">
        <v>42</v>
      </c>
      <c r="G27" s="261"/>
      <c r="H27" s="258" t="s">
        <v>325</v>
      </c>
      <c r="I27" s="229"/>
      <c r="J27" s="256"/>
      <c r="L27" s="229"/>
      <c r="N27" s="269"/>
      <c r="P27" s="269"/>
      <c r="R27" s="269"/>
      <c r="S27" s="272" t="e">
        <f>F24+F25+F26+F27+F28</f>
        <v>#VALUE!</v>
      </c>
      <c r="T27" s="268" t="e">
        <f t="shared" si="2"/>
        <v>#VALUE!</v>
      </c>
      <c r="U27" s="256" t="e">
        <f>S27/$S$9*100</f>
        <v>#VALUE!</v>
      </c>
      <c r="V27" s="268"/>
    </row>
    <row r="28" spans="1:22" s="185" customFormat="1" ht="24.75" customHeight="1">
      <c r="A28" s="259" t="s">
        <v>1183</v>
      </c>
      <c r="B28" s="2750">
        <v>1215</v>
      </c>
      <c r="C28" s="2750">
        <v>1145.7</v>
      </c>
      <c r="D28" s="2750">
        <v>1138.8</v>
      </c>
      <c r="E28" s="2749">
        <v>1677.3</v>
      </c>
      <c r="F28" s="2749">
        <v>6172.3</v>
      </c>
      <c r="G28" s="242"/>
      <c r="H28" s="259"/>
      <c r="I28" s="229"/>
      <c r="J28" s="256"/>
      <c r="L28" s="229"/>
      <c r="N28" s="269"/>
      <c r="P28" s="269"/>
      <c r="R28" s="269"/>
      <c r="S28" s="272"/>
      <c r="T28" s="269"/>
      <c r="U28" s="256"/>
      <c r="V28" s="268"/>
    </row>
    <row r="29" spans="1:22" ht="6" customHeight="1">
      <c r="A29" s="2578"/>
      <c r="B29" s="3109"/>
      <c r="C29" s="3109"/>
      <c r="D29" s="2576"/>
      <c r="E29" s="2577"/>
      <c r="F29" s="2577"/>
      <c r="G29" s="264"/>
      <c r="L29" s="185"/>
      <c r="V29" s="269"/>
    </row>
    <row r="30" spans="1:22" ht="4.5" customHeight="1">
      <c r="A30" s="265"/>
      <c r="V30" s="269"/>
    </row>
    <row r="31" spans="1:22" ht="5.0999999999999996" customHeight="1">
      <c r="V31" s="269"/>
    </row>
    <row r="32" spans="1:22" ht="5.0999999999999996" customHeight="1">
      <c r="V32" s="269"/>
    </row>
    <row r="33" spans="1:29" ht="15" customHeight="1">
      <c r="A33" s="3110" t="s">
        <v>1184</v>
      </c>
      <c r="B33" s="3110"/>
      <c r="C33" s="3110"/>
      <c r="D33" s="3110"/>
      <c r="E33" s="3110"/>
      <c r="H33" s="251"/>
      <c r="I33" s="143"/>
      <c r="J33" s="143"/>
      <c r="K33" s="267"/>
      <c r="L33" s="143"/>
      <c r="M33" s="267"/>
      <c r="N33" s="143"/>
      <c r="O33" s="267"/>
      <c r="P33" s="143"/>
      <c r="Q33" s="267"/>
      <c r="R33" s="143"/>
      <c r="S33" s="267"/>
      <c r="T33" s="143"/>
      <c r="U33" s="143"/>
      <c r="V33" s="269"/>
    </row>
    <row r="34" spans="1:29" ht="16.5" customHeight="1">
      <c r="A34" s="3110" t="s">
        <v>372</v>
      </c>
      <c r="B34" s="3110"/>
      <c r="C34" s="3110"/>
      <c r="D34" s="3110"/>
      <c r="E34" s="3110"/>
      <c r="H34" s="254"/>
      <c r="I34" s="256"/>
      <c r="V34" s="269"/>
      <c r="W34" s="256"/>
      <c r="X34" s="273"/>
      <c r="AA34" s="256"/>
      <c r="AB34" s="252"/>
      <c r="AC34" s="252"/>
    </row>
    <row r="35" spans="1:29" ht="9.9499999999999993" customHeight="1">
      <c r="H35" s="255"/>
      <c r="I35" s="256"/>
      <c r="J35" s="256"/>
      <c r="L35" s="256"/>
      <c r="N35" s="268"/>
      <c r="P35" s="268"/>
      <c r="R35" s="268"/>
      <c r="T35" s="268"/>
      <c r="U35" s="256"/>
      <c r="V35" s="269"/>
      <c r="W35" s="256"/>
      <c r="X35" s="256"/>
      <c r="AA35" s="256"/>
      <c r="AB35" s="252"/>
      <c r="AC35" s="252"/>
    </row>
    <row r="36" spans="1:29" ht="16.5" customHeight="1">
      <c r="H36" s="255"/>
      <c r="I36" s="256"/>
      <c r="J36" s="256"/>
      <c r="L36" s="256"/>
      <c r="N36" s="268"/>
      <c r="P36" s="268"/>
      <c r="R36" s="268"/>
      <c r="S36" s="271"/>
      <c r="T36" s="274"/>
      <c r="U36" s="256"/>
      <c r="W36" s="256"/>
      <c r="X36" s="256"/>
      <c r="AA36" s="256"/>
      <c r="AB36" s="256"/>
      <c r="AC36" s="252"/>
    </row>
    <row r="37" spans="1:29" ht="13.5" customHeight="1">
      <c r="E37" s="266"/>
      <c r="F37" s="2938"/>
      <c r="H37" s="258"/>
      <c r="I37" s="256"/>
      <c r="J37" s="256"/>
      <c r="L37" s="256"/>
      <c r="N37" s="268"/>
      <c r="P37" s="268"/>
      <c r="R37" s="268"/>
      <c r="T37" s="268"/>
      <c r="U37" s="256"/>
      <c r="W37" s="256"/>
      <c r="X37" s="256"/>
      <c r="Z37" s="261"/>
      <c r="AA37" s="256"/>
      <c r="AB37" s="261"/>
      <c r="AC37" s="252"/>
    </row>
    <row r="38" spans="1:29" ht="13.5" customHeight="1">
      <c r="E38" s="266"/>
      <c r="H38" s="258"/>
      <c r="I38" s="256"/>
      <c r="J38" s="256"/>
      <c r="L38" s="256"/>
      <c r="N38" s="268"/>
      <c r="P38" s="268"/>
      <c r="R38" s="268"/>
      <c r="T38" s="268"/>
      <c r="U38" s="256"/>
      <c r="W38" s="256"/>
      <c r="X38" s="256"/>
      <c r="AA38" s="256"/>
      <c r="AB38" s="256"/>
      <c r="AC38" s="252"/>
    </row>
    <row r="39" spans="1:29" ht="13.5" customHeight="1">
      <c r="H39" s="259"/>
      <c r="I39" s="256"/>
      <c r="J39" s="256"/>
      <c r="L39" s="256"/>
      <c r="N39" s="268"/>
      <c r="P39" s="268"/>
      <c r="R39" s="268"/>
      <c r="T39" s="268"/>
      <c r="U39" s="256"/>
      <c r="W39" s="256"/>
      <c r="X39" s="256"/>
      <c r="AA39" s="256"/>
      <c r="AB39" s="256"/>
      <c r="AC39" s="252"/>
    </row>
    <row r="40" spans="1:29" ht="13.5" customHeight="1">
      <c r="H40" s="258"/>
      <c r="I40" s="229"/>
      <c r="J40" s="256"/>
      <c r="K40" s="185"/>
      <c r="L40" s="256"/>
      <c r="M40" s="185"/>
      <c r="N40" s="268"/>
      <c r="O40" s="185"/>
      <c r="P40" s="268"/>
      <c r="Q40" s="185"/>
      <c r="R40" s="268"/>
      <c r="S40" s="185"/>
      <c r="T40" s="268"/>
      <c r="U40" s="256"/>
      <c r="W40" s="256"/>
      <c r="X40" s="256"/>
      <c r="AA40" s="256"/>
      <c r="AB40" s="256"/>
      <c r="AC40" s="252"/>
    </row>
    <row r="41" spans="1:29" ht="13.5" customHeight="1">
      <c r="H41" s="258"/>
      <c r="I41" s="229"/>
      <c r="J41" s="256"/>
      <c r="K41" s="185"/>
      <c r="L41" s="256"/>
      <c r="M41" s="185"/>
      <c r="N41" s="268"/>
      <c r="O41" s="185"/>
      <c r="P41" s="268"/>
      <c r="Q41" s="185"/>
      <c r="R41" s="268"/>
      <c r="S41" s="185"/>
      <c r="T41" s="268"/>
      <c r="U41" s="256"/>
      <c r="V41" s="269"/>
      <c r="W41" s="256"/>
      <c r="X41" s="256"/>
      <c r="AA41" s="256"/>
      <c r="AB41" s="229"/>
      <c r="AC41" s="252"/>
    </row>
    <row r="42" spans="1:29" ht="13.5" customHeight="1">
      <c r="H42" s="258"/>
      <c r="I42" s="229"/>
      <c r="J42" s="256"/>
      <c r="K42" s="185"/>
      <c r="L42" s="256"/>
      <c r="M42" s="185"/>
      <c r="N42" s="268"/>
      <c r="O42" s="185"/>
      <c r="P42" s="268"/>
      <c r="Q42" s="185"/>
      <c r="R42" s="268"/>
      <c r="S42" s="229"/>
      <c r="T42" s="268"/>
      <c r="U42" s="256"/>
      <c r="V42" s="229"/>
      <c r="W42" s="256"/>
      <c r="X42" s="256"/>
      <c r="AA42" s="256"/>
      <c r="AB42" s="268"/>
      <c r="AC42" s="252"/>
    </row>
    <row r="43" spans="1:29" ht="13.5" customHeight="1">
      <c r="H43" s="258"/>
      <c r="I43" s="239"/>
      <c r="J43" s="257"/>
      <c r="K43" s="185"/>
      <c r="L43" s="256"/>
      <c r="M43" s="185"/>
      <c r="N43" s="268"/>
      <c r="O43" s="185"/>
      <c r="P43" s="268"/>
      <c r="Q43" s="185"/>
      <c r="R43" s="268"/>
      <c r="S43" s="229"/>
      <c r="T43" s="268"/>
      <c r="U43" s="256"/>
      <c r="AB43" s="229"/>
      <c r="AC43" s="252"/>
    </row>
    <row r="44" spans="1:29" ht="13.5" customHeight="1">
      <c r="H44" s="258"/>
      <c r="I44" s="229"/>
      <c r="J44" s="256"/>
      <c r="K44" s="185"/>
      <c r="L44" s="256"/>
      <c r="M44" s="185"/>
      <c r="N44" s="268"/>
      <c r="O44" s="185"/>
      <c r="P44" s="268"/>
      <c r="Q44" s="185"/>
      <c r="R44" s="268"/>
      <c r="S44" s="229"/>
      <c r="T44" s="268"/>
      <c r="U44" s="256"/>
    </row>
    <row r="45" spans="1:29" ht="13.5" customHeight="1">
      <c r="H45" s="258"/>
      <c r="I45" s="239"/>
      <c r="J45" s="257"/>
      <c r="K45" s="270"/>
      <c r="L45" s="239"/>
      <c r="M45" s="270"/>
      <c r="N45" s="270"/>
      <c r="O45" s="270"/>
      <c r="P45" s="270"/>
      <c r="Q45" s="270"/>
      <c r="R45" s="270"/>
      <c r="S45" s="270"/>
      <c r="T45" s="270"/>
      <c r="U45" s="256"/>
    </row>
    <row r="46" spans="1:29" ht="13.5" customHeight="1">
      <c r="H46" s="259"/>
      <c r="I46" s="239"/>
      <c r="J46" s="257"/>
      <c r="K46" s="270"/>
      <c r="L46" s="239"/>
      <c r="M46" s="185"/>
      <c r="N46" s="269"/>
      <c r="O46" s="185"/>
      <c r="P46" s="269"/>
      <c r="Q46" s="185"/>
      <c r="R46" s="269"/>
      <c r="S46" s="229"/>
      <c r="T46" s="269"/>
      <c r="U46" s="256"/>
    </row>
    <row r="47" spans="1:29" ht="13.5" customHeight="1">
      <c r="H47" s="259"/>
      <c r="I47" s="229"/>
      <c r="J47" s="256"/>
      <c r="K47" s="185"/>
      <c r="L47" s="229"/>
      <c r="M47" s="185"/>
      <c r="N47" s="269"/>
      <c r="O47" s="185"/>
      <c r="P47" s="269"/>
      <c r="Q47" s="185"/>
      <c r="R47" s="269"/>
      <c r="S47" s="229"/>
      <c r="T47" s="269"/>
      <c r="U47" s="256"/>
    </row>
    <row r="48" spans="1:29" ht="13.5" customHeight="1">
      <c r="H48" s="258"/>
      <c r="I48" s="229"/>
      <c r="J48" s="256"/>
      <c r="K48" s="185"/>
      <c r="L48" s="229"/>
      <c r="M48" s="185"/>
      <c r="N48" s="269"/>
      <c r="O48" s="185"/>
      <c r="P48" s="269"/>
      <c r="Q48" s="185"/>
      <c r="R48" s="269"/>
      <c r="S48" s="229"/>
      <c r="T48" s="269"/>
      <c r="U48" s="256"/>
    </row>
    <row r="49" spans="8:21" ht="13.5" customHeight="1">
      <c r="H49" s="258"/>
      <c r="I49" s="229"/>
      <c r="J49" s="256"/>
      <c r="K49" s="185"/>
      <c r="L49" s="229"/>
      <c r="M49" s="185"/>
      <c r="N49" s="269"/>
      <c r="O49" s="185"/>
      <c r="P49" s="269"/>
      <c r="Q49" s="185"/>
      <c r="R49" s="269"/>
      <c r="S49" s="229"/>
      <c r="T49" s="269"/>
      <c r="U49" s="256"/>
    </row>
    <row r="50" spans="8:21" ht="13.5" customHeight="1">
      <c r="H50" s="258"/>
      <c r="I50" s="229"/>
      <c r="J50" s="256"/>
      <c r="K50" s="185"/>
      <c r="L50" s="229"/>
      <c r="M50" s="185"/>
      <c r="N50" s="269"/>
      <c r="O50" s="185"/>
      <c r="P50" s="269"/>
      <c r="Q50" s="185"/>
      <c r="R50" s="269"/>
      <c r="S50" s="229"/>
      <c r="T50" s="269"/>
      <c r="U50" s="256"/>
    </row>
    <row r="51" spans="8:21" ht="13.5" customHeight="1">
      <c r="H51" s="258"/>
      <c r="I51" s="229"/>
      <c r="J51" s="256"/>
      <c r="K51" s="185"/>
      <c r="L51" s="229"/>
      <c r="M51" s="185"/>
      <c r="N51" s="269"/>
      <c r="O51" s="185"/>
      <c r="P51" s="269"/>
      <c r="Q51" s="185"/>
      <c r="R51" s="269"/>
      <c r="S51" s="229"/>
      <c r="T51" s="269"/>
      <c r="U51" s="256"/>
    </row>
    <row r="52" spans="8:21" ht="13.5" customHeight="1">
      <c r="H52" s="259"/>
      <c r="I52" s="229"/>
      <c r="J52" s="256"/>
      <c r="K52" s="185"/>
      <c r="L52" s="229"/>
      <c r="M52" s="185"/>
      <c r="N52" s="269"/>
      <c r="O52" s="185"/>
      <c r="P52" s="269"/>
      <c r="Q52" s="185"/>
      <c r="R52" s="269"/>
      <c r="S52" s="185"/>
      <c r="T52" s="269"/>
      <c r="U52" s="256"/>
    </row>
    <row r="53" spans="8:21" ht="13.5" customHeight="1"/>
    <row r="54" spans="8:21" ht="13.5" customHeight="1"/>
    <row r="56" spans="8:21" ht="16.5" customHeight="1">
      <c r="S56" s="256"/>
    </row>
    <row r="57" spans="8:21" ht="17.25" customHeight="1"/>
    <row r="58" spans="8:21" ht="15.6" customHeight="1">
      <c r="H58" s="255"/>
      <c r="S58" s="256"/>
    </row>
    <row r="59" spans="8:21" ht="15.6" customHeight="1">
      <c r="H59" s="258"/>
      <c r="S59" s="256"/>
    </row>
    <row r="60" spans="8:21" ht="15.6" customHeight="1">
      <c r="H60" s="258"/>
      <c r="S60" s="256"/>
    </row>
    <row r="61" spans="8:21" ht="23.1" customHeight="1">
      <c r="H61" s="259"/>
      <c r="S61" s="256"/>
    </row>
    <row r="62" spans="8:21" ht="15.6" customHeight="1">
      <c r="H62" s="258"/>
      <c r="S62" s="256"/>
    </row>
    <row r="63" spans="8:21" ht="15.6" customHeight="1">
      <c r="H63" s="258"/>
      <c r="S63" s="256"/>
    </row>
    <row r="64" spans="8:21" ht="16.5" customHeight="1">
      <c r="H64" s="259"/>
      <c r="S64" s="256"/>
    </row>
    <row r="65" spans="8:19" ht="24" customHeight="1">
      <c r="H65" s="259"/>
      <c r="S65" s="256"/>
    </row>
    <row r="66" spans="8:19" ht="15.6" customHeight="1">
      <c r="H66" s="275"/>
      <c r="S66" s="256"/>
    </row>
  </sheetData>
  <mergeCells count="4">
    <mergeCell ref="E6:F6"/>
    <mergeCell ref="B29:C29"/>
    <mergeCell ref="A33:E33"/>
    <mergeCell ref="A34:E34"/>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42"/>
  <sheetViews>
    <sheetView showGridLines="0" view="pageBreakPreview" zoomScaleNormal="100" zoomScaleSheetLayoutView="100" workbookViewId="0">
      <selection activeCell="G35" sqref="G35"/>
    </sheetView>
  </sheetViews>
  <sheetFormatPr baseColWidth="10" defaultColWidth="11.42578125" defaultRowHeight="16.5" customHeight="1"/>
  <cols>
    <col min="1" max="1" width="20.7109375" style="211" customWidth="1"/>
    <col min="2" max="2" width="9.7109375" style="211" hidden="1" customWidth="1"/>
    <col min="3" max="3" width="10.5703125" style="211" hidden="1" customWidth="1"/>
    <col min="4" max="4" width="11.28515625" style="211" hidden="1" customWidth="1"/>
    <col min="5" max="7" width="14" style="211" hidden="1" customWidth="1"/>
    <col min="8" max="8" width="17.140625" style="211" hidden="1" customWidth="1"/>
    <col min="9" max="9" width="13.28515625" style="211" hidden="1" customWidth="1"/>
    <col min="10" max="10" width="14.7109375" style="211" hidden="1" customWidth="1"/>
    <col min="11" max="13" width="14.7109375" style="211" customWidth="1"/>
    <col min="14" max="14" width="16.7109375" style="211" customWidth="1"/>
    <col min="15" max="15" width="14.7109375" style="211" customWidth="1"/>
    <col min="16" max="17" width="11.42578125" style="211"/>
    <col min="18" max="18" width="11.42578125" style="211" customWidth="1"/>
    <col min="19" max="16384" width="11.42578125" style="211"/>
  </cols>
  <sheetData>
    <row r="1" spans="1:20" s="144" customFormat="1" ht="34.5" customHeight="1">
      <c r="A1" s="212"/>
      <c r="B1" s="212"/>
      <c r="C1" s="212"/>
      <c r="D1" s="212"/>
      <c r="E1" s="212"/>
      <c r="F1" s="212"/>
      <c r="G1" s="212"/>
      <c r="H1" s="212"/>
      <c r="I1" s="212"/>
      <c r="J1" s="212"/>
      <c r="K1" s="212"/>
      <c r="M1" s="3111" t="s">
        <v>1477</v>
      </c>
      <c r="N1" s="3111"/>
      <c r="O1" s="3111"/>
      <c r="P1" s="153"/>
    </row>
    <row r="2" spans="1:20" s="144" customFormat="1" ht="5.0999999999999996" customHeight="1">
      <c r="A2" s="2388"/>
      <c r="B2" s="2389"/>
      <c r="C2" s="2389"/>
      <c r="D2" s="2389"/>
      <c r="E2" s="2389"/>
      <c r="F2" s="2389"/>
      <c r="G2" s="2389"/>
      <c r="H2" s="2389"/>
      <c r="I2" s="2389"/>
      <c r="J2" s="2389"/>
      <c r="K2" s="2389"/>
      <c r="L2" s="2389"/>
      <c r="M2" s="2389"/>
      <c r="N2" s="2389"/>
      <c r="O2" s="2389"/>
    </row>
    <row r="3" spans="1:20" s="206" customFormat="1" ht="15" customHeight="1">
      <c r="A3" s="2392" t="s">
        <v>1185</v>
      </c>
      <c r="B3" s="2393"/>
      <c r="C3" s="2393"/>
      <c r="D3" s="2393"/>
      <c r="E3" s="2393"/>
      <c r="F3" s="2393"/>
      <c r="G3" s="2393"/>
      <c r="H3" s="2393"/>
      <c r="I3" s="2394"/>
      <c r="J3" s="2394"/>
      <c r="K3" s="2394"/>
      <c r="L3" s="2394"/>
      <c r="M3" s="2394"/>
      <c r="N3" s="2395"/>
    </row>
    <row r="4" spans="1:20" s="206" customFormat="1" ht="15" customHeight="1">
      <c r="A4" s="213"/>
      <c r="B4" s="214"/>
      <c r="C4" s="214"/>
      <c r="D4" s="214"/>
    </row>
    <row r="5" spans="1:20" s="206" customFormat="1" ht="15" customHeight="1">
      <c r="A5" s="215"/>
      <c r="B5" s="216"/>
      <c r="C5" s="216"/>
      <c r="D5" s="217"/>
      <c r="E5" s="218"/>
      <c r="O5" s="232" t="s">
        <v>1186</v>
      </c>
      <c r="P5" s="233"/>
      <c r="Q5" s="221"/>
    </row>
    <row r="6" spans="1:20" s="185" customFormat="1" ht="6" customHeight="1">
      <c r="A6" s="215"/>
      <c r="B6" s="2386"/>
      <c r="C6" s="2386"/>
      <c r="D6" s="2386"/>
      <c r="E6" s="2375"/>
      <c r="F6" s="2375"/>
      <c r="G6" s="2375"/>
      <c r="H6" s="2375"/>
      <c r="I6" s="2375"/>
      <c r="J6" s="2375"/>
      <c r="K6" s="2375"/>
      <c r="L6" s="2375"/>
      <c r="M6" s="2375"/>
      <c r="N6" s="2375"/>
      <c r="O6" s="2375"/>
      <c r="P6" s="234"/>
      <c r="Q6" s="224"/>
    </row>
    <row r="7" spans="1:20" s="207" customFormat="1" ht="5.0999999999999996" customHeight="1">
      <c r="A7" s="219"/>
      <c r="B7" s="219"/>
      <c r="C7" s="219"/>
      <c r="D7" s="219"/>
      <c r="E7" s="219"/>
      <c r="F7" s="219"/>
      <c r="G7" s="219"/>
      <c r="H7" s="219"/>
      <c r="I7" s="219"/>
      <c r="J7" s="219"/>
      <c r="K7" s="219"/>
      <c r="L7" s="219"/>
      <c r="M7" s="219"/>
      <c r="N7" s="219"/>
      <c r="O7" s="219"/>
      <c r="P7" s="235"/>
      <c r="Q7" s="224"/>
    </row>
    <row r="8" spans="1:20" s="185" customFormat="1" ht="15" customHeight="1">
      <c r="A8" s="2384" t="s">
        <v>169</v>
      </c>
      <c r="B8" s="2385">
        <v>2005</v>
      </c>
      <c r="C8" s="2385">
        <v>2006</v>
      </c>
      <c r="D8" s="2385">
        <v>2007</v>
      </c>
      <c r="E8" s="2385">
        <v>2008</v>
      </c>
      <c r="F8" s="2385">
        <v>2009</v>
      </c>
      <c r="G8" s="2385">
        <v>2010</v>
      </c>
      <c r="H8" s="2385">
        <v>2011</v>
      </c>
      <c r="I8" s="2385">
        <v>2012</v>
      </c>
      <c r="J8" s="2385">
        <v>2014</v>
      </c>
      <c r="K8" s="2385">
        <v>2017</v>
      </c>
      <c r="L8" s="2385">
        <v>2018</v>
      </c>
      <c r="M8" s="2385">
        <v>2019</v>
      </c>
      <c r="N8" s="2371">
        <v>2020</v>
      </c>
      <c r="O8" s="2371">
        <v>2021</v>
      </c>
      <c r="P8" s="236"/>
      <c r="Q8" s="224"/>
      <c r="S8" s="185">
        <v>2020</v>
      </c>
    </row>
    <row r="9" spans="1:20" s="208" customFormat="1" ht="5.0999999999999996" customHeight="1">
      <c r="A9" s="2387"/>
      <c r="B9" s="2387"/>
      <c r="C9" s="2387"/>
      <c r="D9" s="2387"/>
      <c r="E9" s="2387"/>
      <c r="F9" s="2387"/>
      <c r="G9" s="2387"/>
      <c r="H9" s="2387"/>
      <c r="I9" s="2387"/>
      <c r="J9" s="2387"/>
      <c r="K9" s="2387"/>
      <c r="L9" s="2387"/>
      <c r="M9" s="2387"/>
      <c r="N9" s="2387"/>
      <c r="O9" s="2387"/>
      <c r="P9" s="237"/>
      <c r="Q9" s="224"/>
    </row>
    <row r="10" spans="1:20" s="208" customFormat="1" ht="15" customHeight="1">
      <c r="A10" s="2377" t="s">
        <v>91</v>
      </c>
      <c r="B10" s="2373">
        <f t="shared" ref="B10:I10" si="0">SUM(B11:B26)</f>
        <v>215.8176</v>
      </c>
      <c r="C10" s="2373">
        <f t="shared" si="0"/>
        <v>232.66079999999999</v>
      </c>
      <c r="D10" s="2373">
        <f t="shared" si="0"/>
        <v>278.31799999999998</v>
      </c>
      <c r="E10" s="2373">
        <f t="shared" si="0"/>
        <v>335.63249999999999</v>
      </c>
      <c r="F10" s="2373">
        <f t="shared" si="0"/>
        <v>390.8295</v>
      </c>
      <c r="G10" s="2373">
        <v>399.3</v>
      </c>
      <c r="H10" s="2373">
        <f t="shared" si="0"/>
        <v>452404.79999999993</v>
      </c>
      <c r="I10" s="2373">
        <f t="shared" si="0"/>
        <v>488452.60000000003</v>
      </c>
      <c r="J10" s="2373">
        <f t="shared" ref="J10" si="1">SUM(J11:J26)</f>
        <v>562621.29999999993</v>
      </c>
      <c r="K10" s="2373">
        <f t="shared" ref="K10:N10" si="2">SUM(K11:K26)</f>
        <v>642549.79999999993</v>
      </c>
      <c r="L10" s="2373">
        <f t="shared" si="2"/>
        <v>628127.39999999991</v>
      </c>
      <c r="M10" s="2373">
        <f t="shared" si="2"/>
        <v>587142.9</v>
      </c>
      <c r="N10" s="2373">
        <f t="shared" si="2"/>
        <v>579080.60000000009</v>
      </c>
      <c r="O10" s="2373">
        <v>2400660.5000000005</v>
      </c>
      <c r="P10" s="238"/>
      <c r="Q10" s="224"/>
      <c r="R10" s="225"/>
      <c r="S10" s="208">
        <v>574635.69999999995</v>
      </c>
      <c r="T10" s="208">
        <f>S10/1000</f>
        <v>574.63569999999993</v>
      </c>
    </row>
    <row r="11" spans="1:20" s="209" customFormat="1" ht="15" customHeight="1">
      <c r="A11" s="222" t="s">
        <v>1095</v>
      </c>
      <c r="B11" s="223">
        <v>11.882899999999999</v>
      </c>
      <c r="C11" s="223">
        <v>14.2181</v>
      </c>
      <c r="D11" s="223">
        <v>16.109400000000001</v>
      </c>
      <c r="E11" s="224">
        <v>16.227699999999999</v>
      </c>
      <c r="F11" s="224">
        <v>11.788</v>
      </c>
      <c r="G11" s="225">
        <v>14.7858</v>
      </c>
      <c r="H11" s="225">
        <v>16850.7</v>
      </c>
      <c r="I11" s="225">
        <v>17574</v>
      </c>
      <c r="J11" s="225">
        <v>34950.400000000001</v>
      </c>
      <c r="K11" s="225">
        <v>16901.599999999999</v>
      </c>
      <c r="L11" s="225">
        <v>20757</v>
      </c>
      <c r="M11" s="225">
        <v>18033.7</v>
      </c>
      <c r="N11" s="225">
        <v>16393.900000000001</v>
      </c>
      <c r="O11" s="225">
        <v>57704.3</v>
      </c>
      <c r="P11" s="211"/>
      <c r="Q11" s="224"/>
      <c r="S11" s="209">
        <v>16393.900000000001</v>
      </c>
      <c r="T11" s="209">
        <f t="shared" ref="T11:T26" si="3">S11/1000</f>
        <v>16.393900000000002</v>
      </c>
    </row>
    <row r="12" spans="1:20" s="209" customFormat="1" ht="15" customHeight="1">
      <c r="A12" s="226" t="s">
        <v>67</v>
      </c>
      <c r="B12" s="223">
        <v>0.77929999999999999</v>
      </c>
      <c r="C12" s="223">
        <v>1.6096999999999999</v>
      </c>
      <c r="D12" s="223">
        <v>2.5287000000000002</v>
      </c>
      <c r="E12" s="224">
        <v>2.0455999999999999</v>
      </c>
      <c r="F12" s="224">
        <v>1.6491</v>
      </c>
      <c r="G12" s="225">
        <v>1.7903</v>
      </c>
      <c r="H12" s="225">
        <v>859.2</v>
      </c>
      <c r="I12" s="225">
        <v>6942.8</v>
      </c>
      <c r="J12" s="225">
        <v>36653.300000000003</v>
      </c>
      <c r="K12" s="225">
        <v>19049.3</v>
      </c>
      <c r="L12" s="225">
        <v>15821.6</v>
      </c>
      <c r="M12" s="225">
        <v>17725</v>
      </c>
      <c r="N12" s="225">
        <v>23715.7</v>
      </c>
      <c r="O12" s="225">
        <v>54841.5</v>
      </c>
      <c r="P12" s="211"/>
      <c r="Q12" s="224"/>
      <c r="S12" s="209">
        <v>23715.7</v>
      </c>
      <c r="T12" s="209">
        <f t="shared" si="3"/>
        <v>23.715700000000002</v>
      </c>
    </row>
    <row r="13" spans="1:20" s="209" customFormat="1" ht="15" customHeight="1">
      <c r="A13" s="226" t="s">
        <v>68</v>
      </c>
      <c r="B13" s="223">
        <v>65.248699999999999</v>
      </c>
      <c r="C13" s="223">
        <v>58.707900000000002</v>
      </c>
      <c r="D13" s="223">
        <v>71.796999999999997</v>
      </c>
      <c r="E13" s="224">
        <v>99.475999999999999</v>
      </c>
      <c r="F13" s="224">
        <v>77.102400000000003</v>
      </c>
      <c r="G13" s="225">
        <v>62.293599999999998</v>
      </c>
      <c r="H13" s="225">
        <v>69590</v>
      </c>
      <c r="I13" s="225">
        <v>49077.3</v>
      </c>
      <c r="J13" s="225">
        <v>147517.29999999999</v>
      </c>
      <c r="K13" s="225">
        <v>229122.3</v>
      </c>
      <c r="L13" s="225">
        <v>213712.7</v>
      </c>
      <c r="M13" s="225">
        <v>174714.2</v>
      </c>
      <c r="N13" s="225">
        <v>149085</v>
      </c>
      <c r="O13" s="225">
        <v>632174.5</v>
      </c>
      <c r="P13" s="211"/>
      <c r="Q13" s="224"/>
      <c r="S13" s="209">
        <v>149085</v>
      </c>
      <c r="T13" s="209">
        <f t="shared" si="3"/>
        <v>149.08500000000001</v>
      </c>
    </row>
    <row r="14" spans="1:20" s="209" customFormat="1" ht="15" customHeight="1">
      <c r="A14" s="226" t="s">
        <v>69</v>
      </c>
      <c r="B14" s="223">
        <v>7.5526</v>
      </c>
      <c r="C14" s="223">
        <v>5.0887000000000002</v>
      </c>
      <c r="D14" s="223">
        <v>6.7187999999999999</v>
      </c>
      <c r="E14" s="224">
        <v>4.3955000000000002</v>
      </c>
      <c r="F14" s="224">
        <v>2.7858999999999998</v>
      </c>
      <c r="G14" s="225">
        <v>1.8516999999999999</v>
      </c>
      <c r="H14" s="225">
        <v>241.2</v>
      </c>
      <c r="I14" s="225">
        <v>1292.0999999999999</v>
      </c>
      <c r="J14" s="225">
        <v>2749.2</v>
      </c>
      <c r="K14" s="225">
        <v>4302.7</v>
      </c>
      <c r="L14" s="225">
        <v>4461.3999999999996</v>
      </c>
      <c r="M14" s="225">
        <v>4218.3999999999996</v>
      </c>
      <c r="N14" s="225">
        <v>3721.8</v>
      </c>
      <c r="O14" s="225">
        <v>8135.8</v>
      </c>
      <c r="P14" s="211"/>
      <c r="Q14" s="224"/>
      <c r="S14" s="209">
        <v>3721.8</v>
      </c>
      <c r="T14" s="209">
        <f t="shared" si="3"/>
        <v>3.7218</v>
      </c>
    </row>
    <row r="15" spans="1:20" s="209" customFormat="1" ht="15" customHeight="1">
      <c r="A15" s="222" t="s">
        <v>1097</v>
      </c>
      <c r="B15" s="223">
        <v>4.9020999999999999</v>
      </c>
      <c r="C15" s="223">
        <v>8.3908000000000005</v>
      </c>
      <c r="D15" s="223">
        <v>16.000699999999998</v>
      </c>
      <c r="E15" s="224">
        <v>23.558599999999998</v>
      </c>
      <c r="F15" s="224">
        <v>15.0688</v>
      </c>
      <c r="G15" s="225">
        <v>16.6631</v>
      </c>
      <c r="H15" s="225">
        <v>19575.099999999999</v>
      </c>
      <c r="I15" s="225">
        <v>132990.29999999999</v>
      </c>
      <c r="J15" s="225">
        <v>34671.9</v>
      </c>
      <c r="K15" s="225">
        <v>20736.8</v>
      </c>
      <c r="L15" s="225">
        <v>31124.1</v>
      </c>
      <c r="M15" s="225">
        <v>29476.7</v>
      </c>
      <c r="N15" s="225">
        <v>55580.1</v>
      </c>
      <c r="O15" s="225">
        <v>170204</v>
      </c>
      <c r="P15" s="211"/>
      <c r="Q15" s="224"/>
      <c r="S15" s="209">
        <v>55580.1</v>
      </c>
      <c r="T15" s="209">
        <f t="shared" si="3"/>
        <v>55.580100000000002</v>
      </c>
    </row>
    <row r="16" spans="1:20" s="209" customFormat="1" ht="15" customHeight="1">
      <c r="A16" s="222" t="s">
        <v>1098</v>
      </c>
      <c r="B16" s="223">
        <v>8.5595999999999997</v>
      </c>
      <c r="C16" s="223">
        <v>8.8587000000000007</v>
      </c>
      <c r="D16" s="223">
        <v>15.735900000000001</v>
      </c>
      <c r="E16" s="224">
        <v>17.7058</v>
      </c>
      <c r="F16" s="224">
        <v>25.7409</v>
      </c>
      <c r="G16" s="225">
        <v>14.376799999999999</v>
      </c>
      <c r="H16" s="225">
        <v>14155.7</v>
      </c>
      <c r="I16" s="225">
        <v>16658.3</v>
      </c>
      <c r="J16" s="225">
        <v>53652.7</v>
      </c>
      <c r="K16" s="225">
        <v>19842.2</v>
      </c>
      <c r="L16" s="225">
        <v>33981</v>
      </c>
      <c r="M16" s="225">
        <v>46338.5</v>
      </c>
      <c r="N16" s="225">
        <v>17432.3</v>
      </c>
      <c r="O16" s="225">
        <v>77611.899999999994</v>
      </c>
      <c r="P16" s="211"/>
      <c r="Q16" s="224"/>
      <c r="S16" s="209">
        <v>17432.3</v>
      </c>
      <c r="T16" s="209">
        <f t="shared" si="3"/>
        <v>17.432299999999998</v>
      </c>
    </row>
    <row r="17" spans="1:20" s="209" customFormat="1" ht="15" customHeight="1">
      <c r="A17" s="222" t="s">
        <v>1099</v>
      </c>
      <c r="B17" s="223">
        <v>6.7870999999999997</v>
      </c>
      <c r="C17" s="223">
        <v>4.0308000000000002</v>
      </c>
      <c r="D17" s="223">
        <v>10.6968</v>
      </c>
      <c r="E17" s="224">
        <v>15.5723</v>
      </c>
      <c r="F17" s="224">
        <v>6.2939999999999996</v>
      </c>
      <c r="G17" s="225">
        <v>4.8952999999999998</v>
      </c>
      <c r="H17" s="225">
        <v>7588.1</v>
      </c>
      <c r="I17" s="225">
        <v>12546.2</v>
      </c>
      <c r="J17" s="225">
        <v>15183.8</v>
      </c>
      <c r="K17" s="225">
        <v>23599.200000000001</v>
      </c>
      <c r="L17" s="225">
        <v>11020.1</v>
      </c>
      <c r="M17" s="225">
        <v>9766.5</v>
      </c>
      <c r="N17" s="225">
        <v>10139.1</v>
      </c>
      <c r="O17" s="225">
        <v>20751.3</v>
      </c>
      <c r="P17" s="211"/>
      <c r="Q17" s="224"/>
      <c r="S17" s="209">
        <v>10139.1</v>
      </c>
      <c r="T17" s="209">
        <f t="shared" si="3"/>
        <v>10.139100000000001</v>
      </c>
    </row>
    <row r="18" spans="1:20" s="209" customFormat="1" ht="15" customHeight="1">
      <c r="A18" s="222" t="s">
        <v>1100</v>
      </c>
      <c r="B18" s="223">
        <v>5.3247999999999998</v>
      </c>
      <c r="C18" s="223">
        <v>7.3711000000000002</v>
      </c>
      <c r="D18" s="223">
        <v>7.6257000000000001</v>
      </c>
      <c r="E18" s="224">
        <v>13.047599999999999</v>
      </c>
      <c r="F18" s="224">
        <v>13.5984</v>
      </c>
      <c r="G18" s="225">
        <v>7.9443000000000001</v>
      </c>
      <c r="H18" s="225">
        <v>12702.7</v>
      </c>
      <c r="I18" s="225">
        <v>13841.6</v>
      </c>
      <c r="J18" s="225">
        <v>11940.9</v>
      </c>
      <c r="K18" s="225">
        <v>21507.599999999999</v>
      </c>
      <c r="L18" s="225">
        <v>15412.5</v>
      </c>
      <c r="M18" s="225">
        <v>24128.1</v>
      </c>
      <c r="N18" s="225">
        <v>23725.599999999999</v>
      </c>
      <c r="O18" s="225">
        <v>112321.7</v>
      </c>
      <c r="P18" s="211"/>
      <c r="Q18" s="224"/>
      <c r="S18" s="209">
        <v>23725.599999999999</v>
      </c>
      <c r="T18" s="209">
        <f t="shared" si="3"/>
        <v>23.7256</v>
      </c>
    </row>
    <row r="19" spans="1:20" s="209" customFormat="1" ht="15" customHeight="1">
      <c r="A19" s="222" t="s">
        <v>1101</v>
      </c>
      <c r="B19" s="223">
        <v>7.35</v>
      </c>
      <c r="C19" s="223">
        <v>7.1460999999999997</v>
      </c>
      <c r="D19" s="223">
        <v>10.005000000000001</v>
      </c>
      <c r="E19" s="224">
        <v>14.2103</v>
      </c>
      <c r="F19" s="224">
        <v>12.265000000000001</v>
      </c>
      <c r="G19" s="225">
        <v>6.4141000000000004</v>
      </c>
      <c r="H19" s="225">
        <v>11818.7</v>
      </c>
      <c r="I19" s="225">
        <v>15469.2</v>
      </c>
      <c r="J19" s="225">
        <v>21048.400000000001</v>
      </c>
      <c r="K19" s="225">
        <v>17870.8</v>
      </c>
      <c r="L19" s="225">
        <v>42633.8</v>
      </c>
      <c r="M19" s="225">
        <v>28679.3</v>
      </c>
      <c r="N19" s="225">
        <v>34714.400000000001</v>
      </c>
      <c r="O19" s="225">
        <v>60933.8</v>
      </c>
      <c r="P19" s="211"/>
      <c r="Q19" s="224"/>
      <c r="S19" s="209">
        <v>34714.400000000001</v>
      </c>
      <c r="T19" s="209">
        <f t="shared" si="3"/>
        <v>34.714400000000005</v>
      </c>
    </row>
    <row r="20" spans="1:20" s="209" customFormat="1" ht="15" customHeight="1">
      <c r="A20" s="222" t="s">
        <v>1027</v>
      </c>
      <c r="B20" s="223">
        <v>18.341000000000001</v>
      </c>
      <c r="C20" s="223">
        <v>8.4661000000000008</v>
      </c>
      <c r="D20" s="223">
        <v>13.413</v>
      </c>
      <c r="E20" s="224">
        <v>6.8739999999999997</v>
      </c>
      <c r="F20" s="224">
        <v>19.393999999999998</v>
      </c>
      <c r="G20" s="225">
        <v>12.8866</v>
      </c>
      <c r="H20" s="225">
        <v>9214.9</v>
      </c>
      <c r="I20" s="225">
        <v>15944.7</v>
      </c>
      <c r="J20" s="225">
        <v>21549.5</v>
      </c>
      <c r="K20" s="225">
        <v>43266</v>
      </c>
      <c r="L20" s="225">
        <v>54932.6</v>
      </c>
      <c r="M20" s="225">
        <v>46972.4</v>
      </c>
      <c r="N20" s="225">
        <v>55765.4</v>
      </c>
      <c r="O20" s="225">
        <v>195577.2</v>
      </c>
      <c r="P20" s="211"/>
      <c r="Q20" s="224"/>
      <c r="S20" s="209">
        <v>55765.4</v>
      </c>
      <c r="T20" s="209">
        <f t="shared" si="3"/>
        <v>55.7654</v>
      </c>
    </row>
    <row r="21" spans="1:20" s="209" customFormat="1" ht="15" customHeight="1">
      <c r="A21" s="222" t="s">
        <v>1102</v>
      </c>
      <c r="B21" s="223">
        <v>11.1218</v>
      </c>
      <c r="C21" s="223">
        <v>5.2858000000000001</v>
      </c>
      <c r="D21" s="223">
        <v>7.3061999999999996</v>
      </c>
      <c r="E21" s="224">
        <v>7.6036000000000001</v>
      </c>
      <c r="F21" s="224">
        <v>10.513400000000001</v>
      </c>
      <c r="G21" s="225">
        <v>6.4493999999999998</v>
      </c>
      <c r="H21" s="225">
        <v>12512.3</v>
      </c>
      <c r="I21" s="225">
        <v>17550.2</v>
      </c>
      <c r="J21" s="225">
        <v>11108</v>
      </c>
      <c r="K21" s="225">
        <v>8589</v>
      </c>
      <c r="L21" s="225">
        <v>9260.5</v>
      </c>
      <c r="M21" s="225">
        <v>10015.5</v>
      </c>
      <c r="N21" s="225">
        <v>7024.9</v>
      </c>
      <c r="O21" s="225">
        <v>15438.8</v>
      </c>
      <c r="P21" s="211"/>
      <c r="Q21" s="211"/>
      <c r="S21" s="209">
        <v>7024.9</v>
      </c>
      <c r="T21" s="209">
        <f t="shared" si="3"/>
        <v>7.0248999999999997</v>
      </c>
    </row>
    <row r="22" spans="1:20" ht="15" customHeight="1">
      <c r="A22" s="222" t="s">
        <v>1028</v>
      </c>
      <c r="B22" s="223">
        <v>32.278300000000002</v>
      </c>
      <c r="C22" s="223">
        <v>64.368499999999997</v>
      </c>
      <c r="D22" s="223">
        <v>32.152700000000003</v>
      </c>
      <c r="E22" s="224">
        <v>29.035599999999999</v>
      </c>
      <c r="F22" s="224">
        <v>110.2359</v>
      </c>
      <c r="G22" s="2906">
        <v>143.93450000000001</v>
      </c>
      <c r="H22" s="227">
        <v>194867.8</v>
      </c>
      <c r="I22" s="227">
        <v>122330</v>
      </c>
      <c r="J22" s="227">
        <v>79112.100000000006</v>
      </c>
      <c r="K22" s="227">
        <v>130283.4</v>
      </c>
      <c r="L22" s="227">
        <v>79630.2</v>
      </c>
      <c r="M22" s="227">
        <v>97585.9</v>
      </c>
      <c r="N22" s="227">
        <v>102419.3</v>
      </c>
      <c r="O22" s="227">
        <v>621535.1</v>
      </c>
      <c r="S22" s="211">
        <v>102419.3</v>
      </c>
      <c r="T22" s="209">
        <f t="shared" si="3"/>
        <v>102.41930000000001</v>
      </c>
    </row>
    <row r="23" spans="1:20" s="209" customFormat="1" ht="15" customHeight="1">
      <c r="A23" s="222" t="s">
        <v>1029</v>
      </c>
      <c r="B23" s="223">
        <v>9.14</v>
      </c>
      <c r="C23" s="223">
        <v>11.3081</v>
      </c>
      <c r="D23" s="223">
        <v>19.436199999999999</v>
      </c>
      <c r="E23" s="224">
        <v>27.701000000000001</v>
      </c>
      <c r="F23" s="224">
        <v>22.308900000000001</v>
      </c>
      <c r="G23" s="227"/>
      <c r="H23" s="225">
        <v>21758.3</v>
      </c>
      <c r="I23" s="225">
        <v>31355.9</v>
      </c>
      <c r="J23" s="225">
        <v>23522.1</v>
      </c>
      <c r="K23" s="225">
        <v>19890.5</v>
      </c>
      <c r="L23" s="225">
        <v>28940.6</v>
      </c>
      <c r="M23" s="225">
        <v>22593.5</v>
      </c>
      <c r="N23" s="225">
        <v>14469</v>
      </c>
      <c r="O23" s="225">
        <v>109886.9</v>
      </c>
      <c r="P23" s="211"/>
      <c r="Q23" s="211"/>
      <c r="S23" s="209">
        <v>14469</v>
      </c>
      <c r="T23" s="209">
        <f t="shared" si="3"/>
        <v>14.468999999999999</v>
      </c>
    </row>
    <row r="24" spans="1:20" s="209" customFormat="1" ht="15" customHeight="1">
      <c r="A24" s="222" t="s">
        <v>1030</v>
      </c>
      <c r="B24" s="223">
        <v>16.613299999999999</v>
      </c>
      <c r="C24" s="223">
        <v>11.945</v>
      </c>
      <c r="D24" s="223">
        <v>33.915900000000001</v>
      </c>
      <c r="E24" s="224">
        <v>37.871400000000001</v>
      </c>
      <c r="F24" s="224">
        <v>38.544600000000003</v>
      </c>
      <c r="G24" s="225">
        <v>70.174400000000006</v>
      </c>
      <c r="H24" s="225">
        <v>44123.6</v>
      </c>
      <c r="I24" s="225">
        <v>16972.7</v>
      </c>
      <c r="J24" s="225">
        <v>40943.699999999997</v>
      </c>
      <c r="K24" s="225">
        <v>41064.9</v>
      </c>
      <c r="L24" s="225">
        <v>38416.1</v>
      </c>
      <c r="M24" s="225">
        <v>29336.3</v>
      </c>
      <c r="N24" s="225">
        <v>42770.3</v>
      </c>
      <c r="O24" s="225">
        <v>163467.70000000001</v>
      </c>
      <c r="P24" s="211"/>
      <c r="Q24" s="211"/>
      <c r="S24" s="209">
        <v>38325.4</v>
      </c>
      <c r="T24" s="209">
        <f t="shared" si="3"/>
        <v>38.325400000000002</v>
      </c>
    </row>
    <row r="25" spans="1:20" s="209" customFormat="1" ht="15" customHeight="1">
      <c r="A25" s="226" t="s">
        <v>33</v>
      </c>
      <c r="B25" s="223">
        <v>8.0428999999999995</v>
      </c>
      <c r="C25" s="223">
        <v>14.108000000000001</v>
      </c>
      <c r="D25" s="223">
        <v>13.9491</v>
      </c>
      <c r="E25" s="224">
        <v>19.797699999999999</v>
      </c>
      <c r="F25" s="224">
        <v>23.529699999999998</v>
      </c>
      <c r="G25" s="225">
        <v>15.632</v>
      </c>
      <c r="H25" s="225">
        <v>16412</v>
      </c>
      <c r="I25" s="225">
        <v>17907.3</v>
      </c>
      <c r="J25" s="225">
        <v>24581.1</v>
      </c>
      <c r="K25" s="225">
        <v>26428.3</v>
      </c>
      <c r="L25" s="225">
        <v>28021.8</v>
      </c>
      <c r="M25" s="225">
        <v>25057.1</v>
      </c>
      <c r="N25" s="225">
        <v>20074</v>
      </c>
      <c r="O25" s="225">
        <v>88701.2</v>
      </c>
      <c r="P25" s="211"/>
      <c r="Q25" s="211"/>
      <c r="S25" s="209">
        <v>20074</v>
      </c>
      <c r="T25" s="209">
        <f t="shared" si="3"/>
        <v>20.074000000000002</v>
      </c>
    </row>
    <row r="26" spans="1:20" s="206" customFormat="1" ht="15" customHeight="1">
      <c r="A26" s="222" t="s">
        <v>1032</v>
      </c>
      <c r="B26" s="223">
        <v>1.8932</v>
      </c>
      <c r="C26" s="223">
        <v>1.7574000000000001</v>
      </c>
      <c r="D26" s="223">
        <v>0.92689999999999995</v>
      </c>
      <c r="E26" s="224">
        <v>0.50980000000000003</v>
      </c>
      <c r="F26" s="228">
        <v>1.0500000000000001E-2</v>
      </c>
      <c r="G26" s="225">
        <v>1.2</v>
      </c>
      <c r="H26" s="229">
        <v>134.5</v>
      </c>
      <c r="I26" s="239" t="s">
        <v>42</v>
      </c>
      <c r="J26" s="239">
        <v>3436.9</v>
      </c>
      <c r="K26" s="239">
        <v>95.2</v>
      </c>
      <c r="L26" s="225">
        <v>1.4</v>
      </c>
      <c r="M26" s="229">
        <v>2501.8000000000002</v>
      </c>
      <c r="N26" s="229">
        <v>2049.8000000000002</v>
      </c>
      <c r="O26" s="229">
        <v>11374.8</v>
      </c>
      <c r="P26" s="233"/>
      <c r="Q26" s="211"/>
      <c r="S26" s="241">
        <v>2049.8000000000002</v>
      </c>
      <c r="T26" s="209">
        <f t="shared" si="3"/>
        <v>2.0498000000000003</v>
      </c>
    </row>
    <row r="27" spans="1:20" s="185" customFormat="1" ht="5.0999999999999996" customHeight="1">
      <c r="A27" s="2390"/>
      <c r="B27" s="2390"/>
      <c r="C27" s="2390"/>
      <c r="D27" s="2390"/>
      <c r="E27" s="2391"/>
      <c r="F27" s="2391"/>
      <c r="G27" s="2391"/>
      <c r="H27" s="2391"/>
      <c r="I27" s="2391"/>
      <c r="J27" s="2391"/>
      <c r="K27" s="2391"/>
      <c r="L27" s="2391"/>
      <c r="M27" s="2391"/>
      <c r="N27" s="2391"/>
      <c r="O27" s="2391"/>
      <c r="P27" s="234"/>
      <c r="Q27" s="234"/>
    </row>
    <row r="28" spans="1:20" s="209" customFormat="1" ht="5.0999999999999996" customHeight="1">
      <c r="A28" s="211"/>
      <c r="B28" s="211"/>
      <c r="C28" s="211"/>
      <c r="D28" s="211"/>
      <c r="E28" s="211"/>
      <c r="F28" s="211"/>
      <c r="G28" s="211"/>
      <c r="H28" s="211"/>
      <c r="I28" s="211"/>
      <c r="J28" s="211"/>
      <c r="K28" s="211"/>
      <c r="L28" s="211"/>
      <c r="M28" s="211"/>
      <c r="N28" s="211"/>
      <c r="O28" s="211"/>
      <c r="P28" s="211"/>
      <c r="Q28" s="211"/>
    </row>
    <row r="30" spans="1:20" s="210" customFormat="1" ht="15" customHeight="1">
      <c r="A30" s="3112" t="s">
        <v>1497</v>
      </c>
      <c r="B30" s="3112"/>
      <c r="C30" s="3112"/>
      <c r="D30" s="3112"/>
      <c r="E30" s="3112"/>
      <c r="F30" s="3112"/>
      <c r="G30" s="3112"/>
      <c r="H30" s="3112"/>
      <c r="I30" s="3113"/>
      <c r="J30" s="3113"/>
      <c r="K30" s="3114"/>
      <c r="L30" s="3114"/>
      <c r="M30" s="3114"/>
      <c r="N30" s="3114"/>
      <c r="O30" s="240"/>
    </row>
    <row r="31" spans="1:20" ht="16.5" customHeight="1">
      <c r="A31" s="3115"/>
      <c r="B31" s="3115"/>
      <c r="C31" s="3115"/>
      <c r="D31" s="3115"/>
      <c r="E31" s="3115"/>
      <c r="F31" s="230"/>
      <c r="G31" s="230"/>
      <c r="H31" s="230"/>
      <c r="I31" s="230"/>
      <c r="J31" s="230"/>
      <c r="K31" s="230"/>
      <c r="L31" s="230"/>
      <c r="M31" s="230"/>
      <c r="N31" s="230"/>
      <c r="O31" s="230"/>
    </row>
    <row r="32" spans="1:20" ht="16.5" customHeight="1">
      <c r="A32" s="230"/>
      <c r="B32" s="230"/>
      <c r="C32" s="230"/>
      <c r="D32" s="230"/>
      <c r="E32" s="230"/>
      <c r="F32" s="230"/>
      <c r="G32" s="230"/>
      <c r="H32" s="230"/>
      <c r="I32" s="230"/>
      <c r="J32" s="230"/>
      <c r="K32" s="230"/>
      <c r="L32" s="230"/>
      <c r="M32" s="230"/>
      <c r="N32" s="230"/>
      <c r="O32" s="230"/>
    </row>
    <row r="37" spans="1:6" ht="16.5" customHeight="1">
      <c r="F37" s="2939"/>
    </row>
    <row r="42" spans="1:6" ht="16.5" customHeight="1">
      <c r="A42" s="231"/>
    </row>
  </sheetData>
  <mergeCells count="3">
    <mergeCell ref="M1:O1"/>
    <mergeCell ref="A30:N30"/>
    <mergeCell ref="A31:E31"/>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71"/>
  <sheetViews>
    <sheetView showGridLines="0" view="pageBreakPreview" topLeftCell="A13" zoomScaleNormal="100" zoomScaleSheetLayoutView="100" workbookViewId="0">
      <selection activeCell="G35" sqref="G35"/>
    </sheetView>
  </sheetViews>
  <sheetFormatPr baseColWidth="10" defaultColWidth="9.85546875" defaultRowHeight="16.5" customHeight="1"/>
  <cols>
    <col min="1" max="1" width="31.140625" style="59" customWidth="1"/>
    <col min="2" max="5" width="12.7109375" style="59" customWidth="1"/>
    <col min="6" max="6" width="12" style="59" customWidth="1"/>
    <col min="7" max="16384" width="9.85546875" style="59"/>
  </cols>
  <sheetData>
    <row r="1" spans="1:7" s="183" customFormat="1" ht="30" customHeight="1">
      <c r="C1" s="2366"/>
      <c r="D1" s="2396"/>
      <c r="E1" s="2396"/>
      <c r="F1" s="899" t="s">
        <v>1477</v>
      </c>
      <c r="G1" s="186"/>
    </row>
    <row r="2" spans="1:7" s="183" customFormat="1" ht="5.0999999999999996" customHeight="1">
      <c r="A2" s="2568"/>
      <c r="B2" s="2568"/>
      <c r="C2" s="2568"/>
      <c r="D2" s="2568"/>
      <c r="E2" s="2568"/>
      <c r="F2" s="2568"/>
      <c r="G2" s="187"/>
    </row>
    <row r="3" spans="1:7" s="109" customFormat="1" ht="11.1" customHeight="1">
      <c r="A3" s="2397" t="s">
        <v>1448</v>
      </c>
      <c r="B3" s="2398"/>
      <c r="C3" s="2398"/>
      <c r="D3" s="2368"/>
      <c r="E3" s="2368"/>
      <c r="F3" s="2368"/>
    </row>
    <row r="4" spans="1:7" s="184" customFormat="1" ht="12" customHeight="1">
      <c r="A4" s="2399" t="s">
        <v>1447</v>
      </c>
      <c r="B4" s="2400"/>
      <c r="C4" s="2400"/>
      <c r="D4" s="2368"/>
      <c r="E4" s="2368"/>
      <c r="F4" s="2368"/>
    </row>
    <row r="5" spans="1:7" ht="11.1" customHeight="1">
      <c r="A5" s="188"/>
      <c r="B5" s="189"/>
      <c r="F5" s="190" t="s">
        <v>1055</v>
      </c>
    </row>
    <row r="6" spans="1:7" ht="5.0999999999999996" customHeight="1">
      <c r="A6" s="188"/>
      <c r="B6" s="189"/>
      <c r="D6" s="189"/>
      <c r="E6" s="189"/>
      <c r="F6" s="189"/>
    </row>
    <row r="7" spans="1:7" ht="16.5" customHeight="1">
      <c r="A7" s="2404" t="s">
        <v>1187</v>
      </c>
      <c r="B7" s="2385">
        <v>2017</v>
      </c>
      <c r="C7" s="2385">
        <v>2018</v>
      </c>
      <c r="D7" s="2385">
        <v>2019</v>
      </c>
      <c r="E7" s="2385">
        <v>2020</v>
      </c>
      <c r="F7" s="2385">
        <v>2021</v>
      </c>
    </row>
    <row r="8" spans="1:7" ht="5.25" customHeight="1">
      <c r="A8" s="250"/>
      <c r="B8" s="2406"/>
      <c r="C8" s="2406"/>
      <c r="D8" s="2406"/>
      <c r="E8" s="2406"/>
      <c r="F8" s="2406"/>
    </row>
    <row r="9" spans="1:7" ht="15" customHeight="1">
      <c r="A9" s="2377" t="s">
        <v>1188</v>
      </c>
      <c r="B9" s="2405">
        <v>138416.79999999999</v>
      </c>
      <c r="C9" s="2405">
        <f>SUM(C10:C20)</f>
        <v>140615.5</v>
      </c>
      <c r="D9" s="2405">
        <f>SUM(D10:D20)</f>
        <v>137912.90000000002</v>
      </c>
      <c r="E9" s="2405">
        <f>SUM(E10:E20)</f>
        <v>114803.20000000001</v>
      </c>
      <c r="F9" s="2405">
        <v>512694.60000000003</v>
      </c>
    </row>
    <row r="10" spans="1:7" ht="11.1" customHeight="1">
      <c r="A10" s="158" t="s">
        <v>1189</v>
      </c>
      <c r="B10" s="139">
        <v>26.3</v>
      </c>
      <c r="C10" s="139">
        <v>258</v>
      </c>
      <c r="D10" s="139">
        <v>10849.5</v>
      </c>
      <c r="E10" s="139">
        <v>123.4</v>
      </c>
      <c r="F10" s="139">
        <v>3493.8</v>
      </c>
    </row>
    <row r="11" spans="1:7" ht="11.1" customHeight="1">
      <c r="A11" s="158" t="s">
        <v>1190</v>
      </c>
      <c r="B11" s="139">
        <v>2003</v>
      </c>
      <c r="C11" s="139">
        <v>562.1</v>
      </c>
      <c r="D11" s="139" t="s">
        <v>42</v>
      </c>
      <c r="E11" s="139">
        <v>471.9</v>
      </c>
      <c r="F11" s="139">
        <v>34647.4</v>
      </c>
    </row>
    <row r="12" spans="1:7" ht="11.1" customHeight="1">
      <c r="A12" s="158" t="s">
        <v>1191</v>
      </c>
      <c r="B12" s="139">
        <v>20623.099999999999</v>
      </c>
      <c r="C12" s="139">
        <v>19683.099999999999</v>
      </c>
      <c r="D12" s="139">
        <v>8620.1</v>
      </c>
      <c r="E12" s="139">
        <v>3331.8</v>
      </c>
      <c r="F12" s="139">
        <v>29795.7</v>
      </c>
    </row>
    <row r="13" spans="1:7" ht="11.1" customHeight="1">
      <c r="A13" s="158" t="s">
        <v>356</v>
      </c>
      <c r="B13" s="139">
        <v>934.1</v>
      </c>
      <c r="C13" s="139">
        <v>7.3</v>
      </c>
      <c r="D13" s="139">
        <v>1117.7</v>
      </c>
      <c r="E13" s="139">
        <v>3107.5</v>
      </c>
      <c r="F13" s="139">
        <v>7502.3</v>
      </c>
    </row>
    <row r="14" spans="1:7" ht="11.1" customHeight="1">
      <c r="A14" s="191" t="s">
        <v>360</v>
      </c>
      <c r="B14" s="139">
        <v>4121.6000000000004</v>
      </c>
      <c r="C14" s="139">
        <v>14134.9</v>
      </c>
      <c r="D14" s="139">
        <v>8451.6</v>
      </c>
      <c r="E14" s="139">
        <v>11777.7</v>
      </c>
      <c r="F14" s="139">
        <v>43890.6</v>
      </c>
    </row>
    <row r="15" spans="1:7" ht="11.1" customHeight="1">
      <c r="A15" s="158" t="s">
        <v>1192</v>
      </c>
      <c r="B15" s="195">
        <v>22062.799999999999</v>
      </c>
      <c r="C15" s="139">
        <v>45466.1</v>
      </c>
      <c r="D15" s="139">
        <v>36183.4</v>
      </c>
      <c r="E15" s="139">
        <v>25917.9</v>
      </c>
      <c r="F15" s="139">
        <v>114268.6</v>
      </c>
    </row>
    <row r="16" spans="1:7" ht="11.1" customHeight="1">
      <c r="A16" s="158" t="s">
        <v>1193</v>
      </c>
      <c r="B16" s="2965">
        <v>79</v>
      </c>
      <c r="C16" s="2966" t="s">
        <v>42</v>
      </c>
      <c r="D16" s="139" t="s">
        <v>42</v>
      </c>
      <c r="E16" s="139" t="s">
        <v>42</v>
      </c>
      <c r="F16" s="139" t="s">
        <v>42</v>
      </c>
    </row>
    <row r="17" spans="1:8" ht="11.1" customHeight="1">
      <c r="A17" s="158" t="s">
        <v>1194</v>
      </c>
      <c r="B17" s="2965">
        <v>14176.7</v>
      </c>
      <c r="C17" s="139">
        <v>19559.400000000001</v>
      </c>
      <c r="D17" s="139">
        <v>18689.900000000001</v>
      </c>
      <c r="E17" s="139">
        <v>12078.4</v>
      </c>
      <c r="F17" s="139">
        <v>63115.4</v>
      </c>
    </row>
    <row r="18" spans="1:8" ht="11.1" customHeight="1">
      <c r="A18" s="158" t="s">
        <v>367</v>
      </c>
      <c r="B18" s="139">
        <v>74129.399999999994</v>
      </c>
      <c r="C18" s="139">
        <v>39066.400000000001</v>
      </c>
      <c r="D18" s="139">
        <v>35013.9</v>
      </c>
      <c r="E18" s="139">
        <v>48355.1</v>
      </c>
      <c r="F18" s="139">
        <v>207614.3</v>
      </c>
    </row>
    <row r="19" spans="1:8" ht="11.1" customHeight="1">
      <c r="A19" s="192" t="s">
        <v>1195</v>
      </c>
      <c r="B19" s="139" t="s">
        <v>42</v>
      </c>
      <c r="C19" s="139">
        <v>1867.7</v>
      </c>
      <c r="D19" s="139">
        <v>1004.1</v>
      </c>
      <c r="E19" s="139">
        <v>2848.7</v>
      </c>
      <c r="F19" s="139">
        <v>1703.1</v>
      </c>
    </row>
    <row r="20" spans="1:8" ht="11.1" customHeight="1">
      <c r="A20" s="193" t="s">
        <v>119</v>
      </c>
      <c r="B20" s="139">
        <v>260.8</v>
      </c>
      <c r="C20" s="139">
        <v>10.5</v>
      </c>
      <c r="D20" s="139">
        <v>17982.7</v>
      </c>
      <c r="E20" s="139">
        <v>6790.8</v>
      </c>
      <c r="F20" s="139">
        <v>6663.4</v>
      </c>
    </row>
    <row r="21" spans="1:8" ht="15" customHeight="1">
      <c r="A21" s="2377" t="s">
        <v>1196</v>
      </c>
      <c r="B21" s="2405">
        <v>28064.799999999999</v>
      </c>
      <c r="C21" s="2405">
        <v>25029.7</v>
      </c>
      <c r="D21" s="2405">
        <v>49790.2</v>
      </c>
      <c r="E21" s="2405">
        <v>29319.3</v>
      </c>
      <c r="F21" s="2405">
        <v>213341.2</v>
      </c>
    </row>
    <row r="22" spans="1:8" ht="11.1" customHeight="1">
      <c r="A22" s="194" t="s">
        <v>68</v>
      </c>
      <c r="B22" s="139">
        <v>14351.1</v>
      </c>
      <c r="C22" s="139">
        <v>8996.7999999999993</v>
      </c>
      <c r="D22" s="139">
        <v>12728.4</v>
      </c>
      <c r="E22" s="139">
        <v>11503.5</v>
      </c>
      <c r="F22" s="139">
        <v>16312.1</v>
      </c>
      <c r="G22" s="2509"/>
    </row>
    <row r="23" spans="1:8" ht="11.1" customHeight="1">
      <c r="A23" s="194" t="s">
        <v>28</v>
      </c>
      <c r="B23" s="139">
        <v>2.1</v>
      </c>
      <c r="C23" s="139" t="s">
        <v>42</v>
      </c>
      <c r="D23" s="139">
        <v>1376.7</v>
      </c>
      <c r="E23" s="139">
        <v>326.2</v>
      </c>
      <c r="F23" s="139">
        <v>2810.8</v>
      </c>
    </row>
    <row r="24" spans="1:8" ht="11.1" customHeight="1">
      <c r="A24" s="194" t="s">
        <v>71</v>
      </c>
      <c r="B24" s="139">
        <v>1162.2</v>
      </c>
      <c r="C24" s="139">
        <v>1087</v>
      </c>
      <c r="D24" s="139">
        <v>1384.6</v>
      </c>
      <c r="E24" s="139">
        <v>877.5</v>
      </c>
      <c r="F24" s="139" t="s">
        <v>42</v>
      </c>
    </row>
    <row r="25" spans="1:8" ht="11.1" customHeight="1">
      <c r="A25" s="194" t="s">
        <v>77</v>
      </c>
      <c r="B25" s="139">
        <v>10454.9</v>
      </c>
      <c r="C25" s="139">
        <v>5034.3</v>
      </c>
      <c r="D25" s="139">
        <v>5028.3999999999996</v>
      </c>
      <c r="E25" s="139">
        <v>2.4</v>
      </c>
      <c r="F25" s="139">
        <v>26225.3</v>
      </c>
      <c r="H25" s="195"/>
    </row>
    <row r="26" spans="1:8" ht="11.1" customHeight="1">
      <c r="A26" s="194" t="s">
        <v>1197</v>
      </c>
      <c r="B26" s="139">
        <v>1.8</v>
      </c>
      <c r="C26" s="139" t="s">
        <v>42</v>
      </c>
      <c r="D26" s="139" t="s">
        <v>42</v>
      </c>
      <c r="E26" s="139" t="s">
        <v>42</v>
      </c>
      <c r="F26" s="139">
        <v>15845.8</v>
      </c>
    </row>
    <row r="27" spans="1:8" ht="11.1" customHeight="1">
      <c r="A27" s="194" t="s">
        <v>1198</v>
      </c>
      <c r="B27" s="139">
        <v>1.8</v>
      </c>
      <c r="C27" s="139">
        <v>5707.3</v>
      </c>
      <c r="D27" s="139">
        <v>7939.5</v>
      </c>
      <c r="E27" s="139">
        <v>2692.7</v>
      </c>
      <c r="F27" s="139">
        <v>22942.2</v>
      </c>
    </row>
    <row r="28" spans="1:8" ht="11.1" customHeight="1">
      <c r="A28" s="194" t="s">
        <v>1199</v>
      </c>
      <c r="B28" s="139" t="s">
        <v>139</v>
      </c>
      <c r="C28" s="139" t="s">
        <v>42</v>
      </c>
      <c r="D28" s="139">
        <v>5354.7</v>
      </c>
      <c r="E28" s="139">
        <v>8244.1</v>
      </c>
      <c r="F28" s="139">
        <v>71399.199999999997</v>
      </c>
    </row>
    <row r="29" spans="1:8" ht="11.1" customHeight="1">
      <c r="A29" s="194" t="s">
        <v>132</v>
      </c>
      <c r="B29" s="139" t="s">
        <v>139</v>
      </c>
      <c r="C29" s="139" t="s">
        <v>42</v>
      </c>
      <c r="D29" s="139" t="s">
        <v>42</v>
      </c>
      <c r="E29" s="139" t="s">
        <v>42</v>
      </c>
      <c r="F29" s="139" t="s">
        <v>42</v>
      </c>
    </row>
    <row r="30" spans="1:8" ht="11.1" customHeight="1">
      <c r="A30" s="194" t="s">
        <v>365</v>
      </c>
      <c r="B30" s="139">
        <v>2090.9</v>
      </c>
      <c r="C30" s="139">
        <v>1026.0999999999999</v>
      </c>
      <c r="D30" s="139">
        <v>7241.6</v>
      </c>
      <c r="E30" s="139">
        <v>1534.4</v>
      </c>
      <c r="F30" s="139">
        <v>33048.6</v>
      </c>
    </row>
    <row r="31" spans="1:8" ht="11.1" customHeight="1">
      <c r="A31" s="194" t="s">
        <v>33</v>
      </c>
      <c r="B31" s="139" t="s">
        <v>139</v>
      </c>
      <c r="C31" s="139">
        <v>3178.2</v>
      </c>
      <c r="D31" s="139">
        <v>8736.2999999999993</v>
      </c>
      <c r="E31" s="139">
        <v>4138.5</v>
      </c>
      <c r="F31" s="139">
        <v>24757.200000000001</v>
      </c>
    </row>
    <row r="32" spans="1:8" ht="3" customHeight="1">
      <c r="A32" s="2509"/>
      <c r="B32" s="2582"/>
      <c r="C32" s="2582"/>
      <c r="D32" s="2509"/>
      <c r="E32" s="2509"/>
      <c r="F32" s="2509" t="s">
        <v>42</v>
      </c>
    </row>
    <row r="33" spans="1:11" ht="3" customHeight="1"/>
    <row r="34" spans="1:11" ht="12.75" customHeight="1">
      <c r="A34" s="2407" t="s">
        <v>1200</v>
      </c>
      <c r="B34" s="2408"/>
      <c r="C34" s="2408"/>
      <c r="D34" s="2368"/>
      <c r="E34" s="2368"/>
      <c r="F34" s="2368"/>
    </row>
    <row r="35" spans="1:11" ht="12" customHeight="1">
      <c r="A35" s="2409" t="s">
        <v>1498</v>
      </c>
      <c r="B35" s="2410"/>
      <c r="C35" s="2410"/>
      <c r="D35" s="2368"/>
      <c r="E35" s="2368"/>
      <c r="F35" s="2368"/>
    </row>
    <row r="36" spans="1:11" ht="9.75" customHeight="1">
      <c r="A36" s="196"/>
      <c r="B36" s="196"/>
      <c r="C36" s="197"/>
      <c r="F36" s="111" t="s">
        <v>1055</v>
      </c>
    </row>
    <row r="37" spans="1:11" ht="5.0999999999999996" customHeight="1">
      <c r="A37" s="2414"/>
      <c r="B37" s="2414"/>
      <c r="C37" s="198"/>
      <c r="D37" s="198"/>
      <c r="E37" s="198"/>
      <c r="F37" s="2940"/>
      <c r="G37" s="198"/>
    </row>
    <row r="38" spans="1:11" ht="11.1" customHeight="1">
      <c r="A38" s="2411"/>
      <c r="B38" s="2411"/>
      <c r="C38" s="3116" t="s">
        <v>446</v>
      </c>
      <c r="D38" s="3116"/>
      <c r="E38" s="3116"/>
      <c r="F38" s="3116"/>
      <c r="G38" s="164"/>
      <c r="H38" s="164"/>
      <c r="I38" s="164"/>
      <c r="J38" s="164"/>
      <c r="K38" s="164"/>
    </row>
    <row r="39" spans="1:11" ht="11.1" customHeight="1">
      <c r="A39" s="2411"/>
      <c r="B39" s="2763"/>
      <c r="C39" s="3117" t="s">
        <v>1201</v>
      </c>
      <c r="D39" s="3117" t="s">
        <v>1146</v>
      </c>
      <c r="E39" s="3117" t="s">
        <v>1202</v>
      </c>
      <c r="F39" s="2764"/>
      <c r="G39" s="201"/>
    </row>
    <row r="40" spans="1:11" ht="13.5" customHeight="1">
      <c r="A40" s="2404" t="s">
        <v>1203</v>
      </c>
      <c r="B40" s="2765" t="s">
        <v>285</v>
      </c>
      <c r="C40" s="3117"/>
      <c r="D40" s="3117"/>
      <c r="E40" s="3117"/>
      <c r="F40" s="2765" t="s">
        <v>1153</v>
      </c>
      <c r="G40" s="200"/>
    </row>
    <row r="41" spans="1:11" ht="3" customHeight="1">
      <c r="A41" s="2413"/>
      <c r="B41" s="2765"/>
      <c r="C41" s="3117"/>
      <c r="D41" s="2766"/>
      <c r="E41" s="2766"/>
      <c r="F41" s="2766"/>
      <c r="G41" s="199"/>
    </row>
    <row r="42" spans="1:11" ht="5.25" customHeight="1">
      <c r="A42" s="202"/>
      <c r="B42" s="199"/>
      <c r="C42" s="199"/>
      <c r="D42" s="199"/>
      <c r="E42" s="199"/>
      <c r="F42" s="199"/>
      <c r="G42" s="199"/>
    </row>
    <row r="43" spans="1:11" ht="12" customHeight="1">
      <c r="A43" s="2369" t="s">
        <v>1188</v>
      </c>
      <c r="B43" s="2415">
        <v>512694.60000000003</v>
      </c>
      <c r="C43" s="2416">
        <v>488760.39999999997</v>
      </c>
      <c r="D43" s="2416">
        <v>16041.3</v>
      </c>
      <c r="E43" s="2416">
        <v>2439.2000000000003</v>
      </c>
      <c r="F43" s="2416">
        <v>0</v>
      </c>
      <c r="G43" s="203"/>
    </row>
    <row r="44" spans="1:11" ht="12" customHeight="1">
      <c r="A44" s="202" t="s">
        <v>1189</v>
      </c>
      <c r="B44" s="2755">
        <v>3493.8</v>
      </c>
      <c r="C44" s="2756">
        <v>2899</v>
      </c>
      <c r="D44" s="2758">
        <v>594.79999999999995</v>
      </c>
      <c r="E44" s="2757" t="s">
        <v>42</v>
      </c>
      <c r="F44" s="2756" t="s">
        <v>42</v>
      </c>
    </row>
    <row r="45" spans="1:11" ht="12" customHeight="1">
      <c r="A45" s="202" t="s">
        <v>1190</v>
      </c>
      <c r="B45" s="2755">
        <v>34647.4</v>
      </c>
      <c r="C45" s="2756">
        <v>34647.4</v>
      </c>
      <c r="D45" s="2758" t="s">
        <v>42</v>
      </c>
      <c r="E45" s="2757" t="s">
        <v>42</v>
      </c>
      <c r="F45" s="2756" t="s">
        <v>42</v>
      </c>
      <c r="J45" s="205"/>
    </row>
    <row r="46" spans="1:11" ht="12" customHeight="1">
      <c r="A46" s="202" t="s">
        <v>1191</v>
      </c>
      <c r="B46" s="2755">
        <v>29795.7</v>
      </c>
      <c r="C46" s="2756">
        <v>29795.7</v>
      </c>
      <c r="D46" s="2758" t="s">
        <v>42</v>
      </c>
      <c r="E46" s="2418" t="s">
        <v>42</v>
      </c>
      <c r="F46" s="2756" t="s">
        <v>42</v>
      </c>
    </row>
    <row r="47" spans="1:11" ht="12" customHeight="1">
      <c r="A47" s="202" t="s">
        <v>356</v>
      </c>
      <c r="B47" s="2755">
        <v>7502.3</v>
      </c>
      <c r="C47" s="2756">
        <v>7392.9</v>
      </c>
      <c r="D47" s="2758" t="s">
        <v>42</v>
      </c>
      <c r="E47" s="2418">
        <v>109.4</v>
      </c>
      <c r="F47" s="2756" t="s">
        <v>42</v>
      </c>
    </row>
    <row r="48" spans="1:11" ht="12" customHeight="1">
      <c r="A48" s="191" t="s">
        <v>360</v>
      </c>
      <c r="B48" s="2755">
        <v>43890.6</v>
      </c>
      <c r="C48" s="2756">
        <v>38466.400000000001</v>
      </c>
      <c r="D48" s="2758">
        <v>3056.1</v>
      </c>
      <c r="E48" s="2418">
        <v>1479.7</v>
      </c>
      <c r="F48" s="2756" t="s">
        <v>42</v>
      </c>
    </row>
    <row r="49" spans="1:8" ht="12" customHeight="1">
      <c r="A49" s="202" t="s">
        <v>1192</v>
      </c>
      <c r="B49" s="2755">
        <v>114268.6</v>
      </c>
      <c r="C49" s="2756">
        <v>112903.2</v>
      </c>
      <c r="D49" s="2758">
        <v>715.3</v>
      </c>
      <c r="E49" s="2418">
        <v>650.1</v>
      </c>
      <c r="F49" s="2756" t="s">
        <v>42</v>
      </c>
    </row>
    <row r="50" spans="1:8" ht="12" customHeight="1">
      <c r="A50" s="202" t="s">
        <v>1193</v>
      </c>
      <c r="B50" s="2755" t="s">
        <v>42</v>
      </c>
      <c r="C50" s="2756" t="s">
        <v>42</v>
      </c>
      <c r="D50" s="2758" t="s">
        <v>42</v>
      </c>
      <c r="E50" s="2418" t="s">
        <v>42</v>
      </c>
      <c r="F50" s="2756" t="s">
        <v>42</v>
      </c>
    </row>
    <row r="51" spans="1:8" ht="12" customHeight="1">
      <c r="A51" s="202" t="s">
        <v>1194</v>
      </c>
      <c r="B51" s="2755">
        <v>63115.4</v>
      </c>
      <c r="C51" s="2756">
        <v>57209.7</v>
      </c>
      <c r="D51" s="2758">
        <v>5095.7</v>
      </c>
      <c r="E51" s="2418" t="s">
        <v>42</v>
      </c>
      <c r="F51" s="2756" t="s">
        <v>42</v>
      </c>
    </row>
    <row r="52" spans="1:8" ht="12" customHeight="1">
      <c r="A52" s="202" t="s">
        <v>367</v>
      </c>
      <c r="B52" s="2755">
        <v>207614.3</v>
      </c>
      <c r="C52" s="2756">
        <v>201034.9</v>
      </c>
      <c r="D52" s="2758">
        <v>6579.4</v>
      </c>
      <c r="E52" s="2757" t="s">
        <v>42</v>
      </c>
      <c r="F52" s="2756" t="s">
        <v>42</v>
      </c>
    </row>
    <row r="53" spans="1:8" ht="12" customHeight="1">
      <c r="A53" s="202" t="s">
        <v>1195</v>
      </c>
      <c r="B53" s="2755">
        <v>1703.1</v>
      </c>
      <c r="C53" s="2756">
        <v>147.19999999999999</v>
      </c>
      <c r="D53" s="2758" t="s">
        <v>42</v>
      </c>
      <c r="E53" s="2964">
        <v>200</v>
      </c>
      <c r="F53" s="2756" t="s">
        <v>42</v>
      </c>
    </row>
    <row r="54" spans="1:8" ht="12" customHeight="1">
      <c r="A54" s="193" t="s">
        <v>119</v>
      </c>
      <c r="B54" s="2755">
        <v>6663.4</v>
      </c>
      <c r="C54" s="2756">
        <v>4264</v>
      </c>
      <c r="D54" s="2758" t="s">
        <v>42</v>
      </c>
      <c r="E54" s="2418" t="s">
        <v>42</v>
      </c>
      <c r="F54" s="2756" t="s">
        <v>42</v>
      </c>
    </row>
    <row r="55" spans="1:8" ht="12" customHeight="1">
      <c r="A55" s="2377" t="s">
        <v>1196</v>
      </c>
      <c r="B55" s="2415">
        <v>213341.2</v>
      </c>
      <c r="C55" s="2415">
        <v>207308.09999999998</v>
      </c>
      <c r="D55" s="2415">
        <v>5905.7</v>
      </c>
      <c r="E55" s="2415">
        <v>11.8</v>
      </c>
      <c r="F55" s="2417">
        <v>115.6</v>
      </c>
      <c r="G55" s="203"/>
    </row>
    <row r="56" spans="1:8" ht="12" customHeight="1">
      <c r="A56" s="194" t="s">
        <v>68</v>
      </c>
      <c r="B56" s="2756">
        <v>16312.1</v>
      </c>
      <c r="C56" s="2756">
        <v>16196.5</v>
      </c>
      <c r="D56" s="2759" t="s">
        <v>42</v>
      </c>
      <c r="E56" s="2756" t="s">
        <v>42</v>
      </c>
      <c r="F56" s="2756">
        <v>115.6</v>
      </c>
      <c r="H56" s="195"/>
    </row>
    <row r="57" spans="1:8" ht="12" customHeight="1">
      <c r="A57" s="194" t="s">
        <v>28</v>
      </c>
      <c r="B57" s="2756">
        <v>2810.8</v>
      </c>
      <c r="C57" s="2760">
        <v>2810.8</v>
      </c>
      <c r="D57" s="2759" t="s">
        <v>42</v>
      </c>
      <c r="E57" s="2761" t="s">
        <v>42</v>
      </c>
      <c r="F57" s="2762" t="s">
        <v>42</v>
      </c>
      <c r="H57" s="195"/>
    </row>
    <row r="58" spans="1:8" ht="12" customHeight="1">
      <c r="A58" s="194" t="s">
        <v>71</v>
      </c>
      <c r="B58" s="2756" t="s">
        <v>42</v>
      </c>
      <c r="C58" s="2761" t="s">
        <v>42</v>
      </c>
      <c r="D58" s="2760" t="s">
        <v>42</v>
      </c>
      <c r="E58" s="2421" t="s">
        <v>42</v>
      </c>
      <c r="F58" s="2761" t="s">
        <v>42</v>
      </c>
      <c r="H58" s="195"/>
    </row>
    <row r="59" spans="1:8" ht="12" customHeight="1">
      <c r="A59" s="194" t="s">
        <v>77</v>
      </c>
      <c r="B59" s="2756">
        <v>26225.3</v>
      </c>
      <c r="C59" s="2761">
        <v>26225.3</v>
      </c>
      <c r="D59" s="2421" t="s">
        <v>42</v>
      </c>
      <c r="E59" s="2421" t="s">
        <v>42</v>
      </c>
      <c r="F59" s="2756" t="s">
        <v>42</v>
      </c>
      <c r="H59" s="204"/>
    </row>
    <row r="60" spans="1:8" ht="12" customHeight="1">
      <c r="A60" s="194" t="s">
        <v>1197</v>
      </c>
      <c r="B60" s="2756">
        <v>15845.8</v>
      </c>
      <c r="C60" s="2756">
        <v>15845.8</v>
      </c>
      <c r="D60" s="2759" t="s">
        <v>42</v>
      </c>
      <c r="E60" s="2761"/>
      <c r="F60" s="2756" t="s">
        <v>42</v>
      </c>
      <c r="H60" s="195"/>
    </row>
    <row r="61" spans="1:8" ht="12" customHeight="1">
      <c r="A61" s="194" t="s">
        <v>1198</v>
      </c>
      <c r="B61" s="2756">
        <v>22942.2</v>
      </c>
      <c r="C61" s="2756">
        <v>22942.2</v>
      </c>
      <c r="D61" s="2759" t="s">
        <v>42</v>
      </c>
      <c r="E61" s="2756" t="s">
        <v>42</v>
      </c>
      <c r="F61" s="2756" t="s">
        <v>42</v>
      </c>
      <c r="H61" s="204"/>
    </row>
    <row r="62" spans="1:8" ht="12" customHeight="1">
      <c r="A62" s="194" t="s">
        <v>1199</v>
      </c>
      <c r="B62" s="2756">
        <v>71399.199999999997</v>
      </c>
      <c r="C62" s="2756">
        <v>71399.199999999997</v>
      </c>
      <c r="D62" s="2759" t="s">
        <v>42</v>
      </c>
      <c r="E62" s="2756" t="s">
        <v>42</v>
      </c>
      <c r="F62" s="2756" t="s">
        <v>42</v>
      </c>
      <c r="H62" s="204"/>
    </row>
    <row r="63" spans="1:8" ht="12" customHeight="1">
      <c r="A63" s="194" t="s">
        <v>132</v>
      </c>
      <c r="B63" s="2756" t="s">
        <v>42</v>
      </c>
      <c r="C63" s="2756" t="s">
        <v>42</v>
      </c>
      <c r="D63" s="2759" t="s">
        <v>42</v>
      </c>
      <c r="E63" s="2756" t="s">
        <v>42</v>
      </c>
      <c r="F63" s="2756" t="s">
        <v>42</v>
      </c>
      <c r="H63" s="204"/>
    </row>
    <row r="64" spans="1:8" ht="12" customHeight="1">
      <c r="A64" s="194" t="s">
        <v>365</v>
      </c>
      <c r="B64" s="2756">
        <v>33048.6</v>
      </c>
      <c r="C64" s="2756">
        <v>33036.800000000003</v>
      </c>
      <c r="D64" s="2759" t="s">
        <v>42</v>
      </c>
      <c r="E64" s="2756">
        <v>11.8</v>
      </c>
      <c r="F64" s="2756" t="s">
        <v>42</v>
      </c>
      <c r="H64" s="204"/>
    </row>
    <row r="65" spans="1:8" ht="12" customHeight="1">
      <c r="A65" s="191" t="s">
        <v>33</v>
      </c>
      <c r="B65" s="2756">
        <v>24757.200000000001</v>
      </c>
      <c r="C65" s="2761">
        <v>18851.5</v>
      </c>
      <c r="D65" s="2756">
        <v>5905.7</v>
      </c>
      <c r="E65" s="2756" t="s">
        <v>42</v>
      </c>
      <c r="F65" s="2756" t="s">
        <v>42</v>
      </c>
      <c r="H65" s="204"/>
    </row>
    <row r="66" spans="1:8" ht="4.5" customHeight="1">
      <c r="A66" s="2583"/>
      <c r="B66" s="2584"/>
      <c r="C66" s="2585"/>
      <c r="D66" s="2585"/>
      <c r="E66" s="2586"/>
      <c r="F66" s="2582"/>
    </row>
    <row r="67" spans="1:8" ht="6.75" customHeight="1"/>
    <row r="68" spans="1:8" ht="33.75" hidden="1" customHeight="1">
      <c r="A68" s="136"/>
      <c r="B68" s="118"/>
      <c r="C68" s="118"/>
      <c r="D68" s="136"/>
      <c r="E68" s="136"/>
      <c r="F68" s="136" t="s">
        <v>42</v>
      </c>
    </row>
    <row r="69" spans="1:8" ht="5.0999999999999996" customHeight="1"/>
    <row r="71" spans="1:8" ht="16.5" customHeight="1">
      <c r="A71" s="120"/>
      <c r="B71" s="120"/>
      <c r="C71" s="120"/>
      <c r="D71" s="120"/>
      <c r="E71" s="120"/>
      <c r="F71" s="120"/>
    </row>
  </sheetData>
  <mergeCells count="4">
    <mergeCell ref="C38:F38"/>
    <mergeCell ref="C39:C41"/>
    <mergeCell ref="D39:D40"/>
    <mergeCell ref="E39:E40"/>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55"/>
  <sheetViews>
    <sheetView showGridLines="0" view="pageBreakPreview" topLeftCell="A25" zoomScaleNormal="100" zoomScaleSheetLayoutView="100" workbookViewId="0">
      <selection activeCell="G35" sqref="G35"/>
    </sheetView>
  </sheetViews>
  <sheetFormatPr baseColWidth="10" defaultColWidth="9.42578125" defaultRowHeight="15" customHeight="1"/>
  <cols>
    <col min="1" max="1" width="28.140625" style="1723" customWidth="1"/>
    <col min="2" max="2" width="5.7109375" style="1851" customWidth="1"/>
    <col min="3" max="3" width="5.7109375" style="1724" customWidth="1"/>
    <col min="4" max="11" width="5.7109375" style="1723" customWidth="1"/>
    <col min="12" max="12" width="5.5703125" style="1723" customWidth="1"/>
    <col min="13" max="13" width="9.42578125" style="1723"/>
    <col min="14" max="14" width="13.28515625" style="1723" customWidth="1"/>
    <col min="15" max="15" width="15" style="1723" customWidth="1"/>
    <col min="16" max="16" width="13.85546875" style="1723" customWidth="1"/>
    <col min="17" max="17" width="10.7109375" style="1723" customWidth="1"/>
    <col min="18" max="19" width="9.42578125" style="261"/>
    <col min="20" max="16384" width="9.42578125" style="1723"/>
  </cols>
  <sheetData>
    <row r="1" spans="1:17" s="1718" customFormat="1" ht="30" customHeight="1">
      <c r="A1" s="1913"/>
      <c r="E1" s="1726"/>
      <c r="F1" s="1726"/>
      <c r="G1" s="1726"/>
      <c r="H1" s="1726"/>
      <c r="I1" s="1726"/>
      <c r="J1" s="1726"/>
      <c r="K1" s="1726"/>
      <c r="L1" s="2278" t="s">
        <v>1477</v>
      </c>
      <c r="M1" s="1726"/>
    </row>
    <row r="2" spans="1:17" s="1718" customFormat="1" ht="5.0999999999999996" customHeight="1">
      <c r="A2" s="1784"/>
      <c r="B2" s="1784"/>
      <c r="C2" s="1784"/>
      <c r="D2" s="1784"/>
      <c r="E2" s="1784"/>
      <c r="F2" s="1784"/>
      <c r="G2" s="1784"/>
      <c r="H2" s="1784"/>
      <c r="I2" s="1784"/>
      <c r="J2" s="1784"/>
      <c r="K2" s="1784"/>
      <c r="L2" s="2218"/>
    </row>
    <row r="3" spans="1:17" s="1847" customFormat="1" ht="5.0999999999999996" customHeight="1">
      <c r="A3" s="1856"/>
      <c r="B3" s="1856"/>
      <c r="C3" s="1856"/>
      <c r="D3" s="1856"/>
      <c r="E3" s="1856"/>
      <c r="F3" s="1856"/>
      <c r="G3" s="1856"/>
      <c r="H3" s="1856"/>
      <c r="I3" s="1856"/>
      <c r="J3" s="1856"/>
      <c r="K3" s="1856"/>
    </row>
    <row r="4" spans="1:17" s="1848" customFormat="1" ht="15" customHeight="1">
      <c r="A4" s="1728" t="s">
        <v>190</v>
      </c>
      <c r="B4" s="1728"/>
      <c r="C4" s="1728"/>
      <c r="D4" s="1728"/>
      <c r="E4" s="1728"/>
      <c r="F4" s="1728"/>
      <c r="G4" s="1728"/>
      <c r="H4" s="1728"/>
      <c r="I4" s="1728"/>
      <c r="J4" s="1857"/>
      <c r="K4" s="1857"/>
      <c r="L4" s="1857"/>
    </row>
    <row r="5" spans="1:17" ht="9.9499999999999993" customHeight="1">
      <c r="A5" s="1728"/>
      <c r="B5" s="1728"/>
      <c r="C5" s="1728"/>
      <c r="D5" s="1728"/>
      <c r="E5" s="1728"/>
      <c r="F5" s="1728"/>
      <c r="G5" s="1728"/>
      <c r="H5" s="1728"/>
      <c r="I5" s="1728"/>
      <c r="J5" s="1858"/>
      <c r="K5" s="1858"/>
      <c r="L5" s="1858"/>
    </row>
    <row r="6" spans="1:17" s="369" customFormat="1" ht="15" customHeight="1">
      <c r="L6" s="1241" t="s">
        <v>191</v>
      </c>
    </row>
    <row r="7" spans="1:17" s="369" customFormat="1" ht="15" customHeight="1">
      <c r="A7" s="2217" t="s">
        <v>1449</v>
      </c>
      <c r="B7" s="1914" t="s">
        <v>60</v>
      </c>
      <c r="C7" s="1914" t="s">
        <v>180</v>
      </c>
      <c r="D7" s="1914" t="s">
        <v>181</v>
      </c>
      <c r="E7" s="1914" t="s">
        <v>182</v>
      </c>
      <c r="F7" s="1914" t="s">
        <v>183</v>
      </c>
      <c r="G7" s="1914" t="s">
        <v>175</v>
      </c>
      <c r="H7" s="1914" t="s">
        <v>176</v>
      </c>
      <c r="I7" s="1914" t="s">
        <v>177</v>
      </c>
      <c r="J7" s="1914" t="s">
        <v>178</v>
      </c>
      <c r="K7" s="1914" t="s">
        <v>177</v>
      </c>
      <c r="L7" s="1914" t="s">
        <v>179</v>
      </c>
    </row>
    <row r="8" spans="1:17" s="369" customFormat="1" ht="5.25" customHeight="1">
      <c r="A8" s="1861"/>
      <c r="B8" s="1862"/>
      <c r="C8" s="1862"/>
      <c r="D8" s="1862"/>
      <c r="E8" s="1862"/>
      <c r="F8" s="1862"/>
      <c r="G8" s="1862"/>
      <c r="H8" s="1862"/>
      <c r="I8" s="1862"/>
      <c r="J8" s="1862"/>
      <c r="K8" s="1862"/>
      <c r="L8" s="1862"/>
    </row>
    <row r="9" spans="1:17" s="1912" customFormat="1" ht="15" customHeight="1">
      <c r="A9" s="1915" t="s">
        <v>1503</v>
      </c>
      <c r="B9" s="1916">
        <v>2042</v>
      </c>
      <c r="C9" s="1917">
        <v>9</v>
      </c>
      <c r="D9" s="1917">
        <v>134</v>
      </c>
      <c r="E9" s="1917">
        <v>265</v>
      </c>
      <c r="F9" s="1917">
        <v>341</v>
      </c>
      <c r="G9" s="1917">
        <v>383</v>
      </c>
      <c r="H9" s="1917">
        <v>344</v>
      </c>
      <c r="I9" s="1917">
        <v>301</v>
      </c>
      <c r="J9" s="1917">
        <v>195</v>
      </c>
      <c r="K9" s="1917">
        <v>66</v>
      </c>
      <c r="L9" s="1932">
        <v>4</v>
      </c>
    </row>
    <row r="10" spans="1:17" s="369" customFormat="1" ht="13.5" customHeight="1">
      <c r="A10" s="2172" t="s">
        <v>192</v>
      </c>
      <c r="B10" s="2808">
        <v>978</v>
      </c>
      <c r="C10" s="2809">
        <v>6</v>
      </c>
      <c r="D10" s="2809">
        <v>84</v>
      </c>
      <c r="E10" s="2809">
        <v>120</v>
      </c>
      <c r="F10" s="2809">
        <v>153</v>
      </c>
      <c r="G10" s="2809">
        <v>154</v>
      </c>
      <c r="H10" s="2809">
        <v>146</v>
      </c>
      <c r="I10" s="2809">
        <v>137</v>
      </c>
      <c r="J10" s="2809">
        <v>124</v>
      </c>
      <c r="K10" s="2809">
        <v>50</v>
      </c>
      <c r="L10" s="2810">
        <v>4</v>
      </c>
      <c r="M10" s="1934"/>
    </row>
    <row r="11" spans="1:17" s="369" customFormat="1" ht="13.5" customHeight="1">
      <c r="A11" s="2172" t="s">
        <v>193</v>
      </c>
      <c r="B11" s="1918">
        <v>913</v>
      </c>
      <c r="C11" s="1919">
        <v>2</v>
      </c>
      <c r="D11" s="1919">
        <v>47</v>
      </c>
      <c r="E11" s="1919">
        <v>118</v>
      </c>
      <c r="F11" s="1919">
        <v>166</v>
      </c>
      <c r="G11" s="1919">
        <v>185</v>
      </c>
      <c r="H11" s="1919">
        <v>170</v>
      </c>
      <c r="I11" s="1919">
        <v>143</v>
      </c>
      <c r="J11" s="1933">
        <v>66</v>
      </c>
      <c r="K11" s="1935">
        <v>16</v>
      </c>
      <c r="L11" s="1921" t="s">
        <v>42</v>
      </c>
      <c r="M11" s="1934"/>
    </row>
    <row r="12" spans="1:17" s="369" customFormat="1" ht="13.5" customHeight="1">
      <c r="A12" s="2172" t="s">
        <v>194</v>
      </c>
      <c r="B12" s="1918">
        <v>151</v>
      </c>
      <c r="C12" s="1919">
        <v>1</v>
      </c>
      <c r="D12" s="1919">
        <v>3</v>
      </c>
      <c r="E12" s="1919">
        <v>27</v>
      </c>
      <c r="F12" s="1919">
        <v>22</v>
      </c>
      <c r="G12" s="1919">
        <v>44</v>
      </c>
      <c r="H12" s="1919">
        <v>28</v>
      </c>
      <c r="I12" s="1919">
        <v>21</v>
      </c>
      <c r="J12" s="1919">
        <v>5</v>
      </c>
      <c r="K12" s="1921" t="s">
        <v>42</v>
      </c>
      <c r="L12" s="1921" t="s">
        <v>42</v>
      </c>
      <c r="M12" s="1934"/>
    </row>
    <row r="13" spans="1:17" s="369" customFormat="1" ht="15" customHeight="1">
      <c r="A13" s="1915" t="s">
        <v>1480</v>
      </c>
      <c r="B13" s="1917">
        <v>15</v>
      </c>
      <c r="C13" s="1864" t="s">
        <v>42</v>
      </c>
      <c r="D13" s="1864" t="s">
        <v>42</v>
      </c>
      <c r="E13" s="1917">
        <v>1</v>
      </c>
      <c r="F13" s="1917">
        <v>4</v>
      </c>
      <c r="G13" s="1917">
        <v>4</v>
      </c>
      <c r="H13" s="1917">
        <v>2</v>
      </c>
      <c r="I13" s="1864">
        <v>3</v>
      </c>
      <c r="J13" s="1864">
        <v>1</v>
      </c>
      <c r="K13" s="1864">
        <v>0</v>
      </c>
      <c r="L13" s="1864" t="s">
        <v>42</v>
      </c>
    </row>
    <row r="14" spans="1:17" s="1912" customFormat="1" ht="13.5" customHeight="1">
      <c r="A14" s="2172" t="s">
        <v>192</v>
      </c>
      <c r="B14" s="1920">
        <v>11</v>
      </c>
      <c r="C14" s="1921" t="s">
        <v>42</v>
      </c>
      <c r="D14" s="1921" t="s">
        <v>42</v>
      </c>
      <c r="E14" s="1866" t="s">
        <v>42</v>
      </c>
      <c r="F14" s="1866">
        <v>3</v>
      </c>
      <c r="G14" s="1919">
        <v>3</v>
      </c>
      <c r="H14" s="1866">
        <v>1</v>
      </c>
      <c r="I14" s="1866">
        <v>3</v>
      </c>
      <c r="J14" s="1919">
        <v>1</v>
      </c>
      <c r="K14" s="1866" t="s">
        <v>42</v>
      </c>
      <c r="L14" s="1921" t="s">
        <v>42</v>
      </c>
    </row>
    <row r="15" spans="1:17" s="369" customFormat="1" ht="13.5" customHeight="1">
      <c r="A15" s="2172" t="s">
        <v>193</v>
      </c>
      <c r="B15" s="1920">
        <v>4</v>
      </c>
      <c r="C15" s="1921" t="s">
        <v>42</v>
      </c>
      <c r="D15" s="1921" t="s">
        <v>42</v>
      </c>
      <c r="E15" s="1866">
        <v>1</v>
      </c>
      <c r="F15" s="1919">
        <v>1</v>
      </c>
      <c r="G15" s="1921">
        <v>1</v>
      </c>
      <c r="H15" s="1921">
        <v>1</v>
      </c>
      <c r="I15" s="1921" t="s">
        <v>42</v>
      </c>
      <c r="J15" s="1921" t="s">
        <v>42</v>
      </c>
      <c r="K15" s="1921" t="s">
        <v>42</v>
      </c>
      <c r="L15" s="1921" t="s">
        <v>42</v>
      </c>
      <c r="M15" s="1912"/>
      <c r="N15" s="1912"/>
      <c r="Q15" s="1912"/>
    </row>
    <row r="16" spans="1:17" s="369" customFormat="1" ht="13.5" customHeight="1">
      <c r="A16" s="2172" t="s">
        <v>194</v>
      </c>
      <c r="B16" s="1921" t="s">
        <v>42</v>
      </c>
      <c r="C16" s="1921" t="s">
        <v>42</v>
      </c>
      <c r="D16" s="1921" t="s">
        <v>42</v>
      </c>
      <c r="E16" s="1921" t="s">
        <v>42</v>
      </c>
      <c r="F16" s="1921" t="s">
        <v>42</v>
      </c>
      <c r="G16" s="1921" t="s">
        <v>42</v>
      </c>
      <c r="H16" s="1921" t="s">
        <v>42</v>
      </c>
      <c r="I16" s="1921" t="s">
        <v>42</v>
      </c>
      <c r="J16" s="1921" t="s">
        <v>42</v>
      </c>
      <c r="K16" s="1921" t="s">
        <v>42</v>
      </c>
      <c r="L16" s="1921" t="s">
        <v>42</v>
      </c>
    </row>
    <row r="17" spans="1:17" s="369" customFormat="1" ht="5.25" customHeight="1">
      <c r="A17" s="2813"/>
      <c r="B17" s="2811"/>
      <c r="C17" s="2812"/>
      <c r="D17" s="2812"/>
      <c r="E17" s="2812"/>
      <c r="F17" s="2812"/>
      <c r="G17" s="2812"/>
      <c r="H17" s="2812"/>
      <c r="I17" s="2812"/>
      <c r="J17" s="2812"/>
      <c r="K17" s="2812"/>
      <c r="L17" s="2812"/>
    </row>
    <row r="18" spans="1:17" s="369" customFormat="1" ht="17.25" customHeight="1">
      <c r="A18" s="1850" t="s">
        <v>195</v>
      </c>
      <c r="B18" s="1871"/>
      <c r="C18" s="1872"/>
      <c r="D18" s="1872"/>
      <c r="E18" s="1872"/>
      <c r="F18" s="1872"/>
      <c r="G18" s="1872"/>
      <c r="H18" s="1872"/>
      <c r="I18" s="1872"/>
      <c r="J18" s="1872"/>
      <c r="K18" s="1872"/>
      <c r="L18" s="1872"/>
    </row>
    <row r="19" spans="1:17" s="369" customFormat="1" ht="15" customHeight="1">
      <c r="A19" s="1850"/>
      <c r="B19" s="1850"/>
      <c r="C19" s="1850"/>
      <c r="D19" s="1850"/>
      <c r="E19" s="1850"/>
      <c r="F19" s="1850"/>
      <c r="G19" s="1873"/>
      <c r="H19" s="1873"/>
      <c r="I19" s="1873"/>
      <c r="J19" s="1873"/>
      <c r="K19" s="1873"/>
      <c r="L19" s="1873"/>
      <c r="M19" s="1873"/>
    </row>
    <row r="20" spans="1:17" s="369" customFormat="1" ht="17.25" customHeight="1">
      <c r="A20" s="1850"/>
      <c r="B20" s="1850"/>
      <c r="C20" s="1850"/>
      <c r="D20" s="1850"/>
      <c r="E20" s="1873"/>
      <c r="F20" s="1873"/>
      <c r="G20" s="1873"/>
    </row>
    <row r="21" spans="1:17" s="1849" customFormat="1" ht="12" customHeight="1">
      <c r="A21" s="2989" t="s">
        <v>196</v>
      </c>
      <c r="B21" s="2989"/>
      <c r="C21" s="2989"/>
      <c r="D21" s="2989"/>
      <c r="E21" s="2989"/>
      <c r="F21" s="2989"/>
      <c r="G21" s="2989"/>
      <c r="H21" s="2989"/>
      <c r="I21" s="2989"/>
      <c r="J21" s="2989"/>
      <c r="K21" s="2989"/>
      <c r="L21" s="2989"/>
    </row>
    <row r="22" spans="1:17" s="1849" customFormat="1" ht="12" customHeight="1">
      <c r="A22" s="2990" t="s">
        <v>1481</v>
      </c>
      <c r="B22" s="2989"/>
      <c r="C22" s="2989"/>
      <c r="D22" s="2989"/>
      <c r="E22" s="2989"/>
      <c r="F22" s="2989"/>
      <c r="G22" s="2991"/>
      <c r="H22" s="2989"/>
      <c r="I22" s="2989"/>
      <c r="J22" s="2989"/>
      <c r="K22" s="2989"/>
      <c r="L22" s="2989"/>
    </row>
    <row r="23" spans="1:17" s="1849" customFormat="1" ht="12" customHeight="1">
      <c r="A23" s="1874"/>
      <c r="B23" s="1874"/>
      <c r="C23" s="1874"/>
      <c r="D23" s="1874"/>
      <c r="E23" s="1874"/>
      <c r="F23" s="1874"/>
      <c r="G23" s="2886"/>
      <c r="H23" s="1874"/>
      <c r="I23" s="1874"/>
      <c r="J23" s="1874"/>
      <c r="K23" s="1874"/>
      <c r="L23" s="1874"/>
    </row>
    <row r="24" spans="1:17" s="1849" customFormat="1" ht="12" customHeight="1">
      <c r="A24" s="1874"/>
      <c r="B24" s="1874"/>
      <c r="C24" s="1874"/>
      <c r="D24" s="1874"/>
      <c r="E24" s="1874"/>
      <c r="F24" s="1874"/>
      <c r="G24" s="1874"/>
      <c r="H24" s="1874"/>
      <c r="I24" s="1874"/>
      <c r="J24" s="1874"/>
      <c r="K24" s="1874"/>
      <c r="L24" s="1874"/>
    </row>
    <row r="25" spans="1:17" s="369" customFormat="1" ht="12" customHeight="1">
      <c r="B25" s="1875"/>
      <c r="C25" s="1875"/>
      <c r="D25" s="1875"/>
      <c r="E25" s="1875"/>
    </row>
    <row r="26" spans="1:17" s="369" customFormat="1" ht="12" customHeight="1">
      <c r="B26" s="1875"/>
      <c r="C26" s="1875"/>
      <c r="D26" s="1875"/>
      <c r="E26" s="1875"/>
    </row>
    <row r="27" spans="1:17" s="369" customFormat="1" ht="12" customHeight="1">
      <c r="B27" s="1875"/>
      <c r="C27" s="1875"/>
      <c r="D27" s="1875"/>
      <c r="E27" s="1875"/>
      <c r="M27" s="1885"/>
      <c r="N27" s="1885"/>
      <c r="O27" s="1886"/>
      <c r="P27" s="1885"/>
      <c r="Q27" s="1885"/>
    </row>
    <row r="28" spans="1:17" s="369" customFormat="1" ht="12" customHeight="1">
      <c r="B28" s="1875"/>
      <c r="C28" s="1875"/>
      <c r="D28" s="1875"/>
      <c r="E28" s="1875"/>
      <c r="M28" s="1885"/>
      <c r="N28" s="1885"/>
      <c r="O28" s="1887"/>
      <c r="P28" s="1887"/>
      <c r="Q28" s="1887"/>
    </row>
    <row r="29" spans="1:17" s="369" customFormat="1" ht="12" customHeight="1">
      <c r="B29" s="1875"/>
      <c r="C29" s="1875"/>
      <c r="D29" s="1875"/>
      <c r="E29" s="1875"/>
      <c r="M29" s="1885"/>
      <c r="N29" s="1885"/>
      <c r="O29" s="1887"/>
      <c r="P29" s="1887"/>
      <c r="Q29" s="1887"/>
    </row>
    <row r="30" spans="1:17" s="369" customFormat="1" ht="12" customHeight="1">
      <c r="B30" s="1875"/>
      <c r="C30" s="1875"/>
      <c r="D30" s="1875"/>
      <c r="E30" s="1875"/>
      <c r="M30" s="1885"/>
      <c r="N30" s="1885"/>
      <c r="O30" s="1887"/>
      <c r="P30" s="1887"/>
      <c r="Q30" s="1887"/>
    </row>
    <row r="31" spans="1:17" s="369" customFormat="1" ht="12" customHeight="1">
      <c r="B31" s="1875"/>
      <c r="C31" s="1875"/>
      <c r="D31" s="1875"/>
      <c r="E31" s="1875"/>
      <c r="M31" s="1885"/>
      <c r="N31" s="1885"/>
      <c r="O31" s="1887"/>
      <c r="P31" s="1887"/>
      <c r="Q31" s="1887"/>
    </row>
    <row r="32" spans="1:17" s="369" customFormat="1" ht="12" customHeight="1">
      <c r="B32" s="1875"/>
      <c r="C32" s="1875"/>
      <c r="D32" s="1875"/>
      <c r="E32" s="1875"/>
      <c r="M32" s="1885"/>
      <c r="N32" s="1885"/>
      <c r="O32" s="1887"/>
      <c r="P32" s="1887"/>
      <c r="Q32" s="1887"/>
    </row>
    <row r="33" spans="1:21" s="369" customFormat="1" ht="12" customHeight="1">
      <c r="B33" s="1875"/>
      <c r="C33" s="1875"/>
      <c r="D33" s="1875"/>
      <c r="E33" s="1875"/>
      <c r="M33" s="1885"/>
      <c r="N33" s="1885"/>
      <c r="O33" s="1887"/>
      <c r="P33" s="1887"/>
      <c r="Q33" s="1887"/>
    </row>
    <row r="34" spans="1:21" s="369" customFormat="1" ht="12" customHeight="1">
      <c r="B34" s="1875"/>
      <c r="C34" s="1875"/>
      <c r="D34" s="1875"/>
      <c r="E34" s="1875"/>
      <c r="M34" s="1885"/>
      <c r="N34" s="1885"/>
      <c r="O34" s="1889"/>
      <c r="P34" s="1888"/>
      <c r="Q34" s="1888"/>
    </row>
    <row r="35" spans="1:21" s="369" customFormat="1" ht="12" customHeight="1">
      <c r="B35" s="1875"/>
      <c r="C35" s="1875"/>
      <c r="D35" s="1875"/>
      <c r="E35" s="1875"/>
      <c r="F35" s="1875"/>
      <c r="G35" s="1875"/>
      <c r="H35" s="1875"/>
      <c r="I35" s="1875"/>
      <c r="M35" s="1885"/>
      <c r="N35" s="1885"/>
      <c r="O35" s="1889"/>
      <c r="P35" s="1888"/>
      <c r="Q35" s="1888"/>
      <c r="S35" s="1934"/>
      <c r="U35" s="1947"/>
    </row>
    <row r="36" spans="1:21" s="369" customFormat="1" ht="12" customHeight="1">
      <c r="B36" s="1875"/>
      <c r="C36" s="1875"/>
      <c r="D36" s="1875"/>
      <c r="E36" s="1875"/>
      <c r="F36" s="1875"/>
      <c r="G36" s="1875"/>
      <c r="H36" s="1875"/>
      <c r="I36" s="1875"/>
    </row>
    <row r="37" spans="1:21" s="369" customFormat="1" ht="12" customHeight="1">
      <c r="B37" s="1875"/>
      <c r="C37" s="1875"/>
      <c r="D37" s="1875"/>
      <c r="E37" s="1875"/>
      <c r="F37" s="2911"/>
      <c r="P37" s="1929"/>
    </row>
    <row r="38" spans="1:21" s="369" customFormat="1" ht="12" customHeight="1">
      <c r="B38" s="1875"/>
      <c r="C38" s="1875"/>
      <c r="E38" s="1875"/>
      <c r="P38" s="1928"/>
    </row>
    <row r="39" spans="1:21" s="369" customFormat="1" ht="12" customHeight="1">
      <c r="B39" s="1875"/>
      <c r="C39" s="1875"/>
      <c r="D39" s="1875"/>
      <c r="E39" s="1875"/>
      <c r="G39" s="815"/>
    </row>
    <row r="40" spans="1:21" s="369" customFormat="1" ht="12" customHeight="1">
      <c r="B40" s="1875"/>
      <c r="C40" s="1875"/>
      <c r="D40" s="1875"/>
      <c r="E40" s="1875"/>
      <c r="G40" s="815"/>
    </row>
    <row r="41" spans="1:21" s="369" customFormat="1" ht="12" customHeight="1">
      <c r="B41" s="1875"/>
      <c r="C41" s="1875"/>
      <c r="D41" s="1875"/>
      <c r="E41" s="1875"/>
      <c r="G41" s="815"/>
    </row>
    <row r="42" spans="1:21" s="369" customFormat="1" ht="12" customHeight="1">
      <c r="B42" s="1875"/>
      <c r="C42" s="1875"/>
      <c r="D42" s="1875"/>
      <c r="E42" s="1875"/>
      <c r="G42" s="815"/>
      <c r="Q42" s="1948">
        <v>2019</v>
      </c>
    </row>
    <row r="43" spans="1:21" s="369" customFormat="1" ht="12" customHeight="1">
      <c r="B43" s="1875"/>
      <c r="C43" s="1875"/>
      <c r="D43" s="1875"/>
      <c r="E43" s="1875"/>
      <c r="N43" s="2992" t="s">
        <v>197</v>
      </c>
      <c r="O43" s="2993"/>
    </row>
    <row r="44" spans="1:21" s="369" customFormat="1" ht="12" customHeight="1">
      <c r="E44" s="1875"/>
      <c r="N44" s="1890"/>
      <c r="O44" s="1936" t="s">
        <v>198</v>
      </c>
      <c r="P44" s="1936" t="s">
        <v>199</v>
      </c>
      <c r="Q44" s="1936" t="s">
        <v>200</v>
      </c>
      <c r="R44" s="1949"/>
    </row>
    <row r="45" spans="1:21" s="369" customFormat="1" ht="29.25" customHeight="1">
      <c r="A45" s="1922"/>
      <c r="B45" s="2994"/>
      <c r="C45" s="2994"/>
      <c r="D45" s="2994"/>
      <c r="E45" s="2995"/>
      <c r="F45" s="2995"/>
      <c r="G45" s="2995"/>
      <c r="H45" s="2995"/>
      <c r="I45" s="2995"/>
      <c r="J45" s="2995"/>
      <c r="N45" s="2173" t="s">
        <v>204</v>
      </c>
      <c r="O45" s="1937">
        <v>524</v>
      </c>
      <c r="P45" s="1937">
        <v>625</v>
      </c>
      <c r="Q45" s="1950">
        <v>526</v>
      </c>
      <c r="R45" s="1951"/>
    </row>
    <row r="46" spans="1:21" s="369" customFormat="1" ht="21" customHeight="1">
      <c r="A46" s="1923"/>
      <c r="C46" s="1924"/>
      <c r="D46" s="1925"/>
      <c r="E46" s="1925"/>
      <c r="F46" s="1926"/>
      <c r="G46" s="1925"/>
      <c r="H46" s="1927"/>
      <c r="I46" s="1929"/>
      <c r="J46" s="1925"/>
      <c r="K46" s="1925"/>
      <c r="N46" s="2173" t="s">
        <v>205</v>
      </c>
      <c r="O46" s="1938">
        <v>55</v>
      </c>
      <c r="P46" s="1938">
        <v>84</v>
      </c>
      <c r="Q46" s="1947">
        <v>341</v>
      </c>
      <c r="R46" s="1951"/>
    </row>
    <row r="47" spans="1:21" s="369" customFormat="1" ht="21" customHeight="1">
      <c r="A47" s="1923"/>
      <c r="C47" s="1928"/>
      <c r="D47" s="1925"/>
      <c r="E47" s="1925"/>
      <c r="F47" s="1929"/>
      <c r="G47" s="1925"/>
      <c r="H47" s="1927"/>
      <c r="I47" s="1929"/>
      <c r="J47" s="1925"/>
      <c r="K47" s="1925"/>
      <c r="N47" s="2173" t="s">
        <v>206</v>
      </c>
      <c r="O47" s="1938">
        <v>3</v>
      </c>
      <c r="P47" s="1939">
        <v>7</v>
      </c>
      <c r="Q47" s="1938">
        <v>21</v>
      </c>
      <c r="R47" s="1951"/>
    </row>
    <row r="48" spans="1:21" s="369" customFormat="1" ht="21" customHeight="1">
      <c r="A48" s="1923"/>
      <c r="C48" s="1929"/>
      <c r="D48" s="1925"/>
      <c r="E48" s="1925"/>
      <c r="F48" s="1930"/>
      <c r="G48" s="1925"/>
      <c r="H48" s="1927"/>
      <c r="I48" s="1929"/>
      <c r="J48" s="1925"/>
      <c r="K48" s="1925"/>
      <c r="N48" s="1940" t="s">
        <v>60</v>
      </c>
      <c r="O48" s="1941">
        <f>SUM(O45:O47)</f>
        <v>582</v>
      </c>
      <c r="P48" s="1941">
        <f>SUM(P45:P47)</f>
        <v>716</v>
      </c>
      <c r="Q48" s="1941">
        <f>SUM(Q45:Q47)</f>
        <v>888</v>
      </c>
      <c r="R48" s="1952"/>
    </row>
    <row r="49" spans="1:27" s="369" customFormat="1" ht="15" customHeight="1">
      <c r="A49" s="1723"/>
      <c r="B49" s="1851"/>
      <c r="C49" s="1724"/>
      <c r="D49" s="1723"/>
      <c r="E49" s="1723"/>
      <c r="F49" s="1723"/>
      <c r="G49" s="1723"/>
      <c r="H49" s="1723"/>
      <c r="I49" s="1723"/>
      <c r="J49" s="1723"/>
      <c r="K49" s="1723"/>
      <c r="L49" s="1723"/>
    </row>
    <row r="50" spans="1:27" s="369" customFormat="1" ht="15.75" customHeight="1">
      <c r="A50" s="1931" t="s">
        <v>207</v>
      </c>
      <c r="B50" s="1851"/>
      <c r="C50" s="1724"/>
      <c r="D50" s="1723"/>
      <c r="E50" s="1723"/>
      <c r="F50" s="1723"/>
      <c r="G50" s="1723"/>
      <c r="H50" s="1723"/>
      <c r="I50" s="1723"/>
      <c r="J50" s="1723"/>
      <c r="K50" s="1723"/>
      <c r="L50" s="1723"/>
      <c r="Q50" s="1934"/>
      <c r="R50" s="1938"/>
      <c r="S50" s="1938"/>
    </row>
    <row r="51" spans="1:27" s="369" customFormat="1" ht="5.0999999999999996" customHeight="1">
      <c r="B51" s="1883"/>
      <c r="C51" s="1883"/>
      <c r="D51" s="1883"/>
      <c r="E51" s="1883"/>
      <c r="F51" s="1883"/>
      <c r="G51" s="1883"/>
      <c r="H51" s="1883"/>
      <c r="I51" s="1883"/>
      <c r="J51" s="1883"/>
      <c r="K51" s="1883"/>
      <c r="L51" s="1883"/>
      <c r="N51" s="1942"/>
      <c r="O51" s="1943"/>
      <c r="P51" s="1943"/>
      <c r="Q51" s="1943"/>
      <c r="T51" s="1943"/>
      <c r="U51" s="1943"/>
      <c r="V51" s="1943"/>
      <c r="W51" s="1943"/>
      <c r="X51" s="1943"/>
      <c r="Y51" s="1943"/>
      <c r="Z51" s="1943"/>
      <c r="AA51" s="1943"/>
    </row>
    <row r="52" spans="1:27" ht="17.25" customHeight="1">
      <c r="A52" s="1882" t="s">
        <v>208</v>
      </c>
      <c r="B52" s="1723"/>
      <c r="C52" s="1723"/>
      <c r="N52" s="1944"/>
      <c r="O52" s="1945"/>
      <c r="P52" s="1946"/>
      <c r="Q52" s="1953"/>
      <c r="R52" s="1723"/>
      <c r="S52" s="1723"/>
      <c r="T52" s="1946"/>
      <c r="U52" s="1953"/>
      <c r="V52" s="1953"/>
      <c r="W52" s="1953"/>
      <c r="X52" s="1946"/>
      <c r="Y52" s="1946"/>
      <c r="Z52" s="1946"/>
      <c r="AA52" s="1946"/>
    </row>
    <row r="53" spans="1:27" ht="15" customHeight="1">
      <c r="A53" s="2988" t="s">
        <v>209</v>
      </c>
      <c r="B53" s="2988"/>
      <c r="C53" s="2988"/>
      <c r="D53" s="2988"/>
      <c r="E53" s="2988"/>
      <c r="F53" s="2988"/>
      <c r="G53" s="2988"/>
      <c r="H53" s="2988"/>
      <c r="I53" s="2988"/>
      <c r="J53" s="2988"/>
      <c r="K53" s="2988"/>
      <c r="L53" s="2988"/>
      <c r="N53" s="1944"/>
      <c r="O53" s="1945"/>
      <c r="P53" s="1946"/>
      <c r="Q53" s="1953"/>
      <c r="R53" s="1723"/>
      <c r="S53" s="1723"/>
      <c r="T53" s="1946"/>
      <c r="U53" s="1953"/>
      <c r="V53" s="1953"/>
      <c r="W53" s="1953"/>
      <c r="X53" s="1946"/>
      <c r="Y53" s="1946"/>
      <c r="Z53" s="1946"/>
      <c r="AA53" s="1946"/>
    </row>
    <row r="54" spans="1:27" ht="15.75" customHeight="1">
      <c r="B54" s="1723"/>
      <c r="C54" s="1723"/>
      <c r="N54" s="1944"/>
      <c r="O54" s="1945"/>
      <c r="P54" s="1946"/>
      <c r="Q54" s="1953"/>
      <c r="R54" s="1723"/>
      <c r="S54" s="1723"/>
      <c r="T54" s="1946"/>
      <c r="U54" s="1953"/>
      <c r="V54" s="1953"/>
      <c r="W54" s="1953"/>
      <c r="X54" s="1946"/>
      <c r="Y54" s="1946"/>
      <c r="Z54" s="1946"/>
      <c r="AA54" s="1946"/>
    </row>
    <row r="55" spans="1:27" ht="15" customHeight="1">
      <c r="B55" s="1723"/>
      <c r="C55" s="1723"/>
      <c r="R55" s="1723"/>
      <c r="S55" s="1723"/>
    </row>
  </sheetData>
  <mergeCells count="7">
    <mergeCell ref="A53:L53"/>
    <mergeCell ref="A21:L21"/>
    <mergeCell ref="A22:L22"/>
    <mergeCell ref="N43:O43"/>
    <mergeCell ref="B45:D45"/>
    <mergeCell ref="E45:G45"/>
    <mergeCell ref="H45:J45"/>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55"/>
  <sheetViews>
    <sheetView showGridLines="0" view="pageBreakPreview" topLeftCell="A25" zoomScaleNormal="100" zoomScaleSheetLayoutView="100" workbookViewId="0">
      <selection activeCell="G35" sqref="G35"/>
    </sheetView>
  </sheetViews>
  <sheetFormatPr baseColWidth="10" defaultColWidth="11.42578125" defaultRowHeight="12.75"/>
  <cols>
    <col min="1" max="8" width="12.7109375" style="145" customWidth="1"/>
    <col min="9" max="9" width="21.28515625" style="145" customWidth="1"/>
    <col min="10" max="10" width="11.42578125" style="145"/>
    <col min="11" max="11" width="23.85546875" style="145" customWidth="1"/>
    <col min="12" max="12" width="14" style="145" hidden="1" customWidth="1"/>
    <col min="13" max="22" width="11.42578125" style="145" hidden="1" customWidth="1"/>
    <col min="23" max="16384" width="11.42578125" style="145"/>
  </cols>
  <sheetData>
    <row r="1" spans="1:29" s="144" customFormat="1" ht="34.5" customHeight="1">
      <c r="B1" s="146"/>
      <c r="C1" s="147"/>
      <c r="D1" s="3111" t="s">
        <v>1477</v>
      </c>
      <c r="E1" s="3111"/>
      <c r="F1" s="3111"/>
      <c r="G1" s="3111"/>
      <c r="H1" s="3111"/>
      <c r="J1" s="153"/>
      <c r="K1" s="153"/>
    </row>
    <row r="2" spans="1:29" s="144" customFormat="1" ht="5.0999999999999996" customHeight="1">
      <c r="A2" s="2575"/>
      <c r="B2" s="2575"/>
      <c r="C2" s="2587"/>
      <c r="D2" s="2587"/>
      <c r="E2" s="2587"/>
      <c r="F2" s="2587"/>
      <c r="G2" s="2587"/>
      <c r="H2" s="2587"/>
      <c r="I2" s="154"/>
      <c r="J2" s="153"/>
      <c r="K2" s="153"/>
    </row>
    <row r="3" spans="1:29" s="144" customFormat="1" ht="5.0999999999999996" customHeight="1">
      <c r="A3" s="148"/>
      <c r="B3" s="148"/>
      <c r="C3" s="148"/>
      <c r="D3" s="148"/>
      <c r="I3" s="155"/>
      <c r="J3" s="153"/>
      <c r="K3" s="153"/>
    </row>
    <row r="4" spans="1:29" s="144" customFormat="1" ht="5.0999999999999996" customHeight="1">
      <c r="I4" s="155"/>
      <c r="J4" s="153"/>
      <c r="K4" s="153"/>
    </row>
    <row r="5" spans="1:29">
      <c r="A5" s="3113" t="s">
        <v>1204</v>
      </c>
      <c r="B5" s="3113"/>
      <c r="C5" s="3113"/>
      <c r="D5" s="3113"/>
      <c r="E5" s="3113"/>
      <c r="F5" s="3113"/>
      <c r="G5" s="3113"/>
      <c r="H5" s="149"/>
      <c r="I5" s="155"/>
      <c r="J5" s="153"/>
      <c r="K5" s="153"/>
    </row>
    <row r="6" spans="1:29">
      <c r="A6" s="3113" t="s">
        <v>1205</v>
      </c>
      <c r="B6" s="3113"/>
      <c r="C6" s="3113"/>
      <c r="D6" s="3113"/>
      <c r="E6" s="3113"/>
      <c r="F6" s="3113"/>
      <c r="G6" s="3113"/>
      <c r="H6" s="149"/>
      <c r="I6" s="150"/>
    </row>
    <row r="7" spans="1:29">
      <c r="A7" s="2403"/>
      <c r="B7" s="2403"/>
      <c r="C7" s="2403"/>
      <c r="D7" s="2403"/>
      <c r="E7" s="2403"/>
      <c r="F7" s="2403"/>
      <c r="G7" s="2403"/>
      <c r="H7" s="150"/>
      <c r="I7" s="150"/>
    </row>
    <row r="9" spans="1:29" ht="8.25" customHeight="1"/>
    <row r="10" spans="1:29">
      <c r="K10" s="156"/>
      <c r="L10" s="156">
        <v>2003</v>
      </c>
      <c r="M10" s="156">
        <v>2004</v>
      </c>
      <c r="N10" s="156">
        <v>2005</v>
      </c>
      <c r="O10" s="156">
        <v>2006</v>
      </c>
      <c r="P10" s="156">
        <v>2007</v>
      </c>
      <c r="Q10" s="156">
        <v>2008</v>
      </c>
      <c r="R10" s="156">
        <v>2009</v>
      </c>
      <c r="S10" s="168">
        <v>2010</v>
      </c>
      <c r="T10" s="168">
        <v>2011</v>
      </c>
      <c r="U10" s="168">
        <v>2012</v>
      </c>
      <c r="V10" s="169">
        <v>2013</v>
      </c>
      <c r="W10" s="168">
        <v>2014</v>
      </c>
      <c r="X10" s="169">
        <v>2015</v>
      </c>
      <c r="Y10" s="169">
        <v>2016</v>
      </c>
      <c r="Z10" s="169">
        <v>2017</v>
      </c>
      <c r="AA10" s="169">
        <v>2018</v>
      </c>
      <c r="AB10" s="169">
        <v>2019</v>
      </c>
      <c r="AC10" s="169">
        <v>2020</v>
      </c>
    </row>
    <row r="11" spans="1:29" ht="14.25">
      <c r="K11" s="145" t="s">
        <v>1206</v>
      </c>
      <c r="L11" s="157">
        <v>232.98509999999999</v>
      </c>
      <c r="M11" s="157">
        <v>220.4308</v>
      </c>
      <c r="N11" s="157">
        <v>215.8176</v>
      </c>
      <c r="O11" s="157">
        <v>232.66030000000001</v>
      </c>
      <c r="P11" s="157">
        <v>278.31799999999998</v>
      </c>
      <c r="Q11" s="157">
        <v>335.63249999999999</v>
      </c>
      <c r="R11" s="145">
        <v>316.49529999999999</v>
      </c>
      <c r="S11" s="170">
        <v>399.24</v>
      </c>
      <c r="T11" s="170">
        <v>452.40480000000002</v>
      </c>
      <c r="U11" s="170">
        <v>488.45260000000002</v>
      </c>
      <c r="V11" s="170">
        <v>517.26700000000005</v>
      </c>
      <c r="W11" s="170">
        <v>562.62130000000002</v>
      </c>
      <c r="X11" s="171">
        <v>534.82050000000004</v>
      </c>
      <c r="Y11" s="171">
        <v>623.29999999999995</v>
      </c>
      <c r="Z11" s="171">
        <v>642.5</v>
      </c>
      <c r="AA11" s="157">
        <v>628.12739999999997</v>
      </c>
      <c r="AB11" s="145">
        <v>587.14290000000005</v>
      </c>
      <c r="AC11" s="145">
        <v>574.63570000000004</v>
      </c>
    </row>
    <row r="12" spans="1:29" ht="15">
      <c r="K12" s="145" t="s">
        <v>1207</v>
      </c>
      <c r="L12" s="157">
        <v>36.146999999999998</v>
      </c>
      <c r="M12" s="157">
        <v>37.380400000000002</v>
      </c>
      <c r="N12" s="157">
        <v>23.8385</v>
      </c>
      <c r="O12" s="157">
        <v>19.092099999999999</v>
      </c>
      <c r="P12" s="157">
        <v>24.9148</v>
      </c>
      <c r="Q12" s="157">
        <v>37.694499999999998</v>
      </c>
      <c r="R12" s="145">
        <v>39.349200000000003</v>
      </c>
      <c r="S12" s="170">
        <v>147.12119999999999</v>
      </c>
      <c r="T12" s="170">
        <v>229.81180000000001</v>
      </c>
      <c r="U12" s="170">
        <v>148.53399999999999</v>
      </c>
      <c r="V12" s="170">
        <v>149.845</v>
      </c>
      <c r="W12" s="172">
        <v>118.866</v>
      </c>
      <c r="X12" s="173">
        <v>153.86799999999999</v>
      </c>
      <c r="Y12" s="173">
        <v>184.8</v>
      </c>
      <c r="Z12" s="171">
        <v>138.4</v>
      </c>
      <c r="AA12" s="145">
        <f>140615.5/1000</f>
        <v>140.6155</v>
      </c>
      <c r="AB12" s="145">
        <v>137.91290000000001</v>
      </c>
      <c r="AC12" s="145">
        <v>114.8032</v>
      </c>
    </row>
    <row r="13" spans="1:29" ht="14.25">
      <c r="K13" s="145" t="s">
        <v>1208</v>
      </c>
      <c r="L13" s="157">
        <f t="shared" ref="L13:AC13" si="0">L12/L11</f>
        <v>0.15514726049004851</v>
      </c>
      <c r="M13" s="157">
        <f t="shared" si="0"/>
        <v>0.16957884288402528</v>
      </c>
      <c r="N13" s="157">
        <f t="shared" si="0"/>
        <v>0.11045670047299201</v>
      </c>
      <c r="O13" s="157">
        <f t="shared" si="0"/>
        <v>8.2059981870564069E-2</v>
      </c>
      <c r="P13" s="157">
        <f t="shared" si="0"/>
        <v>8.9519183092721277E-2</v>
      </c>
      <c r="Q13" s="157">
        <f t="shared" si="0"/>
        <v>0.11230884970913127</v>
      </c>
      <c r="R13" s="157">
        <f t="shared" si="0"/>
        <v>0.12432791261039265</v>
      </c>
      <c r="S13" s="174">
        <f t="shared" si="0"/>
        <v>0.36850315599639311</v>
      </c>
      <c r="T13" s="174">
        <f t="shared" si="0"/>
        <v>0.50797825310429945</v>
      </c>
      <c r="U13" s="174">
        <f t="shared" si="0"/>
        <v>0.30409091895508383</v>
      </c>
      <c r="V13" s="174">
        <f t="shared" si="0"/>
        <v>0.2896859842209149</v>
      </c>
      <c r="W13" s="174">
        <f t="shared" si="0"/>
        <v>0.21127177374905642</v>
      </c>
      <c r="X13" s="174">
        <f t="shared" si="0"/>
        <v>0.28770026579011088</v>
      </c>
      <c r="Y13" s="174">
        <f t="shared" si="0"/>
        <v>0.29648644312530087</v>
      </c>
      <c r="Z13" s="174">
        <f t="shared" si="0"/>
        <v>0.21540856031128405</v>
      </c>
      <c r="AA13" s="174">
        <f t="shared" si="0"/>
        <v>0.22386461727350215</v>
      </c>
      <c r="AB13" s="174">
        <f t="shared" si="0"/>
        <v>0.23488813370646225</v>
      </c>
      <c r="AC13" s="174">
        <f t="shared" si="0"/>
        <v>0.19978431552373094</v>
      </c>
    </row>
    <row r="14" spans="1:29">
      <c r="A14" s="145" t="s">
        <v>0</v>
      </c>
    </row>
    <row r="16" spans="1:29">
      <c r="K16" s="156"/>
      <c r="L16" s="156"/>
      <c r="M16" s="156"/>
      <c r="N16" s="156">
        <v>2005</v>
      </c>
      <c r="O16" s="156">
        <v>2006</v>
      </c>
      <c r="P16" s="156">
        <v>2007</v>
      </c>
      <c r="Q16" s="175">
        <v>2008</v>
      </c>
      <c r="R16" s="175">
        <v>2009</v>
      </c>
      <c r="S16" s="169">
        <v>2010</v>
      </c>
      <c r="T16" s="168">
        <v>2011</v>
      </c>
      <c r="U16" s="168">
        <v>2012</v>
      </c>
      <c r="V16" s="169">
        <v>2013</v>
      </c>
      <c r="W16" s="168">
        <v>2014</v>
      </c>
      <c r="X16" s="169">
        <v>2015</v>
      </c>
      <c r="Y16" s="169">
        <v>2016</v>
      </c>
      <c r="Z16" s="169">
        <v>2017</v>
      </c>
      <c r="AA16" s="169">
        <v>2018</v>
      </c>
      <c r="AB16" s="169">
        <v>2019</v>
      </c>
      <c r="AC16" s="169">
        <v>2020</v>
      </c>
    </row>
    <row r="17" spans="1:29">
      <c r="K17" s="145" t="s">
        <v>1206</v>
      </c>
      <c r="L17" s="157"/>
      <c r="M17" s="157"/>
      <c r="N17" s="145">
        <f>N11</f>
        <v>215.8176</v>
      </c>
      <c r="O17" s="145">
        <f>O11</f>
        <v>232.66030000000001</v>
      </c>
      <c r="P17" s="145">
        <f>P11</f>
        <v>278.31799999999998</v>
      </c>
      <c r="Q17" s="145">
        <f>Q11</f>
        <v>335.63249999999999</v>
      </c>
      <c r="R17" s="145">
        <f>R11</f>
        <v>316.49529999999999</v>
      </c>
      <c r="S17" s="145">
        <v>399.24</v>
      </c>
      <c r="T17" s="145">
        <v>452.40480000000002</v>
      </c>
      <c r="U17" s="145">
        <v>488.45260000000002</v>
      </c>
      <c r="V17" s="145">
        <v>517.26700000000005</v>
      </c>
      <c r="W17" s="145">
        <v>562.62130000000002</v>
      </c>
      <c r="X17" s="176">
        <v>534.82050000000004</v>
      </c>
      <c r="Y17" s="176">
        <v>623.29999999999995</v>
      </c>
      <c r="Z17" s="182">
        <v>642.5</v>
      </c>
      <c r="AA17" s="157">
        <v>628.12739999999997</v>
      </c>
      <c r="AB17" s="145">
        <v>587.14290000000005</v>
      </c>
      <c r="AC17" s="145">
        <v>574.63570000000004</v>
      </c>
    </row>
    <row r="18" spans="1:29">
      <c r="K18" s="145" t="s">
        <v>1209</v>
      </c>
      <c r="N18" s="145">
        <v>1.5207999999999999</v>
      </c>
      <c r="O18" s="145">
        <v>1.5354000000000001</v>
      </c>
      <c r="P18" s="145">
        <v>5.9885000000000002</v>
      </c>
      <c r="Q18" s="145">
        <v>7.8704000000000001</v>
      </c>
      <c r="R18" s="145">
        <v>4.2179000000000002</v>
      </c>
      <c r="S18" s="145">
        <v>7.9442000000000004</v>
      </c>
      <c r="T18" s="177">
        <v>14.052899999999999</v>
      </c>
      <c r="U18" s="145">
        <v>5.7624000000000004</v>
      </c>
      <c r="V18" s="145">
        <v>9.7262000000000004</v>
      </c>
      <c r="W18" s="145">
        <v>37.664200000000001</v>
      </c>
      <c r="X18" s="178">
        <v>19.786999999999999</v>
      </c>
      <c r="Y18" s="176">
        <v>39.200000000000003</v>
      </c>
      <c r="Z18" s="182">
        <v>28.1</v>
      </c>
      <c r="AA18" s="145">
        <f>25029.7/1000</f>
        <v>25.029700000000002</v>
      </c>
      <c r="AB18" s="145">
        <v>49.790199999999999</v>
      </c>
      <c r="AC18" s="145">
        <v>29.319299999999998</v>
      </c>
    </row>
    <row r="19" spans="1:29">
      <c r="K19" s="145" t="s">
        <v>1210</v>
      </c>
      <c r="L19" s="157"/>
      <c r="M19" s="157"/>
      <c r="N19" s="157">
        <f t="shared" ref="N19:AC19" si="1">N18/N17</f>
        <v>7.046691280043889E-3</v>
      </c>
      <c r="O19" s="157">
        <f t="shared" si="1"/>
        <v>6.5993209842848139E-3</v>
      </c>
      <c r="P19" s="157">
        <f t="shared" si="1"/>
        <v>2.1516754216399946E-2</v>
      </c>
      <c r="Q19" s="157">
        <f t="shared" si="1"/>
        <v>2.344945736780556E-2</v>
      </c>
      <c r="R19" s="157">
        <f t="shared" si="1"/>
        <v>1.332689616559867E-2</v>
      </c>
      <c r="S19" s="157">
        <f t="shared" si="1"/>
        <v>1.9898306782887485E-2</v>
      </c>
      <c r="T19" s="157">
        <f t="shared" si="1"/>
        <v>3.1062667770103233E-2</v>
      </c>
      <c r="U19" s="157">
        <f t="shared" si="1"/>
        <v>1.1797255250560648E-2</v>
      </c>
      <c r="V19" s="157">
        <f t="shared" si="1"/>
        <v>1.8803055288661368E-2</v>
      </c>
      <c r="W19" s="157">
        <f t="shared" si="1"/>
        <v>6.6944141645543812E-2</v>
      </c>
      <c r="X19" s="157">
        <f t="shared" si="1"/>
        <v>3.699745989542285E-2</v>
      </c>
      <c r="Y19" s="157">
        <f t="shared" si="1"/>
        <v>6.2891063693245638E-2</v>
      </c>
      <c r="Z19" s="182">
        <f t="shared" si="1"/>
        <v>4.3735408560311287E-2</v>
      </c>
      <c r="AA19" s="182">
        <f t="shared" si="1"/>
        <v>3.9848126351437627E-2</v>
      </c>
      <c r="AB19" s="182">
        <f t="shared" si="1"/>
        <v>8.4800821060767306E-2</v>
      </c>
      <c r="AC19" s="182">
        <f t="shared" si="1"/>
        <v>5.1022412982694942E-2</v>
      </c>
    </row>
    <row r="20" spans="1:29">
      <c r="A20" s="151"/>
    </row>
    <row r="21" spans="1:29">
      <c r="N21" s="145">
        <v>1000</v>
      </c>
    </row>
    <row r="22" spans="1:29">
      <c r="G22" s="2624"/>
      <c r="I22" s="158"/>
    </row>
    <row r="23" spans="1:29">
      <c r="G23" s="45"/>
      <c r="I23" s="158"/>
      <c r="J23" s="159"/>
    </row>
    <row r="24" spans="1:29">
      <c r="I24" s="160"/>
    </row>
    <row r="25" spans="1:29">
      <c r="I25" s="160"/>
      <c r="J25" s="161"/>
    </row>
    <row r="26" spans="1:29">
      <c r="I26" s="160"/>
    </row>
    <row r="27" spans="1:29">
      <c r="I27" s="160"/>
    </row>
    <row r="28" spans="1:29">
      <c r="I28" s="160"/>
      <c r="J28" s="139"/>
    </row>
    <row r="29" spans="1:29">
      <c r="I29" s="160"/>
      <c r="J29" s="142"/>
    </row>
    <row r="30" spans="1:29">
      <c r="I30" s="160"/>
    </row>
    <row r="31" spans="1:29">
      <c r="I31" s="158"/>
    </row>
    <row r="32" spans="1:29">
      <c r="I32" s="158"/>
    </row>
    <row r="33" spans="1:23">
      <c r="J33" s="156"/>
    </row>
    <row r="34" spans="1:23">
      <c r="A34" s="3113" t="s">
        <v>1211</v>
      </c>
      <c r="B34" s="3113"/>
      <c r="C34" s="3113"/>
      <c r="D34" s="3113"/>
      <c r="E34" s="3113"/>
      <c r="F34" s="3113"/>
      <c r="G34" s="3113"/>
      <c r="H34" s="149"/>
    </row>
    <row r="35" spans="1:23">
      <c r="A35" s="3113" t="s">
        <v>1499</v>
      </c>
      <c r="B35" s="3113"/>
      <c r="C35" s="3113"/>
      <c r="D35" s="3113"/>
      <c r="E35" s="3113"/>
      <c r="F35" s="3113"/>
      <c r="G35" s="3113"/>
      <c r="H35" s="149"/>
      <c r="I35" s="162" t="s">
        <v>1212</v>
      </c>
      <c r="J35" s="163">
        <f>SUM(J36:J42)</f>
        <v>29319.3</v>
      </c>
      <c r="K35" s="163">
        <f>J35/J35*100</f>
        <v>100</v>
      </c>
    </row>
    <row r="36" spans="1:23">
      <c r="A36" s="3118"/>
      <c r="B36" s="3114"/>
      <c r="C36" s="3114"/>
      <c r="D36" s="3114"/>
      <c r="E36" s="3114"/>
      <c r="F36" s="3114"/>
      <c r="G36" s="3114"/>
      <c r="H36" s="152"/>
      <c r="I36" s="164" t="s">
        <v>68</v>
      </c>
      <c r="J36" s="142">
        <v>11503.5</v>
      </c>
      <c r="K36" s="163">
        <f>J36/$J$35*100</f>
        <v>39.235247771945438</v>
      </c>
    </row>
    <row r="37" spans="1:23">
      <c r="A37" s="2588"/>
      <c r="B37" s="2588"/>
      <c r="C37" s="2588"/>
      <c r="D37" s="2588"/>
      <c r="E37" s="2588"/>
      <c r="F37" s="2941"/>
      <c r="G37" s="2588"/>
      <c r="I37" s="164" t="s">
        <v>1199</v>
      </c>
      <c r="J37" s="142">
        <v>8244.1</v>
      </c>
      <c r="K37" s="163">
        <f t="shared" ref="K37:K39" si="2">J37/$J$35*100</f>
        <v>28.118338432363664</v>
      </c>
    </row>
    <row r="38" spans="1:23">
      <c r="I38" s="151" t="s">
        <v>71</v>
      </c>
      <c r="J38" s="142">
        <v>877.5</v>
      </c>
      <c r="K38" s="163">
        <f t="shared" si="2"/>
        <v>2.9929091076526384</v>
      </c>
    </row>
    <row r="39" spans="1:23">
      <c r="I39" s="151" t="s">
        <v>365</v>
      </c>
      <c r="J39" s="142">
        <v>1534.4</v>
      </c>
      <c r="K39" s="163">
        <f t="shared" si="2"/>
        <v>5.2334128031706086</v>
      </c>
    </row>
    <row r="40" spans="1:23">
      <c r="I40" s="145" t="s">
        <v>1198</v>
      </c>
      <c r="J40" s="157">
        <v>2692.7</v>
      </c>
      <c r="K40" s="163">
        <f t="shared" ref="K40:K42" si="3">J40/$J$35*100</f>
        <v>9.1840528252720901</v>
      </c>
    </row>
    <row r="41" spans="1:23">
      <c r="I41" s="145" t="s">
        <v>33</v>
      </c>
      <c r="J41" s="157">
        <v>4138.5</v>
      </c>
      <c r="K41" s="163">
        <f t="shared" si="3"/>
        <v>14.1152756034421</v>
      </c>
    </row>
    <row r="42" spans="1:23">
      <c r="I42" s="151" t="s">
        <v>1213</v>
      </c>
      <c r="J42" s="159">
        <v>328.6</v>
      </c>
      <c r="K42" s="163">
        <f t="shared" si="3"/>
        <v>1.1207634561534552</v>
      </c>
    </row>
    <row r="44" spans="1:23">
      <c r="I44" s="162" t="s">
        <v>1188</v>
      </c>
      <c r="J44" s="163">
        <f>SUM(J45:J55)</f>
        <v>114803.2</v>
      </c>
      <c r="K44" s="163">
        <f>J44/J44*100</f>
        <v>100</v>
      </c>
      <c r="S44" s="157"/>
      <c r="U44" s="179"/>
      <c r="V44" s="179"/>
      <c r="W44" s="179"/>
    </row>
    <row r="45" spans="1:23">
      <c r="I45" s="158" t="s">
        <v>1191</v>
      </c>
      <c r="J45" s="151">
        <v>3331.8</v>
      </c>
      <c r="K45" s="145">
        <f>J45/$J$44*100</f>
        <v>2.9021839112498609</v>
      </c>
      <c r="S45" s="157"/>
      <c r="U45" s="180"/>
      <c r="V45" s="181"/>
      <c r="W45" s="179"/>
    </row>
    <row r="46" spans="1:23">
      <c r="I46" s="158" t="s">
        <v>360</v>
      </c>
      <c r="J46" s="151">
        <v>11777.7</v>
      </c>
      <c r="K46" s="145">
        <f t="shared" ref="K46:K52" si="4">J46/$J$44*100</f>
        <v>10.259034591370277</v>
      </c>
      <c r="S46" s="157"/>
      <c r="U46" s="180"/>
      <c r="V46" s="181"/>
      <c r="W46" s="179"/>
    </row>
    <row r="47" spans="1:23">
      <c r="I47" s="158" t="s">
        <v>1192</v>
      </c>
      <c r="J47" s="151">
        <v>25917.9</v>
      </c>
      <c r="K47" s="145">
        <f t="shared" si="4"/>
        <v>22.575938649793738</v>
      </c>
      <c r="S47" s="157"/>
      <c r="U47" s="179"/>
      <c r="V47" s="181"/>
      <c r="W47" s="179"/>
    </row>
    <row r="48" spans="1:23">
      <c r="I48" s="158" t="s">
        <v>367</v>
      </c>
      <c r="J48" s="151">
        <v>48355.1</v>
      </c>
      <c r="K48" s="145">
        <f t="shared" si="4"/>
        <v>42.119993170922065</v>
      </c>
      <c r="S48" s="157"/>
      <c r="U48" s="180"/>
      <c r="V48" s="181"/>
      <c r="W48" s="179"/>
    </row>
    <row r="49" spans="9:23">
      <c r="I49" s="158" t="s">
        <v>1194</v>
      </c>
      <c r="J49" s="151">
        <v>12078.4</v>
      </c>
      <c r="K49" s="145">
        <f t="shared" si="4"/>
        <v>10.520961088192664</v>
      </c>
      <c r="S49" s="157"/>
      <c r="U49" s="179"/>
      <c r="V49" s="181"/>
      <c r="W49" s="179"/>
    </row>
    <row r="50" spans="9:23">
      <c r="I50" s="165" t="s">
        <v>356</v>
      </c>
      <c r="J50" s="145">
        <v>3107.5</v>
      </c>
      <c r="K50" s="145">
        <f t="shared" si="4"/>
        <v>2.7068060820604303</v>
      </c>
      <c r="S50" s="157"/>
      <c r="U50" s="179"/>
      <c r="V50" s="179"/>
      <c r="W50" s="179"/>
    </row>
    <row r="51" spans="9:23">
      <c r="I51" s="166" t="s">
        <v>119</v>
      </c>
      <c r="J51" s="151">
        <v>6790.8</v>
      </c>
      <c r="K51" s="145">
        <f t="shared" si="4"/>
        <v>5.9151661277734418</v>
      </c>
      <c r="S51" s="157"/>
      <c r="U51" s="179"/>
      <c r="V51" s="179"/>
      <c r="W51" s="179"/>
    </row>
    <row r="52" spans="9:23">
      <c r="I52" s="167" t="s">
        <v>1214</v>
      </c>
      <c r="J52" s="145">
        <v>3444</v>
      </c>
      <c r="K52" s="145">
        <f t="shared" si="4"/>
        <v>2.9999163786375291</v>
      </c>
      <c r="S52" s="157"/>
    </row>
    <row r="53" spans="9:23">
      <c r="S53" s="157"/>
    </row>
    <row r="54" spans="9:23">
      <c r="S54" s="157"/>
    </row>
    <row r="55" spans="9:23">
      <c r="N55" s="157"/>
      <c r="S55" s="157"/>
    </row>
  </sheetData>
  <mergeCells count="6">
    <mergeCell ref="A36:G36"/>
    <mergeCell ref="D1:H1"/>
    <mergeCell ref="A5:G5"/>
    <mergeCell ref="A6:G6"/>
    <mergeCell ref="A34:G34"/>
    <mergeCell ref="A35:G35"/>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7"/>
  <sheetViews>
    <sheetView showGridLines="0" view="pageBreakPreview" topLeftCell="A28" zoomScaleNormal="100" zoomScaleSheetLayoutView="100" workbookViewId="0">
      <selection activeCell="G35" sqref="G35"/>
    </sheetView>
  </sheetViews>
  <sheetFormatPr baseColWidth="10" defaultColWidth="11.42578125" defaultRowHeight="12"/>
  <cols>
    <col min="1" max="1" width="15.85546875" style="59" customWidth="1"/>
    <col min="2" max="2" width="11.7109375" style="111" bestFit="1" customWidth="1"/>
    <col min="3" max="3" width="14.7109375" style="111" customWidth="1"/>
    <col min="4" max="4" width="1" style="111" customWidth="1"/>
    <col min="5" max="5" width="10.85546875" style="111" customWidth="1"/>
    <col min="6" max="6" width="14.7109375" style="111" customWidth="1"/>
    <col min="7" max="7" width="0.85546875" style="111" customWidth="1"/>
    <col min="8" max="8" width="10.85546875" style="111" customWidth="1"/>
    <col min="9" max="9" width="12.7109375" style="111" customWidth="1"/>
    <col min="10" max="16384" width="11.42578125" style="59"/>
  </cols>
  <sheetData>
    <row r="1" spans="1:9" s="41" customFormat="1" ht="30" customHeight="1">
      <c r="B1" s="112"/>
      <c r="C1" s="112"/>
      <c r="D1" s="112"/>
      <c r="E1" s="2428"/>
      <c r="F1" s="2428"/>
      <c r="G1" s="2428"/>
      <c r="H1" s="2429"/>
      <c r="I1" s="2402" t="s">
        <v>1477</v>
      </c>
    </row>
    <row r="2" spans="1:9" s="41" customFormat="1" ht="5.25" customHeight="1">
      <c r="A2" s="2590"/>
      <c r="B2" s="2589"/>
      <c r="C2" s="2589"/>
      <c r="D2" s="2589"/>
      <c r="E2" s="2589"/>
      <c r="F2" s="2589"/>
      <c r="G2" s="2589"/>
      <c r="H2" s="2589"/>
      <c r="I2" s="2589"/>
    </row>
    <row r="3" spans="1:9" s="41" customFormat="1" ht="5.25" customHeight="1">
      <c r="A3" s="113"/>
      <c r="B3" s="114"/>
      <c r="C3" s="114"/>
      <c r="D3" s="114"/>
      <c r="E3" s="114"/>
      <c r="F3" s="112"/>
      <c r="G3" s="112"/>
      <c r="H3" s="112"/>
      <c r="I3" s="112"/>
    </row>
    <row r="4" spans="1:9" s="109" customFormat="1" ht="16.5" customHeight="1">
      <c r="A4" s="2420" t="s">
        <v>15</v>
      </c>
      <c r="B4" s="2421"/>
      <c r="C4" s="2421"/>
      <c r="D4" s="2421"/>
      <c r="E4" s="2421"/>
      <c r="F4" s="2421"/>
      <c r="G4" s="2421"/>
      <c r="H4" s="2421"/>
      <c r="I4" s="2421"/>
    </row>
    <row r="5" spans="1:9" ht="5.25" customHeight="1">
      <c r="A5" s="2422"/>
      <c r="B5" s="2421"/>
      <c r="C5" s="2421"/>
      <c r="D5" s="2421"/>
      <c r="E5" s="2421"/>
      <c r="F5" s="2421"/>
      <c r="G5" s="2421"/>
      <c r="H5" s="2421"/>
      <c r="I5" s="2421"/>
    </row>
    <row r="6" spans="1:9" ht="5.25" customHeight="1"/>
    <row r="7" spans="1:9" ht="5.25" customHeight="1">
      <c r="A7" s="1018"/>
      <c r="B7" s="116"/>
      <c r="C7" s="116"/>
      <c r="D7" s="116"/>
      <c r="E7" s="116"/>
      <c r="F7" s="116"/>
      <c r="G7" s="116"/>
      <c r="H7" s="116"/>
      <c r="I7" s="116"/>
    </row>
    <row r="8" spans="1:9" ht="16.5" customHeight="1">
      <c r="A8" s="2419"/>
      <c r="B8" s="2412"/>
      <c r="C8" s="2412"/>
      <c r="D8" s="2412"/>
      <c r="E8" s="2412" t="s">
        <v>1215</v>
      </c>
      <c r="F8" s="2419"/>
      <c r="G8" s="2419"/>
      <c r="H8" s="3119" t="s">
        <v>1216</v>
      </c>
      <c r="I8" s="3119"/>
    </row>
    <row r="9" spans="1:9" ht="12.75" customHeight="1">
      <c r="A9" s="2423" t="s">
        <v>278</v>
      </c>
      <c r="B9" s="2412" t="s">
        <v>1217</v>
      </c>
      <c r="C9" s="2419"/>
      <c r="D9" s="2412"/>
      <c r="E9" s="2412" t="s">
        <v>337</v>
      </c>
      <c r="F9" s="2412"/>
      <c r="G9" s="2412"/>
      <c r="H9" s="2412" t="s">
        <v>337</v>
      </c>
      <c r="I9" s="2412" t="s">
        <v>1218</v>
      </c>
    </row>
    <row r="10" spans="1:9" ht="5.25" customHeight="1">
      <c r="A10" s="117"/>
      <c r="B10" s="117"/>
      <c r="C10" s="117"/>
      <c r="D10" s="117"/>
      <c r="E10" s="117"/>
      <c r="F10" s="117"/>
      <c r="H10" s="116"/>
      <c r="I10" s="116"/>
    </row>
    <row r="11" spans="1:9" ht="5.25" customHeight="1">
      <c r="A11" s="119"/>
      <c r="B11" s="120"/>
      <c r="C11" s="59"/>
      <c r="D11" s="120"/>
    </row>
    <row r="12" spans="1:9" ht="15" customHeight="1">
      <c r="A12" s="121">
        <v>2000</v>
      </c>
      <c r="B12" s="122" t="s">
        <v>1219</v>
      </c>
      <c r="C12" s="59"/>
      <c r="E12" s="123">
        <v>75</v>
      </c>
      <c r="H12" s="123">
        <v>16</v>
      </c>
      <c r="I12" s="139">
        <v>1125.5999999999999</v>
      </c>
    </row>
    <row r="13" spans="1:9" ht="15" customHeight="1">
      <c r="A13" s="121">
        <v>2001</v>
      </c>
      <c r="B13" s="124" t="s">
        <v>1220</v>
      </c>
      <c r="C13" s="59"/>
      <c r="D13" s="116"/>
      <c r="E13" s="123">
        <v>273</v>
      </c>
      <c r="H13" s="123">
        <v>101</v>
      </c>
      <c r="I13" s="139">
        <v>7930</v>
      </c>
    </row>
    <row r="14" spans="1:9" ht="15" customHeight="1">
      <c r="A14" s="121">
        <v>2003</v>
      </c>
      <c r="B14" s="124" t="s">
        <v>1221</v>
      </c>
      <c r="C14" s="59"/>
      <c r="D14" s="116"/>
      <c r="E14" s="123">
        <v>328</v>
      </c>
      <c r="H14" s="123">
        <v>16</v>
      </c>
      <c r="I14" s="139">
        <v>7700.3</v>
      </c>
    </row>
    <row r="15" spans="1:9" ht="15" customHeight="1">
      <c r="A15" s="125">
        <v>2006</v>
      </c>
      <c r="B15" s="122" t="s">
        <v>1222</v>
      </c>
      <c r="C15" s="59"/>
      <c r="E15" s="123">
        <v>117</v>
      </c>
      <c r="H15" s="123">
        <v>62</v>
      </c>
      <c r="I15" s="139">
        <v>2042</v>
      </c>
    </row>
    <row r="16" spans="1:9" ht="15" customHeight="1">
      <c r="A16" s="125">
        <v>2008</v>
      </c>
      <c r="B16" s="122" t="s">
        <v>1223</v>
      </c>
      <c r="C16" s="59"/>
      <c r="E16" s="123">
        <v>83</v>
      </c>
      <c r="H16" s="123">
        <v>31</v>
      </c>
      <c r="I16" s="139">
        <v>2668</v>
      </c>
    </row>
    <row r="17" spans="1:9" ht="15" customHeight="1">
      <c r="A17" s="125">
        <v>2009</v>
      </c>
      <c r="B17" s="122" t="s">
        <v>1224</v>
      </c>
      <c r="C17" s="59"/>
      <c r="E17" s="123">
        <v>61</v>
      </c>
      <c r="H17" s="123">
        <v>13</v>
      </c>
      <c r="I17" s="139">
        <v>1239.3</v>
      </c>
    </row>
    <row r="18" spans="1:9" ht="15" customHeight="1">
      <c r="A18" s="125">
        <v>2010</v>
      </c>
      <c r="B18" s="122" t="s">
        <v>1225</v>
      </c>
      <c r="C18" s="59"/>
      <c r="E18" s="123">
        <v>26</v>
      </c>
      <c r="H18" s="123">
        <v>18</v>
      </c>
      <c r="I18" s="139">
        <v>2658.9</v>
      </c>
    </row>
    <row r="19" spans="1:9" ht="15" customHeight="1">
      <c r="A19" s="125">
        <v>2011</v>
      </c>
      <c r="B19" s="122" t="s">
        <v>1226</v>
      </c>
      <c r="C19" s="59"/>
      <c r="E19" s="123">
        <v>19</v>
      </c>
      <c r="H19" s="123">
        <v>5</v>
      </c>
      <c r="I19" s="139">
        <v>96.1</v>
      </c>
    </row>
    <row r="20" spans="1:9" ht="15" customHeight="1">
      <c r="A20" s="125">
        <v>2013</v>
      </c>
      <c r="B20" s="126" t="s">
        <v>1227</v>
      </c>
      <c r="C20" s="127"/>
      <c r="D20" s="127"/>
      <c r="E20" s="128">
        <v>10</v>
      </c>
      <c r="F20" s="129"/>
      <c r="G20" s="129"/>
      <c r="H20" s="123">
        <v>1</v>
      </c>
      <c r="I20" s="139">
        <v>1400.1</v>
      </c>
    </row>
    <row r="21" spans="1:9" ht="15" customHeight="1">
      <c r="A21" s="125">
        <v>2014</v>
      </c>
      <c r="B21" s="126" t="s">
        <v>1228</v>
      </c>
      <c r="C21" s="127"/>
      <c r="D21" s="127"/>
      <c r="E21" s="128">
        <v>21</v>
      </c>
      <c r="F21" s="129"/>
      <c r="G21" s="123"/>
      <c r="H21" s="123">
        <v>8</v>
      </c>
      <c r="I21" s="139">
        <v>3003.7</v>
      </c>
    </row>
    <row r="22" spans="1:9" ht="15" customHeight="1">
      <c r="A22" s="125">
        <v>2016</v>
      </c>
      <c r="B22" s="126" t="s">
        <v>1229</v>
      </c>
      <c r="C22" s="127"/>
      <c r="D22" s="127"/>
      <c r="E22" s="128">
        <v>37</v>
      </c>
      <c r="F22" s="129"/>
      <c r="G22" s="2509"/>
      <c r="H22" s="123">
        <v>12</v>
      </c>
      <c r="I22" s="139">
        <v>2634.11</v>
      </c>
    </row>
    <row r="23" spans="1:9" ht="15" customHeight="1">
      <c r="A23" s="130">
        <v>2017</v>
      </c>
      <c r="B23" s="131" t="s">
        <v>1230</v>
      </c>
      <c r="C23" s="131"/>
      <c r="D23" s="131"/>
      <c r="E23" s="132">
        <v>34</v>
      </c>
      <c r="F23" s="133"/>
      <c r="G23" s="134"/>
      <c r="H23" s="123">
        <v>19</v>
      </c>
      <c r="I23" s="139">
        <v>4604.1000000000004</v>
      </c>
    </row>
    <row r="24" spans="1:9" ht="15" customHeight="1">
      <c r="A24" s="130">
        <v>2018</v>
      </c>
      <c r="B24" s="131" t="s">
        <v>1230</v>
      </c>
      <c r="C24" s="131"/>
      <c r="D24" s="131"/>
      <c r="E24" s="132">
        <v>4</v>
      </c>
      <c r="F24" s="133"/>
      <c r="G24" s="134"/>
      <c r="H24" s="123">
        <v>4</v>
      </c>
      <c r="I24" s="139">
        <v>2020.1</v>
      </c>
    </row>
    <row r="25" spans="1:9" ht="15" customHeight="1">
      <c r="A25" s="130">
        <v>2019</v>
      </c>
      <c r="B25" s="131" t="s">
        <v>1230</v>
      </c>
      <c r="C25" s="131"/>
      <c r="D25" s="131"/>
      <c r="E25" s="132">
        <v>11</v>
      </c>
      <c r="F25" s="133"/>
      <c r="G25" s="134"/>
      <c r="H25" s="123">
        <v>7</v>
      </c>
      <c r="I25" s="139">
        <v>16357.5</v>
      </c>
    </row>
    <row r="26" spans="1:9" ht="12.75" customHeight="1">
      <c r="A26" s="130">
        <v>2020</v>
      </c>
      <c r="B26" s="111" t="s">
        <v>1230</v>
      </c>
      <c r="C26" s="59"/>
      <c r="D26" s="59"/>
      <c r="E26" s="135">
        <v>3</v>
      </c>
      <c r="F26" s="59"/>
      <c r="G26" s="59"/>
      <c r="H26" s="135">
        <v>2</v>
      </c>
      <c r="I26" s="142">
        <v>381.77499999999998</v>
      </c>
    </row>
    <row r="27" spans="1:9" ht="13.5" customHeight="1">
      <c r="A27" s="2595">
        <v>2021</v>
      </c>
      <c r="B27" s="2591" t="s">
        <v>1528</v>
      </c>
      <c r="C27" s="2591"/>
      <c r="D27" s="2591"/>
      <c r="E27" s="2592">
        <v>17</v>
      </c>
      <c r="F27" s="2593"/>
      <c r="G27" s="2593"/>
      <c r="H27" s="2594">
        <v>8</v>
      </c>
      <c r="I27" s="2890" t="s">
        <v>1529</v>
      </c>
    </row>
    <row r="28" spans="1:9" ht="9" customHeight="1">
      <c r="I28" s="116"/>
    </row>
    <row r="29" spans="1:9" ht="16.5" customHeight="1">
      <c r="A29" s="91" t="s">
        <v>1231</v>
      </c>
      <c r="I29" s="116"/>
    </row>
    <row r="30" spans="1:9" ht="10.5" customHeight="1">
      <c r="I30" s="116"/>
    </row>
    <row r="31" spans="1:9" s="109" customFormat="1" ht="13.5" customHeight="1">
      <c r="A31" s="2219" t="s">
        <v>1232</v>
      </c>
      <c r="B31" s="2421"/>
      <c r="C31" s="2421"/>
      <c r="D31" s="2421"/>
      <c r="E31" s="2421"/>
      <c r="F31" s="2421"/>
      <c r="G31" s="2421"/>
      <c r="H31" s="2421"/>
      <c r="I31" s="115"/>
    </row>
    <row r="32" spans="1:9" ht="9" customHeight="1">
      <c r="A32" s="2368"/>
      <c r="B32" s="2421"/>
      <c r="C32" s="2421"/>
      <c r="D32" s="2421"/>
      <c r="E32" s="2421"/>
      <c r="F32" s="2421"/>
      <c r="G32" s="2421"/>
      <c r="H32" s="2421"/>
    </row>
    <row r="33" spans="1:9" ht="5.25" customHeight="1"/>
    <row r="34" spans="1:9" ht="5.25" customHeight="1"/>
    <row r="35" spans="1:9" ht="15" customHeight="1">
      <c r="A35" s="2419"/>
      <c r="B35" s="2815" t="s">
        <v>480</v>
      </c>
      <c r="C35" s="2815"/>
      <c r="D35" s="2419"/>
      <c r="E35" s="3120" t="s">
        <v>1234</v>
      </c>
      <c r="F35" s="3120"/>
      <c r="G35" s="2419"/>
      <c r="H35" s="3120" t="s">
        <v>1482</v>
      </c>
      <c r="I35" s="3120"/>
    </row>
    <row r="36" spans="1:9" ht="15" customHeight="1">
      <c r="A36" s="2419" t="s">
        <v>430</v>
      </c>
      <c r="B36" s="2412" t="s">
        <v>337</v>
      </c>
      <c r="C36" s="2412" t="s">
        <v>1218</v>
      </c>
      <c r="D36" s="2419"/>
      <c r="E36" s="2424" t="s">
        <v>337</v>
      </c>
      <c r="F36" s="2424" t="s">
        <v>1218</v>
      </c>
      <c r="G36" s="2419"/>
      <c r="H36" s="2424" t="s">
        <v>337</v>
      </c>
      <c r="I36" s="2424" t="s">
        <v>1218</v>
      </c>
    </row>
    <row r="37" spans="1:9" ht="4.5" customHeight="1">
      <c r="D37" s="59"/>
      <c r="F37" s="2730"/>
      <c r="G37" s="59"/>
    </row>
    <row r="38" spans="1:9" s="110" customFormat="1" ht="15" customHeight="1">
      <c r="A38" s="2227" t="s">
        <v>91</v>
      </c>
      <c r="B38" s="2425">
        <f>SUM(B39:B54)</f>
        <v>7</v>
      </c>
      <c r="C38" s="2405">
        <f>SUM(C39:C54)</f>
        <v>16357.5</v>
      </c>
      <c r="D38" s="2227"/>
      <c r="E38" s="2426">
        <f>SUM(E39:E54)</f>
        <v>2</v>
      </c>
      <c r="F38" s="2427">
        <f>SUM(F39:F54)</f>
        <v>381.8</v>
      </c>
      <c r="G38" s="2227"/>
      <c r="H38" s="2426">
        <v>8</v>
      </c>
      <c r="I38" s="2427">
        <v>61567266.030000001</v>
      </c>
    </row>
    <row r="39" spans="1:9" s="110" customFormat="1" ht="15" customHeight="1">
      <c r="A39" s="47" t="s">
        <v>36</v>
      </c>
      <c r="B39" s="139">
        <v>1</v>
      </c>
      <c r="C39" s="139">
        <v>85</v>
      </c>
      <c r="E39" s="139" t="s">
        <v>42</v>
      </c>
      <c r="F39" s="139" t="s">
        <v>42</v>
      </c>
      <c r="H39" s="139" t="s">
        <v>42</v>
      </c>
      <c r="I39" s="139" t="s">
        <v>42</v>
      </c>
    </row>
    <row r="40" spans="1:9" s="110" customFormat="1" ht="15" customHeight="1">
      <c r="A40" s="47" t="s">
        <v>67</v>
      </c>
      <c r="B40" s="139" t="s">
        <v>42</v>
      </c>
      <c r="C40" s="139" t="s">
        <v>42</v>
      </c>
      <c r="D40" s="139"/>
      <c r="E40" s="139" t="s">
        <v>42</v>
      </c>
      <c r="F40" s="139" t="s">
        <v>42</v>
      </c>
      <c r="G40" s="139"/>
      <c r="H40" s="139" t="s">
        <v>42</v>
      </c>
      <c r="I40" s="139" t="s">
        <v>42</v>
      </c>
    </row>
    <row r="41" spans="1:9" s="110" customFormat="1" ht="15" customHeight="1">
      <c r="A41" s="47" t="s">
        <v>68</v>
      </c>
      <c r="B41" s="139">
        <v>2</v>
      </c>
      <c r="C41" s="139">
        <v>2562.6</v>
      </c>
      <c r="E41" s="139" t="s">
        <v>42</v>
      </c>
      <c r="F41" s="139" t="s">
        <v>42</v>
      </c>
      <c r="H41" s="139">
        <v>2</v>
      </c>
      <c r="I41" s="139">
        <v>24474000</v>
      </c>
    </row>
    <row r="42" spans="1:9" s="110" customFormat="1" ht="15" customHeight="1">
      <c r="A42" s="47" t="s">
        <v>69</v>
      </c>
      <c r="B42" s="123" t="s">
        <v>42</v>
      </c>
      <c r="C42" s="139" t="s">
        <v>42</v>
      </c>
      <c r="E42" s="139" t="s">
        <v>42</v>
      </c>
      <c r="F42" s="139" t="s">
        <v>42</v>
      </c>
      <c r="H42" s="139" t="s">
        <v>42</v>
      </c>
      <c r="I42" s="139" t="s">
        <v>42</v>
      </c>
    </row>
    <row r="43" spans="1:9" s="110" customFormat="1" ht="15" customHeight="1">
      <c r="A43" s="47" t="s">
        <v>28</v>
      </c>
      <c r="B43" s="123" t="s">
        <v>42</v>
      </c>
      <c r="C43" s="139" t="s">
        <v>42</v>
      </c>
      <c r="D43" s="139"/>
      <c r="E43" s="139" t="s">
        <v>42</v>
      </c>
      <c r="F43" s="139" t="s">
        <v>42</v>
      </c>
      <c r="G43" s="139"/>
      <c r="H43" s="139" t="s">
        <v>42</v>
      </c>
      <c r="I43" s="139" t="s">
        <v>42</v>
      </c>
    </row>
    <row r="44" spans="1:9" s="110" customFormat="1" ht="15" customHeight="1">
      <c r="A44" s="47" t="s">
        <v>70</v>
      </c>
      <c r="B44" s="123" t="s">
        <v>42</v>
      </c>
      <c r="C44" s="139" t="s">
        <v>42</v>
      </c>
      <c r="D44" s="139"/>
      <c r="E44" s="139" t="s">
        <v>42</v>
      </c>
      <c r="F44" s="139" t="s">
        <v>42</v>
      </c>
      <c r="G44" s="139"/>
      <c r="H44" s="139" t="s">
        <v>42</v>
      </c>
      <c r="I44" s="139" t="s">
        <v>42</v>
      </c>
    </row>
    <row r="45" spans="1:9" s="110" customFormat="1" ht="15" customHeight="1">
      <c r="A45" s="47" t="s">
        <v>71</v>
      </c>
      <c r="B45" s="123" t="s">
        <v>42</v>
      </c>
      <c r="C45" s="139" t="s">
        <v>42</v>
      </c>
      <c r="D45" s="139"/>
      <c r="E45" s="139" t="s">
        <v>42</v>
      </c>
      <c r="F45" s="139" t="s">
        <v>42</v>
      </c>
      <c r="G45" s="139"/>
      <c r="H45" s="139" t="s">
        <v>42</v>
      </c>
      <c r="I45" s="139" t="s">
        <v>42</v>
      </c>
    </row>
    <row r="46" spans="1:9" s="110" customFormat="1" ht="15" customHeight="1">
      <c r="A46" s="47" t="s">
        <v>123</v>
      </c>
      <c r="B46" s="123" t="s">
        <v>42</v>
      </c>
      <c r="C46" s="139" t="s">
        <v>42</v>
      </c>
      <c r="D46" s="139"/>
      <c r="E46" s="139" t="s">
        <v>42</v>
      </c>
      <c r="F46" s="139" t="s">
        <v>42</v>
      </c>
      <c r="G46" s="139"/>
      <c r="H46" s="139" t="s">
        <v>42</v>
      </c>
      <c r="I46" s="139" t="s">
        <v>42</v>
      </c>
    </row>
    <row r="47" spans="1:9" s="110" customFormat="1" ht="15" customHeight="1">
      <c r="A47" s="47" t="s">
        <v>73</v>
      </c>
      <c r="B47" s="123">
        <v>4</v>
      </c>
      <c r="C47" s="139">
        <v>13709.9</v>
      </c>
      <c r="D47" s="123"/>
      <c r="E47" s="139" t="s">
        <v>42</v>
      </c>
      <c r="F47" s="139" t="s">
        <v>42</v>
      </c>
      <c r="G47" s="123"/>
      <c r="H47" s="139" t="s">
        <v>42</v>
      </c>
      <c r="I47" s="139" t="s">
        <v>42</v>
      </c>
    </row>
    <row r="48" spans="1:9" s="110" customFormat="1" ht="15" customHeight="1">
      <c r="A48" s="47" t="s">
        <v>74</v>
      </c>
      <c r="B48" s="123" t="s">
        <v>42</v>
      </c>
      <c r="C48" s="139" t="s">
        <v>42</v>
      </c>
      <c r="E48" s="123">
        <v>1</v>
      </c>
      <c r="F48" s="139">
        <v>250</v>
      </c>
      <c r="H48" s="123" t="s">
        <v>42</v>
      </c>
      <c r="I48" s="139" t="s">
        <v>42</v>
      </c>
    </row>
    <row r="49" spans="1:9" s="110" customFormat="1" ht="15" customHeight="1">
      <c r="A49" s="47" t="s">
        <v>75</v>
      </c>
      <c r="B49" s="123" t="s">
        <v>42</v>
      </c>
      <c r="C49" s="139" t="s">
        <v>42</v>
      </c>
      <c r="D49" s="123"/>
      <c r="E49" s="139" t="s">
        <v>42</v>
      </c>
      <c r="F49" s="139" t="s">
        <v>42</v>
      </c>
      <c r="G49" s="123"/>
      <c r="H49" s="139" t="s">
        <v>42</v>
      </c>
      <c r="I49" s="139" t="s">
        <v>42</v>
      </c>
    </row>
    <row r="50" spans="1:9" s="110" customFormat="1" ht="15" customHeight="1">
      <c r="A50" s="47" t="s">
        <v>137</v>
      </c>
      <c r="B50" s="123" t="s">
        <v>42</v>
      </c>
      <c r="C50" s="139" t="s">
        <v>42</v>
      </c>
      <c r="E50" s="139" t="s">
        <v>42</v>
      </c>
      <c r="F50" s="139" t="s">
        <v>42</v>
      </c>
      <c r="H50" s="139" t="s">
        <v>42</v>
      </c>
      <c r="I50" s="139" t="s">
        <v>42</v>
      </c>
    </row>
    <row r="51" spans="1:9" s="110" customFormat="1" ht="15" customHeight="1">
      <c r="A51" s="47" t="s">
        <v>31</v>
      </c>
      <c r="B51" s="123" t="s">
        <v>42</v>
      </c>
      <c r="C51" s="139" t="s">
        <v>42</v>
      </c>
      <c r="D51" s="123"/>
      <c r="E51" s="140">
        <v>1</v>
      </c>
      <c r="F51" s="140">
        <v>131.80000000000001</v>
      </c>
      <c r="G51" s="123"/>
      <c r="H51" s="140" t="s">
        <v>42</v>
      </c>
      <c r="I51" s="140" t="s">
        <v>42</v>
      </c>
    </row>
    <row r="52" spans="1:9" s="110" customFormat="1" ht="15" customHeight="1">
      <c r="A52" s="47" t="s">
        <v>77</v>
      </c>
      <c r="B52" s="123" t="s">
        <v>42</v>
      </c>
      <c r="C52" s="139" t="s">
        <v>42</v>
      </c>
      <c r="D52" s="139"/>
      <c r="E52" s="139" t="s">
        <v>42</v>
      </c>
      <c r="F52" s="139" t="s">
        <v>42</v>
      </c>
      <c r="G52" s="139"/>
      <c r="H52" s="139">
        <v>1</v>
      </c>
      <c r="I52" s="139">
        <v>2000000</v>
      </c>
    </row>
    <row r="53" spans="1:9" s="110" customFormat="1" ht="15" customHeight="1">
      <c r="A53" s="47" t="s">
        <v>33</v>
      </c>
      <c r="B53" s="123" t="s">
        <v>42</v>
      </c>
      <c r="C53" s="139" t="s">
        <v>42</v>
      </c>
      <c r="D53" s="123"/>
      <c r="E53" s="139" t="s">
        <v>42</v>
      </c>
      <c r="F53" s="139" t="s">
        <v>42</v>
      </c>
      <c r="G53" s="123"/>
      <c r="H53" s="139" t="s">
        <v>42</v>
      </c>
      <c r="I53" s="139" t="s">
        <v>42</v>
      </c>
    </row>
    <row r="54" spans="1:9" s="110" customFormat="1" ht="15" customHeight="1">
      <c r="A54" s="47" t="s">
        <v>78</v>
      </c>
      <c r="B54" s="123" t="s">
        <v>42</v>
      </c>
      <c r="C54" s="139" t="s">
        <v>42</v>
      </c>
      <c r="E54" s="139" t="s">
        <v>42</v>
      </c>
      <c r="F54" s="139" t="s">
        <v>42</v>
      </c>
      <c r="H54" s="139">
        <v>5</v>
      </c>
      <c r="I54" s="139">
        <v>35093266.030000001</v>
      </c>
    </row>
    <row r="55" spans="1:9" ht="5.25" customHeight="1">
      <c r="A55" s="2596"/>
      <c r="B55" s="2594"/>
      <c r="C55" s="2582"/>
      <c r="D55" s="2582"/>
      <c r="E55" s="2582"/>
      <c r="F55" s="2582"/>
      <c r="G55" s="2582"/>
      <c r="H55" s="2582"/>
      <c r="I55" s="2582"/>
    </row>
    <row r="56" spans="1:9" ht="5.25" customHeight="1">
      <c r="A56" s="141"/>
    </row>
    <row r="57" spans="1:9" ht="16.5" customHeight="1">
      <c r="A57" s="91" t="s">
        <v>1231</v>
      </c>
    </row>
  </sheetData>
  <mergeCells count="3">
    <mergeCell ref="H8:I8"/>
    <mergeCell ref="E35:F35"/>
    <mergeCell ref="H35:I35"/>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37"/>
  <sheetViews>
    <sheetView showGridLines="0" view="pageBreakPreview" zoomScaleNormal="100" zoomScaleSheetLayoutView="100" workbookViewId="0">
      <selection activeCell="G35" sqref="G35"/>
    </sheetView>
  </sheetViews>
  <sheetFormatPr baseColWidth="10" defaultColWidth="9.140625" defaultRowHeight="12"/>
  <cols>
    <col min="1" max="1" width="41.7109375" style="93" customWidth="1"/>
    <col min="2" max="6" width="10.7109375" style="93" customWidth="1"/>
    <col min="7" max="16384" width="9.140625" style="93"/>
  </cols>
  <sheetData>
    <row r="1" spans="1:9" s="92" customFormat="1" ht="30" customHeight="1">
      <c r="B1" s="94"/>
      <c r="C1" s="2431"/>
      <c r="D1" s="2431"/>
      <c r="E1" s="2431"/>
      <c r="F1" s="2402" t="s">
        <v>1477</v>
      </c>
    </row>
    <row r="2" spans="1:9" s="92" customFormat="1" ht="5.25" customHeight="1">
      <c r="A2" s="2597"/>
      <c r="B2" s="2598"/>
      <c r="C2" s="2598"/>
      <c r="D2" s="2598"/>
      <c r="E2" s="2598"/>
      <c r="F2" s="2598"/>
    </row>
    <row r="3" spans="1:9" s="92" customFormat="1" ht="5.25" customHeight="1">
      <c r="A3" s="95"/>
    </row>
    <row r="4" spans="1:9" ht="15" customHeight="1"/>
    <row r="5" spans="1:9" ht="15" customHeight="1">
      <c r="A5" s="2430" t="s">
        <v>1235</v>
      </c>
    </row>
    <row r="6" spans="1:9" ht="15" customHeight="1">
      <c r="F6" s="96" t="s">
        <v>191</v>
      </c>
    </row>
    <row r="7" spans="1:9" ht="15" customHeight="1">
      <c r="A7" s="2432" t="s">
        <v>20</v>
      </c>
      <c r="B7" s="2432">
        <v>2017</v>
      </c>
      <c r="C7" s="2306">
        <v>2018</v>
      </c>
      <c r="D7" s="2433">
        <v>2019</v>
      </c>
      <c r="E7" s="2433">
        <v>2020</v>
      </c>
      <c r="F7" s="2433">
        <v>2021</v>
      </c>
    </row>
    <row r="8" spans="1:9" ht="5.25" customHeight="1">
      <c r="A8" s="97"/>
      <c r="D8" s="92"/>
      <c r="E8" s="92"/>
      <c r="F8" s="92"/>
    </row>
    <row r="9" spans="1:9" ht="19.5" customHeight="1">
      <c r="A9" s="98" t="s">
        <v>1236</v>
      </c>
      <c r="B9" s="2848">
        <v>97</v>
      </c>
      <c r="C9" s="2849" t="s">
        <v>1530</v>
      </c>
      <c r="D9" s="2850">
        <v>1295</v>
      </c>
      <c r="E9" s="2847">
        <v>518</v>
      </c>
      <c r="F9" s="99">
        <v>429</v>
      </c>
      <c r="H9" s="99"/>
      <c r="I9" s="103"/>
    </row>
    <row r="10" spans="1:9" ht="19.5" customHeight="1">
      <c r="A10" s="98" t="s">
        <v>1237</v>
      </c>
      <c r="B10" s="2851" t="s">
        <v>139</v>
      </c>
      <c r="C10" s="2852" t="s">
        <v>139</v>
      </c>
      <c r="D10" s="2852" t="s">
        <v>139</v>
      </c>
      <c r="E10" s="2846" t="s">
        <v>139</v>
      </c>
      <c r="F10" s="2846" t="s">
        <v>139</v>
      </c>
      <c r="H10" s="99"/>
      <c r="I10" s="104"/>
    </row>
    <row r="11" spans="1:9" ht="19.5" customHeight="1">
      <c r="A11" s="98" t="s">
        <v>1238</v>
      </c>
      <c r="B11" s="98">
        <v>34</v>
      </c>
      <c r="C11" s="2850">
        <v>7673</v>
      </c>
      <c r="D11" s="2850">
        <v>3770</v>
      </c>
      <c r="E11" s="2847">
        <v>1046</v>
      </c>
      <c r="F11" s="99">
        <v>1672</v>
      </c>
      <c r="H11" s="99"/>
      <c r="I11" s="104"/>
    </row>
    <row r="12" spans="1:9" ht="19.5" customHeight="1">
      <c r="A12" s="98" t="s">
        <v>1239</v>
      </c>
      <c r="B12" s="2848">
        <v>297</v>
      </c>
      <c r="C12" s="2852">
        <v>683</v>
      </c>
      <c r="D12" s="2850">
        <v>2623</v>
      </c>
      <c r="E12" s="2847">
        <v>1039</v>
      </c>
      <c r="F12" s="99">
        <v>757</v>
      </c>
      <c r="H12" s="99"/>
      <c r="I12" s="104"/>
    </row>
    <row r="13" spans="1:9" ht="19.5" customHeight="1">
      <c r="A13" s="98" t="s">
        <v>1240</v>
      </c>
      <c r="B13" s="2848">
        <v>229</v>
      </c>
      <c r="C13" s="2852">
        <v>535</v>
      </c>
      <c r="D13" s="2850">
        <v>2292</v>
      </c>
      <c r="E13" s="2847">
        <v>891</v>
      </c>
      <c r="F13" s="99">
        <v>535</v>
      </c>
      <c r="H13" s="99"/>
      <c r="I13" s="104"/>
    </row>
    <row r="14" spans="1:9" ht="19.5" customHeight="1">
      <c r="A14" s="98" t="s">
        <v>1241</v>
      </c>
      <c r="B14" s="2853">
        <v>41</v>
      </c>
      <c r="C14" s="2852">
        <v>214</v>
      </c>
      <c r="D14" s="2847">
        <v>653</v>
      </c>
      <c r="E14" s="2847">
        <v>55</v>
      </c>
      <c r="F14" s="99">
        <v>35</v>
      </c>
      <c r="H14" s="99"/>
      <c r="I14" s="105"/>
    </row>
    <row r="15" spans="1:9" ht="9" customHeight="1">
      <c r="A15" s="2599"/>
      <c r="B15" s="2599"/>
      <c r="C15" s="2599"/>
      <c r="D15" s="2599"/>
      <c r="E15" s="2599"/>
      <c r="F15" s="2598"/>
    </row>
    <row r="16" spans="1:9" ht="5.25" customHeight="1">
      <c r="A16" s="100"/>
    </row>
    <row r="17" spans="1:9" ht="12.75" customHeight="1">
      <c r="A17" s="2434" t="s">
        <v>1452</v>
      </c>
      <c r="B17" s="2435"/>
      <c r="C17" s="2435"/>
      <c r="D17" s="2435"/>
      <c r="E17" s="2435"/>
    </row>
    <row r="18" spans="1:9" ht="12.75" customHeight="1">
      <c r="A18" s="98" t="s">
        <v>1242</v>
      </c>
    </row>
    <row r="19" spans="1:9" ht="12.75" customHeight="1">
      <c r="A19" s="98"/>
    </row>
    <row r="20" spans="1:9" ht="12.75" customHeight="1">
      <c r="A20" s="98"/>
    </row>
    <row r="21" spans="1:9" ht="15.75" customHeight="1">
      <c r="A21" s="100"/>
    </row>
    <row r="22" spans="1:9" ht="15.75" customHeight="1">
      <c r="A22" s="100"/>
      <c r="C22" s="101"/>
      <c r="D22" s="101"/>
      <c r="E22" s="101"/>
      <c r="G22" s="2600"/>
    </row>
    <row r="23" spans="1:9" ht="12.75" customHeight="1">
      <c r="A23" s="2602" t="s">
        <v>16</v>
      </c>
      <c r="C23" s="102"/>
      <c r="D23" s="102"/>
      <c r="E23" s="102"/>
    </row>
    <row r="24" spans="1:9" ht="12.75" customHeight="1">
      <c r="A24" s="2604"/>
      <c r="F24" s="96" t="s">
        <v>191</v>
      </c>
    </row>
    <row r="25" spans="1:9" ht="15" customHeight="1">
      <c r="A25" s="2432" t="s">
        <v>20</v>
      </c>
      <c r="B25" s="2603">
        <v>2017</v>
      </c>
      <c r="C25" s="2603">
        <v>2018</v>
      </c>
      <c r="D25" s="2433">
        <v>2019</v>
      </c>
      <c r="E25" s="2433">
        <v>2020</v>
      </c>
      <c r="F25" s="2433">
        <v>2021</v>
      </c>
    </row>
    <row r="26" spans="1:9" ht="19.5" customHeight="1">
      <c r="A26" s="98" t="s">
        <v>1243</v>
      </c>
      <c r="B26" s="2844">
        <v>93</v>
      </c>
      <c r="C26" s="2845">
        <v>67</v>
      </c>
      <c r="D26" s="2846" t="s">
        <v>139</v>
      </c>
      <c r="E26" s="2846" t="s">
        <v>241</v>
      </c>
      <c r="F26" s="2846" t="s">
        <v>241</v>
      </c>
      <c r="H26" s="99"/>
      <c r="I26" s="99"/>
    </row>
    <row r="27" spans="1:9" ht="19.5" customHeight="1">
      <c r="A27" s="98" t="s">
        <v>1244</v>
      </c>
      <c r="B27" s="2844">
        <v>233</v>
      </c>
      <c r="C27" s="2845">
        <v>214</v>
      </c>
      <c r="D27" s="2846" t="s">
        <v>139</v>
      </c>
      <c r="E27" s="2847">
        <v>83</v>
      </c>
      <c r="F27" s="99">
        <v>73</v>
      </c>
      <c r="H27" s="99"/>
      <c r="I27" s="106"/>
    </row>
    <row r="28" spans="1:9" ht="19.5" customHeight="1">
      <c r="A28" s="98" t="s">
        <v>1245</v>
      </c>
      <c r="B28" s="2844">
        <v>209</v>
      </c>
      <c r="C28" s="2845">
        <v>191</v>
      </c>
      <c r="D28" s="2846" t="s">
        <v>139</v>
      </c>
      <c r="E28" s="2847">
        <v>67</v>
      </c>
      <c r="F28" s="99">
        <v>58</v>
      </c>
      <c r="H28" s="99"/>
      <c r="I28" s="107"/>
    </row>
    <row r="29" spans="1:9" ht="5.0999999999999996" customHeight="1">
      <c r="A29" s="2600"/>
      <c r="B29" s="2600"/>
      <c r="C29" s="2601"/>
      <c r="D29" s="2601"/>
      <c r="E29" s="2601"/>
      <c r="F29" s="2598"/>
      <c r="I29" s="108"/>
    </row>
    <row r="30" spans="1:9" ht="5.0999999999999996" customHeight="1">
      <c r="C30" s="102"/>
      <c r="D30" s="102"/>
      <c r="E30" s="102"/>
    </row>
    <row r="31" spans="1:9" ht="12.75" customHeight="1">
      <c r="A31" s="98" t="s">
        <v>1242</v>
      </c>
    </row>
    <row r="32" spans="1:9" ht="12.75" customHeight="1">
      <c r="C32" s="101"/>
      <c r="D32" s="101"/>
      <c r="E32" s="101"/>
    </row>
    <row r="33" spans="3:6" ht="15.75" customHeight="1">
      <c r="C33" s="101"/>
      <c r="D33" s="101"/>
      <c r="E33" s="101"/>
    </row>
    <row r="37" spans="3:6">
      <c r="F37" s="2942"/>
    </row>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69"/>
  <sheetViews>
    <sheetView showGridLines="0" tabSelected="1" view="pageBreakPreview" topLeftCell="A43" zoomScaleNormal="100" zoomScaleSheetLayoutView="100" workbookViewId="0">
      <selection activeCell="A67" sqref="A67"/>
    </sheetView>
  </sheetViews>
  <sheetFormatPr baseColWidth="10" defaultColWidth="11.42578125" defaultRowHeight="15" customHeight="1"/>
  <cols>
    <col min="1" max="1" width="10.7109375" style="64" customWidth="1"/>
    <col min="2" max="2" width="90.85546875" style="64" customWidth="1"/>
    <col min="3" max="16384" width="11.42578125" style="64"/>
  </cols>
  <sheetData>
    <row r="1" spans="1:10" s="60" customFormat="1" ht="27" customHeight="1">
      <c r="B1" s="2402" t="s">
        <v>1477</v>
      </c>
      <c r="H1" s="66"/>
    </row>
    <row r="2" spans="1:10" s="60" customFormat="1" ht="5.25" customHeight="1">
      <c r="A2" s="2569"/>
      <c r="B2" s="2569"/>
      <c r="C2" s="68"/>
      <c r="D2" s="68"/>
      <c r="E2" s="68"/>
      <c r="F2" s="68"/>
      <c r="G2" s="67"/>
      <c r="H2" s="67"/>
      <c r="I2" s="90"/>
      <c r="J2" s="90"/>
    </row>
    <row r="3" spans="1:10" s="60" customFormat="1" ht="5.25" customHeight="1">
      <c r="A3" s="68"/>
      <c r="B3" s="68"/>
      <c r="C3" s="68"/>
      <c r="D3" s="68"/>
    </row>
    <row r="4" spans="1:10" s="61" customFormat="1" ht="12.75" customHeight="1">
      <c r="A4" s="2438" t="s">
        <v>17</v>
      </c>
      <c r="B4" s="2437"/>
    </row>
    <row r="5" spans="1:10" ht="3" customHeight="1">
      <c r="A5" s="69"/>
    </row>
    <row r="6" spans="1:10" ht="3" customHeight="1">
      <c r="A6" s="2606"/>
      <c r="B6" s="2607"/>
    </row>
    <row r="7" spans="1:10" ht="15" customHeight="1">
      <c r="A7" s="2605" t="s">
        <v>1246</v>
      </c>
      <c r="B7" s="2605"/>
    </row>
    <row r="8" spans="1:10" ht="3" customHeight="1">
      <c r="A8" s="71"/>
      <c r="B8" s="71"/>
    </row>
    <row r="9" spans="1:10" ht="4.5" customHeight="1">
      <c r="A9" s="71"/>
      <c r="B9" s="71"/>
    </row>
    <row r="10" spans="1:10" s="62" customFormat="1" ht="15" customHeight="1">
      <c r="A10" s="2610" t="s">
        <v>1247</v>
      </c>
      <c r="B10" s="2609"/>
    </row>
    <row r="11" spans="1:10" s="62" customFormat="1" ht="12" customHeight="1">
      <c r="A11" s="73" t="s">
        <v>1248</v>
      </c>
      <c r="B11" s="74" t="s">
        <v>1249</v>
      </c>
    </row>
    <row r="12" spans="1:10" s="62" customFormat="1" ht="12" customHeight="1">
      <c r="A12" s="73" t="s">
        <v>1250</v>
      </c>
      <c r="B12" s="2436" t="s">
        <v>1251</v>
      </c>
    </row>
    <row r="13" spans="1:10" s="62" customFormat="1" ht="12" customHeight="1">
      <c r="A13" s="73" t="s">
        <v>0</v>
      </c>
      <c r="B13" s="74" t="s">
        <v>1252</v>
      </c>
    </row>
    <row r="14" spans="1:10" ht="12" customHeight="1">
      <c r="A14" s="75" t="s">
        <v>1253</v>
      </c>
      <c r="B14" s="74" t="s">
        <v>1254</v>
      </c>
    </row>
    <row r="15" spans="1:10" ht="12" customHeight="1">
      <c r="A15" s="75"/>
      <c r="B15" s="76" t="s">
        <v>1255</v>
      </c>
    </row>
    <row r="16" spans="1:10" ht="12" customHeight="1">
      <c r="A16" s="75" t="s">
        <v>1256</v>
      </c>
      <c r="B16" s="74" t="s">
        <v>1257</v>
      </c>
    </row>
    <row r="17" spans="1:7" ht="12" customHeight="1">
      <c r="A17" s="75" t="s">
        <v>1258</v>
      </c>
      <c r="B17" s="74" t="s">
        <v>1259</v>
      </c>
    </row>
    <row r="18" spans="1:7" ht="12" customHeight="1">
      <c r="A18" s="75" t="s">
        <v>1260</v>
      </c>
      <c r="B18" s="74" t="s">
        <v>1261</v>
      </c>
    </row>
    <row r="19" spans="1:7" ht="12" customHeight="1">
      <c r="A19" s="75" t="s">
        <v>1262</v>
      </c>
      <c r="B19" s="73" t="s">
        <v>1263</v>
      </c>
    </row>
    <row r="20" spans="1:7" ht="12" customHeight="1">
      <c r="A20" s="75" t="s">
        <v>477</v>
      </c>
      <c r="B20" s="73" t="s">
        <v>1264</v>
      </c>
    </row>
    <row r="21" spans="1:7" ht="12" customHeight="1">
      <c r="A21" s="75"/>
      <c r="B21" s="73" t="s">
        <v>1265</v>
      </c>
    </row>
    <row r="22" spans="1:7" ht="12" customHeight="1">
      <c r="A22" s="75" t="s">
        <v>1266</v>
      </c>
      <c r="B22" s="77" t="s">
        <v>1267</v>
      </c>
      <c r="G22" s="2907"/>
    </row>
    <row r="23" spans="1:7" ht="12" customHeight="1">
      <c r="A23" s="75"/>
      <c r="B23" s="78" t="s">
        <v>1268</v>
      </c>
    </row>
    <row r="24" spans="1:7" ht="12" customHeight="1">
      <c r="A24" s="75" t="s">
        <v>479</v>
      </c>
      <c r="B24" s="79" t="s">
        <v>1269</v>
      </c>
    </row>
    <row r="25" spans="1:7" ht="12" customHeight="1">
      <c r="A25" s="80" t="s">
        <v>170</v>
      </c>
      <c r="B25" s="81" t="s">
        <v>1270</v>
      </c>
    </row>
    <row r="26" spans="1:7" ht="12" customHeight="1">
      <c r="A26" s="80" t="s">
        <v>171</v>
      </c>
      <c r="B26" s="81" t="s">
        <v>1271</v>
      </c>
    </row>
    <row r="27" spans="1:7" ht="12" customHeight="1">
      <c r="A27" s="80"/>
      <c r="B27" s="81" t="s">
        <v>1272</v>
      </c>
    </row>
    <row r="28" spans="1:7" ht="12" customHeight="1">
      <c r="A28" s="80" t="s">
        <v>1233</v>
      </c>
      <c r="B28" s="81" t="s">
        <v>1273</v>
      </c>
    </row>
    <row r="29" spans="1:7" ht="12" customHeight="1">
      <c r="A29" s="80" t="s">
        <v>480</v>
      </c>
      <c r="B29" s="81" t="s">
        <v>1274</v>
      </c>
    </row>
    <row r="30" spans="1:7" ht="12" customHeight="1">
      <c r="A30" s="80"/>
      <c r="B30" s="81" t="s">
        <v>1275</v>
      </c>
    </row>
    <row r="31" spans="1:7" ht="12" customHeight="1">
      <c r="A31" s="80" t="s">
        <v>1234</v>
      </c>
      <c r="B31" s="81" t="s">
        <v>1276</v>
      </c>
    </row>
    <row r="32" spans="1:7" ht="12" customHeight="1">
      <c r="A32" s="80"/>
      <c r="B32" s="81" t="s">
        <v>1277</v>
      </c>
    </row>
    <row r="33" spans="1:6" ht="12" customHeight="1">
      <c r="A33" s="89"/>
      <c r="B33" s="79"/>
    </row>
    <row r="34" spans="1:6" ht="15" customHeight="1">
      <c r="A34" s="2608" t="s">
        <v>1278</v>
      </c>
      <c r="B34" s="2611"/>
    </row>
    <row r="35" spans="1:6" ht="12" customHeight="1">
      <c r="A35" s="75" t="s">
        <v>1253</v>
      </c>
      <c r="B35" s="76" t="s">
        <v>1279</v>
      </c>
    </row>
    <row r="36" spans="1:6" ht="12" customHeight="1">
      <c r="A36" s="75"/>
      <c r="B36" s="76" t="s">
        <v>1280</v>
      </c>
    </row>
    <row r="37" spans="1:6" ht="12" customHeight="1">
      <c r="A37" s="75" t="s">
        <v>1256</v>
      </c>
      <c r="B37" s="76" t="s">
        <v>1281</v>
      </c>
      <c r="F37" s="2943"/>
    </row>
    <row r="38" spans="1:6" ht="12" customHeight="1">
      <c r="A38" s="75"/>
      <c r="B38" s="76" t="s">
        <v>1282</v>
      </c>
    </row>
    <row r="39" spans="1:6" ht="12" customHeight="1">
      <c r="A39" s="75"/>
      <c r="B39" s="76" t="s">
        <v>1283</v>
      </c>
    </row>
    <row r="40" spans="1:6" ht="12" customHeight="1">
      <c r="A40" s="75" t="s">
        <v>1258</v>
      </c>
      <c r="B40" s="82" t="s">
        <v>1284</v>
      </c>
    </row>
    <row r="41" spans="1:6" ht="12" customHeight="1">
      <c r="A41" s="75"/>
      <c r="B41" s="82" t="s">
        <v>1285</v>
      </c>
    </row>
    <row r="42" spans="1:6" ht="12" customHeight="1">
      <c r="A42" s="75"/>
      <c r="B42" s="82" t="s">
        <v>1286</v>
      </c>
    </row>
    <row r="43" spans="1:6" ht="12" customHeight="1">
      <c r="A43" s="75" t="s">
        <v>1260</v>
      </c>
      <c r="B43" s="82" t="s">
        <v>1287</v>
      </c>
      <c r="E43" s="83"/>
    </row>
    <row r="44" spans="1:6" ht="12" customHeight="1">
      <c r="A44" s="75"/>
      <c r="B44" s="82" t="s">
        <v>1288</v>
      </c>
    </row>
    <row r="45" spans="1:6" ht="12" customHeight="1">
      <c r="A45" s="75"/>
      <c r="B45" s="82" t="s">
        <v>1289</v>
      </c>
    </row>
    <row r="46" spans="1:6" ht="12" customHeight="1">
      <c r="A46" s="75" t="s">
        <v>1290</v>
      </c>
      <c r="B46" s="82" t="s">
        <v>1291</v>
      </c>
    </row>
    <row r="47" spans="1:6" ht="12" customHeight="1">
      <c r="A47" s="75"/>
      <c r="B47" s="82" t="s">
        <v>1292</v>
      </c>
    </row>
    <row r="48" spans="1:6" s="63" customFormat="1" ht="12" customHeight="1">
      <c r="A48" s="84"/>
      <c r="B48" s="85" t="s">
        <v>1293</v>
      </c>
    </row>
    <row r="49" spans="1:2" ht="12" customHeight="1">
      <c r="A49" s="72"/>
      <c r="B49" s="85" t="s">
        <v>1294</v>
      </c>
    </row>
    <row r="50" spans="1:2" ht="12" customHeight="1">
      <c r="A50" s="75" t="s">
        <v>1262</v>
      </c>
      <c r="B50" s="82" t="s">
        <v>1295</v>
      </c>
    </row>
    <row r="51" spans="1:2" ht="12" customHeight="1">
      <c r="A51" s="75" t="s">
        <v>477</v>
      </c>
      <c r="B51" s="82" t="s">
        <v>1296</v>
      </c>
    </row>
    <row r="52" spans="1:2" ht="12" customHeight="1">
      <c r="A52" s="75"/>
      <c r="B52" s="82" t="s">
        <v>1297</v>
      </c>
    </row>
    <row r="53" spans="1:2" ht="12" customHeight="1">
      <c r="A53" s="70" t="s">
        <v>1298</v>
      </c>
      <c r="B53" s="78" t="s">
        <v>1299</v>
      </c>
    </row>
    <row r="54" spans="1:2" ht="12" customHeight="1">
      <c r="A54" s="86"/>
      <c r="B54" s="78" t="s">
        <v>1300</v>
      </c>
    </row>
    <row r="55" spans="1:2" ht="23.25" customHeight="1">
      <c r="A55" s="84" t="s">
        <v>479</v>
      </c>
      <c r="B55" s="87" t="s">
        <v>1301</v>
      </c>
    </row>
    <row r="56" spans="1:2" ht="12" customHeight="1">
      <c r="A56" s="80" t="s">
        <v>170</v>
      </c>
      <c r="B56" s="88" t="s">
        <v>1302</v>
      </c>
    </row>
    <row r="57" spans="1:2" ht="21.75" customHeight="1">
      <c r="A57" s="89"/>
      <c r="B57" s="88" t="s">
        <v>1303</v>
      </c>
    </row>
    <row r="58" spans="1:2" ht="22.5" customHeight="1">
      <c r="A58" s="89"/>
      <c r="B58" s="88" t="s">
        <v>1304</v>
      </c>
    </row>
    <row r="59" spans="1:2" ht="13.5" customHeight="1">
      <c r="A59" s="80" t="s">
        <v>1305</v>
      </c>
      <c r="B59" s="88" t="s">
        <v>1306</v>
      </c>
    </row>
    <row r="60" spans="1:2" ht="12" customHeight="1">
      <c r="A60" s="80" t="s">
        <v>1233</v>
      </c>
      <c r="B60" s="88" t="s">
        <v>1307</v>
      </c>
    </row>
    <row r="61" spans="1:2" ht="12" customHeight="1">
      <c r="A61" s="89"/>
      <c r="B61" s="88" t="s">
        <v>1308</v>
      </c>
    </row>
    <row r="62" spans="1:2" ht="12" customHeight="1">
      <c r="A62" s="89"/>
      <c r="B62" s="88" t="s">
        <v>1309</v>
      </c>
    </row>
    <row r="63" spans="1:2" ht="12" customHeight="1">
      <c r="A63" s="89"/>
      <c r="B63" s="88" t="s">
        <v>1310</v>
      </c>
    </row>
    <row r="64" spans="1:2" ht="12" customHeight="1">
      <c r="A64" s="80" t="s">
        <v>480</v>
      </c>
      <c r="B64" s="88" t="s">
        <v>1311</v>
      </c>
    </row>
    <row r="65" spans="1:2" ht="12" customHeight="1">
      <c r="A65" s="80" t="s">
        <v>1234</v>
      </c>
      <c r="B65" s="88" t="s">
        <v>1312</v>
      </c>
    </row>
    <row r="66" spans="1:2" ht="12" customHeight="1">
      <c r="A66" s="89"/>
      <c r="B66" s="88" t="s">
        <v>1313</v>
      </c>
    </row>
    <row r="67" spans="1:2" ht="12" customHeight="1">
      <c r="A67" s="2822"/>
      <c r="B67" s="2612"/>
    </row>
    <row r="68" spans="1:2" ht="3" customHeight="1">
      <c r="A68" s="71"/>
      <c r="B68" s="70"/>
    </row>
    <row r="69" spans="1:2" ht="15" customHeight="1">
      <c r="A69" s="91" t="s">
        <v>1231</v>
      </c>
    </row>
  </sheetData>
  <printOptions horizontalCentered="1"/>
  <pageMargins left="0.59055118110236227" right="0.59055118110236227" top="0.59055118110236227" bottom="0.59055118110236227" header="0.59055118110236227" footer="0.59055118110236227"/>
  <pageSetup scale="87" firstPageNumber="3" orientation="portrait" useFirstPageNumber="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86"/>
  <sheetViews>
    <sheetView showGridLines="0" view="pageBreakPreview" zoomScale="89" zoomScaleNormal="100" zoomScaleSheetLayoutView="89" workbookViewId="0">
      <selection activeCell="G35" sqref="G35"/>
    </sheetView>
  </sheetViews>
  <sheetFormatPr baseColWidth="10" defaultColWidth="11.42578125" defaultRowHeight="12.75"/>
  <cols>
    <col min="1" max="1" width="47.42578125" style="45" customWidth="1"/>
    <col min="2" max="3" width="10.7109375" style="45" customWidth="1"/>
    <col min="4" max="4" width="25.7109375" style="45" customWidth="1"/>
    <col min="5" max="16384" width="11.42578125" style="45"/>
  </cols>
  <sheetData>
    <row r="1" spans="1:9" s="41" customFormat="1" ht="30" customHeight="1">
      <c r="B1" s="2439"/>
      <c r="C1" s="2439"/>
      <c r="D1" s="2278" t="s">
        <v>1500</v>
      </c>
    </row>
    <row r="2" spans="1:9" s="41" customFormat="1" ht="5.0999999999999996" customHeight="1">
      <c r="A2" s="2614"/>
      <c r="B2" s="2614"/>
      <c r="C2" s="2615"/>
      <c r="D2" s="2615"/>
    </row>
    <row r="3" spans="1:9" s="41" customFormat="1" ht="5.0999999999999996" customHeight="1">
      <c r="A3" s="46"/>
    </row>
    <row r="4" spans="1:9" s="42" customFormat="1" ht="15" customHeight="1">
      <c r="A4" s="2440" t="s">
        <v>18</v>
      </c>
      <c r="B4" s="2441"/>
      <c r="C4" s="2441"/>
      <c r="D4" s="2441"/>
    </row>
    <row r="5" spans="1:9" ht="15" customHeight="1">
      <c r="A5" s="2442"/>
      <c r="B5" s="2442"/>
      <c r="C5" s="2442"/>
      <c r="D5" s="2442"/>
    </row>
    <row r="6" spans="1:9" ht="5.0999999999999996" customHeight="1"/>
    <row r="7" spans="1:9" ht="5.0999999999999996" customHeight="1"/>
    <row r="8" spans="1:9" ht="33.75" customHeight="1">
      <c r="A8" s="2423" t="s">
        <v>1314</v>
      </c>
      <c r="B8" s="2444" t="s">
        <v>1315</v>
      </c>
      <c r="C8" s="2444" t="s">
        <v>1316</v>
      </c>
      <c r="D8" s="2613" t="s">
        <v>1317</v>
      </c>
    </row>
    <row r="9" spans="1:9" ht="5.0999999999999996" customHeight="1">
      <c r="A9" s="48"/>
      <c r="B9" s="48"/>
      <c r="C9" s="48"/>
      <c r="D9" s="48"/>
    </row>
    <row r="10" spans="1:9" ht="5.0999999999999996" customHeight="1">
      <c r="A10" s="48"/>
      <c r="B10" s="48"/>
      <c r="C10" s="48"/>
      <c r="D10" s="48"/>
    </row>
    <row r="11" spans="1:9" ht="15" customHeight="1">
      <c r="A11" s="2446" t="s">
        <v>1318</v>
      </c>
      <c r="B11" s="2447"/>
      <c r="C11" s="2447"/>
      <c r="D11" s="2448"/>
    </row>
    <row r="12" spans="1:9" ht="33" customHeight="1">
      <c r="A12" s="50" t="s">
        <v>1319</v>
      </c>
      <c r="B12" s="51">
        <v>33760</v>
      </c>
      <c r="C12" s="51">
        <v>34332</v>
      </c>
      <c r="D12" s="52" t="s">
        <v>1320</v>
      </c>
    </row>
    <row r="13" spans="1:9" ht="33" customHeight="1">
      <c r="A13" s="50" t="s">
        <v>1321</v>
      </c>
      <c r="B13" s="51">
        <v>36554</v>
      </c>
      <c r="C13" s="51">
        <v>37875</v>
      </c>
      <c r="D13" s="52" t="s">
        <v>1322</v>
      </c>
      <c r="I13" s="45" t="s">
        <v>498</v>
      </c>
    </row>
    <row r="14" spans="1:9" ht="40.5" customHeight="1">
      <c r="A14" s="50" t="s">
        <v>0</v>
      </c>
      <c r="B14" s="51">
        <v>25966</v>
      </c>
      <c r="C14" s="51">
        <v>27749</v>
      </c>
      <c r="D14" s="52" t="s">
        <v>1323</v>
      </c>
    </row>
    <row r="15" spans="1:9" ht="40.5" customHeight="1">
      <c r="A15" s="50" t="s">
        <v>1324</v>
      </c>
      <c r="B15" s="51">
        <v>30288</v>
      </c>
      <c r="C15" s="51">
        <v>31686</v>
      </c>
      <c r="D15" s="52" t="s">
        <v>1325</v>
      </c>
    </row>
    <row r="16" spans="1:9" ht="33" customHeight="1">
      <c r="A16" s="50" t="s">
        <v>1326</v>
      </c>
      <c r="B16" s="51">
        <v>26726</v>
      </c>
      <c r="C16" s="51">
        <v>27576</v>
      </c>
      <c r="D16" s="52" t="s">
        <v>1327</v>
      </c>
    </row>
    <row r="17" spans="1:7" ht="33" customHeight="1">
      <c r="A17" s="50" t="s">
        <v>1328</v>
      </c>
      <c r="B17" s="51">
        <v>29029</v>
      </c>
      <c r="C17" s="51">
        <v>30621</v>
      </c>
      <c r="D17" s="52" t="s">
        <v>1329</v>
      </c>
    </row>
    <row r="18" spans="1:7" ht="33" customHeight="1">
      <c r="A18" s="50" t="s">
        <v>1330</v>
      </c>
      <c r="B18" s="51">
        <v>26626</v>
      </c>
      <c r="C18" s="51">
        <v>27745</v>
      </c>
      <c r="D18" s="52" t="s">
        <v>1331</v>
      </c>
    </row>
    <row r="19" spans="1:7" ht="33" customHeight="1">
      <c r="A19" s="50" t="s">
        <v>1332</v>
      </c>
      <c r="B19" s="51">
        <v>37197</v>
      </c>
      <c r="C19" s="51">
        <v>39815</v>
      </c>
      <c r="D19" s="52" t="s">
        <v>1333</v>
      </c>
    </row>
    <row r="20" spans="1:7" ht="40.5" customHeight="1">
      <c r="A20" s="50" t="s">
        <v>1334</v>
      </c>
      <c r="B20" s="51">
        <v>34502</v>
      </c>
      <c r="C20" s="51">
        <v>35425</v>
      </c>
      <c r="D20" s="52" t="s">
        <v>1335</v>
      </c>
    </row>
    <row r="21" spans="1:7" ht="30" customHeight="1">
      <c r="A21" s="50" t="s">
        <v>1336</v>
      </c>
      <c r="B21" s="51">
        <v>33733</v>
      </c>
      <c r="C21" s="51">
        <v>34414</v>
      </c>
      <c r="D21" s="52" t="s">
        <v>1337</v>
      </c>
    </row>
    <row r="22" spans="1:7" ht="30" customHeight="1">
      <c r="A22" s="50" t="s">
        <v>1338</v>
      </c>
      <c r="B22" s="51">
        <v>35775</v>
      </c>
      <c r="C22" s="51">
        <v>38399</v>
      </c>
      <c r="D22" s="52" t="s">
        <v>1339</v>
      </c>
      <c r="G22" s="2624"/>
    </row>
    <row r="23" spans="1:7" ht="30" customHeight="1">
      <c r="A23" s="50" t="s">
        <v>1340</v>
      </c>
      <c r="B23" s="51">
        <v>31128</v>
      </c>
      <c r="C23" s="51">
        <v>32408</v>
      </c>
      <c r="D23" s="52" t="s">
        <v>1341</v>
      </c>
    </row>
    <row r="24" spans="1:7" ht="30" customHeight="1">
      <c r="A24" s="50" t="s">
        <v>1342</v>
      </c>
      <c r="B24" s="51">
        <v>32036</v>
      </c>
      <c r="C24" s="51">
        <v>32509</v>
      </c>
      <c r="D24" s="52" t="s">
        <v>1343</v>
      </c>
    </row>
    <row r="25" spans="1:7" ht="40.5" customHeight="1">
      <c r="A25" s="50" t="s">
        <v>1344</v>
      </c>
      <c r="B25" s="51">
        <v>32589</v>
      </c>
      <c r="C25" s="51">
        <v>33729</v>
      </c>
      <c r="D25" s="52" t="s">
        <v>1345</v>
      </c>
    </row>
    <row r="26" spans="1:7" ht="48" customHeight="1">
      <c r="A26" s="2616" t="s">
        <v>1346</v>
      </c>
      <c r="B26" s="2617">
        <v>36048</v>
      </c>
      <c r="C26" s="2617">
        <v>38041</v>
      </c>
      <c r="D26" s="2618" t="s">
        <v>1347</v>
      </c>
    </row>
    <row r="27" spans="1:7" ht="61.5" hidden="1" customHeight="1">
      <c r="A27" s="53"/>
      <c r="B27" s="54"/>
      <c r="C27" s="54"/>
      <c r="D27" s="53"/>
    </row>
    <row r="28" spans="1:7" s="43" customFormat="1" ht="5.0999999999999996" customHeight="1">
      <c r="A28" s="2619"/>
      <c r="B28" s="2619"/>
      <c r="C28" s="2620"/>
      <c r="D28" s="2621"/>
    </row>
    <row r="29" spans="1:7" ht="5.0999999999999996" customHeight="1">
      <c r="C29" s="54"/>
      <c r="D29" s="53"/>
    </row>
    <row r="30" spans="1:7" ht="5.0999999999999996" customHeight="1"/>
    <row r="31" spans="1:7" ht="5.0999999999999996" customHeight="1"/>
    <row r="32" spans="1:7" s="41" customFormat="1" ht="30" customHeight="1">
      <c r="B32" s="2439"/>
      <c r="C32" s="2439"/>
      <c r="D32" s="2278" t="s">
        <v>1500</v>
      </c>
    </row>
    <row r="33" spans="1:6" s="41" customFormat="1" ht="5.0999999999999996" customHeight="1">
      <c r="A33" s="2614" t="s">
        <v>1348</v>
      </c>
      <c r="B33" s="2614"/>
      <c r="C33" s="2615"/>
      <c r="D33" s="2615"/>
    </row>
    <row r="34" spans="1:6" s="41" customFormat="1" ht="5.0999999999999996" customHeight="1">
      <c r="A34" s="46"/>
    </row>
    <row r="35" spans="1:6" s="42" customFormat="1" ht="15" customHeight="1">
      <c r="A35" s="2438" t="s">
        <v>1349</v>
      </c>
      <c r="B35" s="2441"/>
      <c r="C35" s="2441"/>
      <c r="D35" s="2441"/>
    </row>
    <row r="36" spans="1:6" ht="15" customHeight="1">
      <c r="A36" s="2438" t="s">
        <v>1350</v>
      </c>
      <c r="B36" s="2442"/>
      <c r="C36" s="2442"/>
      <c r="D36" s="2442"/>
    </row>
    <row r="37" spans="1:6" ht="15" customHeight="1"/>
    <row r="38" spans="1:6" ht="5.0999999999999996" customHeight="1">
      <c r="F38" s="2944"/>
    </row>
    <row r="39" spans="1:6" ht="5.0999999999999996" customHeight="1"/>
    <row r="40" spans="1:6" ht="36">
      <c r="A40" s="2443" t="s">
        <v>1314</v>
      </c>
      <c r="B40" s="2444" t="s">
        <v>1315</v>
      </c>
      <c r="C40" s="2444" t="s">
        <v>1316</v>
      </c>
      <c r="D40" s="2445" t="s">
        <v>1317</v>
      </c>
    </row>
    <row r="41" spans="1:6" ht="5.0999999999999996" customHeight="1">
      <c r="A41" s="48"/>
      <c r="B41" s="48"/>
      <c r="C41" s="48"/>
      <c r="D41" s="48"/>
    </row>
    <row r="42" spans="1:6" ht="5.0999999999999996" customHeight="1">
      <c r="A42" s="48"/>
      <c r="B42" s="48"/>
      <c r="C42" s="48"/>
      <c r="D42" s="48"/>
    </row>
    <row r="43" spans="1:6" ht="33" customHeight="1">
      <c r="A43" s="52" t="s">
        <v>1351</v>
      </c>
      <c r="B43" s="51">
        <v>33207</v>
      </c>
      <c r="C43" s="51">
        <v>34832</v>
      </c>
      <c r="D43" s="52" t="s">
        <v>1352</v>
      </c>
    </row>
    <row r="44" spans="1:6" ht="33" customHeight="1">
      <c r="A44" s="52" t="s">
        <v>1353</v>
      </c>
      <c r="B44" s="51">
        <v>37033</v>
      </c>
      <c r="C44" s="51">
        <v>38124</v>
      </c>
      <c r="D44" s="52" t="s">
        <v>1354</v>
      </c>
    </row>
    <row r="45" spans="1:6" ht="33" customHeight="1">
      <c r="A45" s="52" t="s">
        <v>1355</v>
      </c>
      <c r="B45" s="51">
        <v>39839</v>
      </c>
      <c r="C45" s="51">
        <v>40367</v>
      </c>
      <c r="D45" s="52" t="s">
        <v>1356</v>
      </c>
    </row>
    <row r="46" spans="1:6" ht="34.5" customHeight="1">
      <c r="A46" s="52" t="s">
        <v>1357</v>
      </c>
      <c r="B46" s="51">
        <v>40131</v>
      </c>
      <c r="C46" s="51">
        <v>41145</v>
      </c>
      <c r="D46" s="52" t="s">
        <v>1358</v>
      </c>
    </row>
    <row r="47" spans="1:6" ht="34.5" customHeight="1">
      <c r="A47" s="52" t="s">
        <v>1359</v>
      </c>
      <c r="B47" s="51">
        <v>28538</v>
      </c>
      <c r="C47" s="51">
        <v>30591</v>
      </c>
      <c r="D47" s="52" t="s">
        <v>1360</v>
      </c>
    </row>
    <row r="48" spans="1:6" ht="34.5" customHeight="1">
      <c r="A48" s="52" t="s">
        <v>1361</v>
      </c>
      <c r="B48" s="51">
        <v>26662</v>
      </c>
      <c r="C48" s="51">
        <v>27636</v>
      </c>
      <c r="D48" s="52" t="s">
        <v>1362</v>
      </c>
    </row>
    <row r="49" spans="1:4" ht="34.5" customHeight="1">
      <c r="A49" s="52" t="s">
        <v>1363</v>
      </c>
      <c r="B49" s="51">
        <v>26635</v>
      </c>
      <c r="C49" s="51">
        <v>28374</v>
      </c>
      <c r="D49" s="52" t="s">
        <v>1364</v>
      </c>
    </row>
    <row r="50" spans="1:4" ht="34.5" customHeight="1">
      <c r="A50" s="52" t="s">
        <v>1365</v>
      </c>
      <c r="B50" s="51">
        <v>25536</v>
      </c>
      <c r="C50" s="51">
        <v>27520</v>
      </c>
      <c r="D50" s="52" t="s">
        <v>1366</v>
      </c>
    </row>
    <row r="51" spans="1:4" ht="30" customHeight="1">
      <c r="A51" s="52" t="s">
        <v>1367</v>
      </c>
      <c r="B51" s="51">
        <v>25499</v>
      </c>
      <c r="C51" s="51">
        <v>26230</v>
      </c>
      <c r="D51" s="52" t="s">
        <v>1368</v>
      </c>
    </row>
    <row r="52" spans="1:4" ht="33" customHeight="1">
      <c r="A52" s="52" t="s">
        <v>1369</v>
      </c>
      <c r="B52" s="51">
        <v>18968</v>
      </c>
      <c r="C52" s="51">
        <v>19087</v>
      </c>
      <c r="D52" s="52" t="s">
        <v>1370</v>
      </c>
    </row>
    <row r="53" spans="1:4" ht="33" customHeight="1">
      <c r="A53" s="52" t="s">
        <v>1371</v>
      </c>
      <c r="B53" s="51">
        <v>30572</v>
      </c>
      <c r="C53" s="51">
        <v>34368</v>
      </c>
      <c r="D53" s="52" t="s">
        <v>1372</v>
      </c>
    </row>
    <row r="54" spans="1:4" ht="33" customHeight="1">
      <c r="A54" s="52" t="s">
        <v>1373</v>
      </c>
      <c r="B54" s="51">
        <v>37198</v>
      </c>
      <c r="C54" s="51">
        <v>38167</v>
      </c>
      <c r="D54" s="52" t="s">
        <v>1374</v>
      </c>
    </row>
    <row r="55" spans="1:4" ht="33" customHeight="1">
      <c r="A55" s="52" t="s">
        <v>1375</v>
      </c>
      <c r="B55" s="51">
        <v>30873</v>
      </c>
      <c r="C55" s="51">
        <v>35449</v>
      </c>
      <c r="D55" s="52" t="s">
        <v>1376</v>
      </c>
    </row>
    <row r="56" spans="1:4" ht="31.5" customHeight="1">
      <c r="A56" s="56" t="s">
        <v>1377</v>
      </c>
      <c r="B56" s="57"/>
      <c r="C56" s="57"/>
      <c r="D56" s="49"/>
    </row>
    <row r="57" spans="1:4" ht="34.5" customHeight="1">
      <c r="A57" s="52" t="s">
        <v>1378</v>
      </c>
      <c r="B57" s="51">
        <v>30399</v>
      </c>
      <c r="C57" s="51">
        <v>31501</v>
      </c>
      <c r="D57" s="52" t="s">
        <v>1379</v>
      </c>
    </row>
    <row r="58" spans="1:4" ht="34.5" customHeight="1">
      <c r="A58" s="52" t="s">
        <v>1380</v>
      </c>
      <c r="B58" s="51">
        <v>30399</v>
      </c>
      <c r="C58" s="52" t="s">
        <v>1381</v>
      </c>
      <c r="D58" s="52" t="s">
        <v>1382</v>
      </c>
    </row>
    <row r="59" spans="1:4" s="44" customFormat="1" ht="4.5" customHeight="1">
      <c r="A59" s="2622"/>
      <c r="B59" s="2623"/>
      <c r="C59" s="2622"/>
      <c r="D59" s="2622"/>
    </row>
    <row r="60" spans="1:4" ht="34.5" customHeight="1">
      <c r="A60" s="53"/>
      <c r="B60" s="54"/>
      <c r="C60" s="53"/>
      <c r="D60" s="53"/>
    </row>
    <row r="61" spans="1:4" s="41" customFormat="1" ht="33" customHeight="1">
      <c r="B61" s="2439"/>
      <c r="C61" s="2439"/>
      <c r="D61" s="2839" t="s">
        <v>1500</v>
      </c>
    </row>
    <row r="62" spans="1:4" s="41" customFormat="1" ht="5.25" customHeight="1">
      <c r="A62" s="2614"/>
      <c r="B62" s="2614"/>
      <c r="C62" s="2615"/>
      <c r="D62" s="2615"/>
    </row>
    <row r="63" spans="1:4" ht="5.25" customHeight="1">
      <c r="B63" s="54"/>
      <c r="C63" s="53"/>
      <c r="D63" s="53"/>
    </row>
    <row r="64" spans="1:4" ht="22.5" customHeight="1">
      <c r="A64" s="2438" t="s">
        <v>1349</v>
      </c>
      <c r="B64" s="2449"/>
      <c r="C64" s="2450"/>
      <c r="D64" s="2450"/>
    </row>
    <row r="65" spans="1:6" ht="12.75" customHeight="1">
      <c r="A65" s="2438" t="s">
        <v>1383</v>
      </c>
      <c r="B65" s="2449"/>
      <c r="C65" s="2450"/>
      <c r="D65" s="2450"/>
    </row>
    <row r="66" spans="1:6" ht="14.25" customHeight="1">
      <c r="A66" s="55"/>
      <c r="B66" s="54"/>
      <c r="C66" s="53"/>
      <c r="D66" s="53"/>
    </row>
    <row r="67" spans="1:6" s="41" customFormat="1" ht="5.25" customHeight="1">
      <c r="A67" s="46"/>
      <c r="B67" s="46"/>
    </row>
    <row r="68" spans="1:6" ht="4.5" customHeight="1">
      <c r="A68" s="55"/>
      <c r="B68" s="54"/>
      <c r="C68" s="53"/>
      <c r="D68" s="53"/>
    </row>
    <row r="69" spans="1:6" ht="36">
      <c r="A69" s="2443" t="s">
        <v>1314</v>
      </c>
      <c r="B69" s="2444" t="s">
        <v>1315</v>
      </c>
      <c r="C69" s="2444" t="s">
        <v>1316</v>
      </c>
      <c r="D69" s="2445" t="s">
        <v>1317</v>
      </c>
    </row>
    <row r="70" spans="1:6" s="41" customFormat="1" ht="5.25" customHeight="1">
      <c r="A70" s="46"/>
      <c r="B70" s="46"/>
    </row>
    <row r="71" spans="1:6" ht="5.25" customHeight="1">
      <c r="B71" s="54"/>
      <c r="C71" s="53"/>
      <c r="D71" s="53"/>
    </row>
    <row r="72" spans="1:6" ht="47.25" customHeight="1">
      <c r="A72" s="52" t="s">
        <v>1384</v>
      </c>
      <c r="B72" s="51">
        <v>32891</v>
      </c>
      <c r="C72" s="51">
        <v>36641</v>
      </c>
      <c r="D72" s="52" t="s">
        <v>1385</v>
      </c>
    </row>
    <row r="73" spans="1:6" ht="34.5" customHeight="1">
      <c r="A73" s="52" t="s">
        <v>1386</v>
      </c>
      <c r="B73" s="51">
        <v>42350</v>
      </c>
      <c r="C73" s="51">
        <v>42678</v>
      </c>
      <c r="D73" s="52" t="s">
        <v>1387</v>
      </c>
    </row>
    <row r="74" spans="1:6" ht="37.5" customHeight="1">
      <c r="A74" s="52" t="s">
        <v>1388</v>
      </c>
      <c r="B74" s="51">
        <v>41251</v>
      </c>
      <c r="C74" s="51" t="s">
        <v>1389</v>
      </c>
      <c r="D74" s="52" t="s">
        <v>1390</v>
      </c>
    </row>
    <row r="75" spans="1:6" ht="34.5" customHeight="1">
      <c r="A75" s="52" t="s">
        <v>1391</v>
      </c>
      <c r="B75" s="51">
        <v>29283</v>
      </c>
      <c r="C75" s="51">
        <v>31816</v>
      </c>
      <c r="D75" s="52" t="s">
        <v>1392</v>
      </c>
    </row>
    <row r="76" spans="1:6" ht="34.5" customHeight="1">
      <c r="A76" s="52" t="s">
        <v>1393</v>
      </c>
      <c r="B76" s="51">
        <v>38541</v>
      </c>
      <c r="C76" s="51">
        <v>42498</v>
      </c>
      <c r="D76" s="52" t="s">
        <v>1394</v>
      </c>
    </row>
    <row r="77" spans="1:6" ht="34.5" customHeight="1">
      <c r="A77" s="52" t="s">
        <v>1395</v>
      </c>
      <c r="B77" s="51">
        <v>31681</v>
      </c>
      <c r="C77" s="51">
        <v>31712</v>
      </c>
      <c r="D77" s="52" t="s">
        <v>1396</v>
      </c>
    </row>
    <row r="78" spans="1:6" ht="34.5" customHeight="1">
      <c r="A78" s="52" t="s">
        <v>1397</v>
      </c>
      <c r="B78" s="51">
        <v>31681</v>
      </c>
      <c r="C78" s="51">
        <v>31834</v>
      </c>
      <c r="D78" s="52" t="s">
        <v>1396</v>
      </c>
    </row>
    <row r="79" spans="1:6" ht="34.5" customHeight="1">
      <c r="A79" s="52" t="s">
        <v>1398</v>
      </c>
      <c r="B79" s="51">
        <v>34597</v>
      </c>
      <c r="C79" s="51">
        <v>35362</v>
      </c>
      <c r="D79" s="52" t="s">
        <v>1399</v>
      </c>
      <c r="F79" s="45" t="s">
        <v>44</v>
      </c>
    </row>
    <row r="80" spans="1:6" ht="34.5" customHeight="1">
      <c r="A80" s="52" t="s">
        <v>1400</v>
      </c>
      <c r="B80" s="51">
        <v>35702</v>
      </c>
      <c r="C80" s="51">
        <v>37060</v>
      </c>
      <c r="D80" s="52" t="s">
        <v>1401</v>
      </c>
    </row>
    <row r="81" spans="1:6" ht="34.5" customHeight="1">
      <c r="A81" s="52" t="s">
        <v>1402</v>
      </c>
      <c r="B81" s="51">
        <v>43241</v>
      </c>
      <c r="C81" s="51">
        <v>28441</v>
      </c>
      <c r="D81" s="52" t="s">
        <v>1403</v>
      </c>
    </row>
    <row r="82" spans="1:6" ht="34.5" customHeight="1">
      <c r="A82" s="52" t="s">
        <v>1404</v>
      </c>
      <c r="B82" s="51">
        <v>33982</v>
      </c>
      <c r="C82" s="51"/>
      <c r="D82" s="52" t="s">
        <v>1405</v>
      </c>
      <c r="F82" s="58"/>
    </row>
    <row r="83" spans="1:6" ht="34.5" customHeight="1">
      <c r="A83" s="52" t="s">
        <v>1406</v>
      </c>
      <c r="B83" s="51">
        <v>26399</v>
      </c>
      <c r="C83" s="51">
        <v>27479</v>
      </c>
      <c r="D83" s="52" t="s">
        <v>1407</v>
      </c>
    </row>
    <row r="84" spans="1:6" ht="7.5" customHeight="1">
      <c r="A84" s="2624"/>
      <c r="B84" s="2624"/>
      <c r="C84" s="2624"/>
      <c r="D84" s="2624"/>
    </row>
    <row r="85" spans="1:6" ht="5.0999999999999996" customHeight="1"/>
    <row r="86" spans="1:6" ht="18" customHeight="1">
      <c r="A86" s="59" t="s">
        <v>1408</v>
      </c>
    </row>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rowBreaks count="2" manualBreakCount="2">
    <brk id="30" max="3" man="1"/>
    <brk id="60" max="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showGridLines="0" topLeftCell="A11" zoomScale="50" zoomScaleNormal="50" workbookViewId="0">
      <selection activeCell="D27" sqref="D27"/>
    </sheetView>
  </sheetViews>
  <sheetFormatPr baseColWidth="10" defaultColWidth="9.42578125" defaultRowHeight="15.75"/>
  <cols>
    <col min="1" max="1" width="20.42578125" style="3" customWidth="1"/>
    <col min="2" max="2" width="9.42578125" style="3" customWidth="1"/>
    <col min="3" max="3" width="5" style="3" customWidth="1"/>
    <col min="4" max="4" width="9.42578125" style="3"/>
    <col min="5" max="5" width="3.5703125" style="3" customWidth="1"/>
    <col min="6" max="6" width="9.42578125" style="3"/>
    <col min="7" max="7" width="3.5703125" style="3" customWidth="1"/>
    <col min="8" max="8" width="8.42578125" style="3" customWidth="1"/>
    <col min="9" max="9" width="3.5703125" style="3" customWidth="1"/>
    <col min="10" max="10" width="8.42578125" style="3" customWidth="1"/>
    <col min="11" max="11" width="3.5703125" style="3" customWidth="1"/>
    <col min="12" max="12" width="8.42578125" style="3" customWidth="1"/>
    <col min="13" max="13" width="3.5703125" style="3" customWidth="1"/>
    <col min="14" max="14" width="9.42578125" style="3"/>
    <col min="15" max="15" width="3.5703125" style="4" customWidth="1"/>
    <col min="16" max="16384" width="9.42578125" style="4"/>
  </cols>
  <sheetData>
    <row r="1" spans="1:16" s="1" customFormat="1" ht="13.5" customHeight="1">
      <c r="A1" s="5" t="s">
        <v>1409</v>
      </c>
      <c r="B1" s="6"/>
      <c r="C1" s="6"/>
      <c r="D1" s="6"/>
      <c r="E1" s="6"/>
      <c r="F1" s="6"/>
      <c r="G1" s="6"/>
      <c r="H1" s="6"/>
      <c r="I1" s="6"/>
      <c r="J1" s="6"/>
      <c r="K1" s="6"/>
      <c r="L1" s="6"/>
      <c r="M1" s="6"/>
      <c r="N1" s="6"/>
    </row>
    <row r="2" spans="1:16" s="1" customFormat="1" ht="12" customHeight="1">
      <c r="A2" s="5"/>
      <c r="B2" s="6"/>
      <c r="C2" s="6"/>
      <c r="D2" s="6"/>
      <c r="E2" s="6"/>
      <c r="F2" s="6"/>
      <c r="G2" s="6"/>
      <c r="H2" s="6"/>
      <c r="I2" s="6"/>
      <c r="J2" s="6"/>
      <c r="K2" s="6"/>
      <c r="L2" s="6"/>
      <c r="M2" s="6"/>
      <c r="N2" s="6"/>
    </row>
    <row r="3" spans="1:16" s="2" customFormat="1" ht="11.25" customHeight="1">
      <c r="A3" s="7"/>
      <c r="B3" s="7"/>
      <c r="C3" s="7"/>
      <c r="D3" s="7"/>
      <c r="E3" s="7"/>
      <c r="F3" s="7"/>
      <c r="G3" s="7"/>
      <c r="H3" s="7"/>
      <c r="I3" s="7"/>
      <c r="J3" s="7"/>
      <c r="K3" s="7"/>
      <c r="L3" s="7"/>
      <c r="M3" s="31"/>
      <c r="N3" s="32"/>
      <c r="O3" s="32"/>
    </row>
    <row r="4" spans="1:16" s="2" customFormat="1" ht="12" customHeight="1">
      <c r="A4" s="8"/>
      <c r="B4" s="8"/>
      <c r="C4" s="8"/>
      <c r="D4" s="8"/>
      <c r="E4" s="8"/>
      <c r="F4" s="8"/>
      <c r="G4" s="8"/>
      <c r="H4" s="8"/>
      <c r="I4" s="8"/>
      <c r="J4" s="8"/>
      <c r="K4" s="8"/>
      <c r="L4" s="8"/>
      <c r="M4" s="8"/>
      <c r="N4" s="8"/>
    </row>
    <row r="5" spans="1:16" ht="14.1" customHeight="1">
      <c r="A5" s="9"/>
      <c r="B5" s="9"/>
      <c r="C5" s="9"/>
      <c r="D5" s="4"/>
      <c r="E5" s="9"/>
      <c r="F5" s="9"/>
      <c r="G5" s="9"/>
      <c r="H5" s="10"/>
      <c r="I5" s="9"/>
      <c r="J5" s="14" t="s">
        <v>1410</v>
      </c>
      <c r="K5" s="11"/>
      <c r="L5" s="4"/>
      <c r="M5" s="9"/>
      <c r="N5" s="33" t="s">
        <v>1411</v>
      </c>
      <c r="P5" s="10"/>
    </row>
    <row r="6" spans="1:16" ht="14.1" customHeight="1">
      <c r="A6" s="9" t="s">
        <v>1412</v>
      </c>
      <c r="B6" s="11" t="s">
        <v>1413</v>
      </c>
      <c r="C6" s="11"/>
      <c r="D6" s="11"/>
      <c r="E6" s="11"/>
      <c r="F6" s="11"/>
      <c r="G6" s="11"/>
      <c r="H6" s="11"/>
      <c r="I6" s="11"/>
      <c r="J6" s="14" t="s">
        <v>1414</v>
      </c>
      <c r="K6" s="11"/>
      <c r="L6" s="4"/>
      <c r="M6" s="9"/>
      <c r="N6" s="33" t="s">
        <v>1415</v>
      </c>
      <c r="P6" s="10"/>
    </row>
    <row r="7" spans="1:16" ht="14.1" customHeight="1">
      <c r="A7" s="12"/>
      <c r="B7" s="4"/>
      <c r="C7" s="13"/>
      <c r="D7" s="11"/>
      <c r="E7" s="13"/>
      <c r="F7" s="14"/>
      <c r="G7" s="13"/>
      <c r="H7" s="11"/>
      <c r="I7" s="13"/>
      <c r="J7" s="11" t="s">
        <v>1416</v>
      </c>
      <c r="K7" s="11"/>
      <c r="L7" s="4"/>
      <c r="M7" s="13"/>
      <c r="N7" s="11" t="s">
        <v>1416</v>
      </c>
      <c r="P7" s="11"/>
    </row>
    <row r="8" spans="1:16" ht="12" customHeight="1">
      <c r="A8" s="15"/>
      <c r="B8" s="7"/>
      <c r="C8" s="7"/>
      <c r="D8" s="7"/>
      <c r="E8" s="7"/>
      <c r="F8" s="7"/>
      <c r="G8" s="7"/>
      <c r="H8" s="7"/>
      <c r="I8" s="7"/>
      <c r="J8" s="34"/>
      <c r="K8" s="34"/>
      <c r="L8" s="7"/>
      <c r="M8" s="7"/>
      <c r="N8" s="7"/>
      <c r="O8" s="7"/>
    </row>
    <row r="9" spans="1:16" ht="12" customHeight="1">
      <c r="A9" s="16"/>
      <c r="B9" s="8"/>
      <c r="C9" s="8"/>
      <c r="D9" s="8"/>
      <c r="E9" s="8"/>
      <c r="F9" s="8"/>
      <c r="G9" s="8"/>
      <c r="H9" s="8"/>
      <c r="I9" s="8"/>
      <c r="J9" s="35"/>
      <c r="K9" s="35"/>
      <c r="L9" s="8"/>
      <c r="M9" s="8"/>
      <c r="N9" s="8"/>
      <c r="O9" s="36"/>
      <c r="P9" s="8"/>
    </row>
    <row r="10" spans="1:16" ht="30" customHeight="1">
      <c r="A10" s="17" t="s">
        <v>1417</v>
      </c>
      <c r="B10" s="18" t="s">
        <v>1418</v>
      </c>
      <c r="C10" s="19"/>
      <c r="D10" s="4"/>
      <c r="E10" s="19"/>
      <c r="F10" s="20"/>
      <c r="G10" s="21"/>
      <c r="H10" s="21"/>
      <c r="I10" s="21"/>
      <c r="J10" s="21" t="s">
        <v>1419</v>
      </c>
      <c r="K10" s="21"/>
      <c r="L10" s="21"/>
      <c r="M10" s="21"/>
      <c r="N10" s="37" t="s">
        <v>1420</v>
      </c>
      <c r="P10" s="38"/>
    </row>
    <row r="11" spans="1:16" ht="30" customHeight="1">
      <c r="A11" s="22" t="s">
        <v>1421</v>
      </c>
      <c r="B11" s="20" t="s">
        <v>1422</v>
      </c>
      <c r="C11" s="19"/>
      <c r="D11" s="20"/>
      <c r="E11" s="19"/>
      <c r="F11" s="20"/>
      <c r="G11" s="19"/>
      <c r="H11" s="21"/>
      <c r="I11" s="19"/>
      <c r="J11" s="20" t="s">
        <v>1419</v>
      </c>
      <c r="K11" s="20"/>
      <c r="L11" s="21"/>
      <c r="M11" s="19"/>
      <c r="N11" s="39" t="s">
        <v>1423</v>
      </c>
      <c r="P11" s="38"/>
    </row>
    <row r="12" spans="1:16" ht="30" customHeight="1">
      <c r="A12" s="22"/>
      <c r="B12" s="20" t="s">
        <v>1424</v>
      </c>
      <c r="C12" s="19"/>
      <c r="D12" s="20"/>
      <c r="E12" s="19"/>
      <c r="F12" s="20"/>
      <c r="G12" s="19"/>
      <c r="H12" s="21"/>
      <c r="I12" s="19"/>
      <c r="J12" s="20" t="s">
        <v>1425</v>
      </c>
      <c r="K12" s="20"/>
      <c r="L12" s="21"/>
      <c r="M12" s="19"/>
      <c r="N12" s="39" t="s">
        <v>1426</v>
      </c>
      <c r="P12" s="38"/>
    </row>
    <row r="13" spans="1:16" ht="30" customHeight="1">
      <c r="A13" s="22" t="s">
        <v>1427</v>
      </c>
      <c r="B13" s="20"/>
      <c r="C13" s="19"/>
      <c r="D13" s="20"/>
      <c r="E13" s="19"/>
      <c r="F13" s="20"/>
      <c r="G13" s="19"/>
      <c r="H13" s="21"/>
      <c r="I13" s="19"/>
      <c r="J13" s="20"/>
      <c r="K13" s="20"/>
      <c r="L13" s="21"/>
      <c r="M13" s="19"/>
      <c r="N13" s="39"/>
      <c r="P13" s="38"/>
    </row>
    <row r="14" spans="1:16" ht="30" customHeight="1">
      <c r="A14" s="22" t="s">
        <v>1428</v>
      </c>
      <c r="B14" s="20"/>
      <c r="C14" s="19"/>
      <c r="D14" s="20"/>
      <c r="E14" s="19"/>
      <c r="F14" s="20"/>
      <c r="G14" s="19"/>
      <c r="H14" s="23"/>
      <c r="I14" s="19"/>
      <c r="J14" s="23"/>
      <c r="K14" s="23"/>
      <c r="L14" s="23"/>
      <c r="M14" s="19"/>
      <c r="N14" s="39"/>
      <c r="P14" s="40"/>
    </row>
    <row r="15" spans="1:16" ht="12" customHeight="1">
      <c r="A15" s="24"/>
      <c r="B15" s="24"/>
      <c r="C15" s="24"/>
      <c r="D15" s="24"/>
      <c r="E15" s="24"/>
      <c r="F15" s="24"/>
      <c r="G15" s="24"/>
      <c r="H15" s="24"/>
      <c r="I15" s="24"/>
      <c r="J15" s="24"/>
      <c r="K15" s="24"/>
      <c r="L15" s="24"/>
      <c r="M15" s="24"/>
      <c r="N15" s="24"/>
      <c r="O15" s="24"/>
      <c r="P15" s="38"/>
    </row>
    <row r="16" spans="1:16" ht="12" customHeight="1">
      <c r="A16" s="22"/>
      <c r="B16" s="20"/>
      <c r="C16" s="19"/>
      <c r="D16" s="20"/>
      <c r="E16" s="19"/>
      <c r="F16" s="20"/>
      <c r="G16" s="19"/>
      <c r="H16" s="21"/>
      <c r="I16" s="19"/>
      <c r="J16" s="20"/>
      <c r="K16" s="20"/>
      <c r="L16" s="21"/>
      <c r="M16" s="19"/>
      <c r="N16" s="39"/>
      <c r="P16" s="38"/>
    </row>
    <row r="17" spans="1:16" ht="12" customHeight="1">
      <c r="A17" s="22"/>
      <c r="B17" s="20"/>
      <c r="C17" s="19"/>
      <c r="D17" s="20"/>
      <c r="E17" s="19"/>
      <c r="F17" s="20"/>
      <c r="G17" s="19"/>
      <c r="H17" s="21"/>
      <c r="I17" s="19"/>
      <c r="J17" s="20"/>
      <c r="K17" s="20"/>
      <c r="L17" s="21"/>
      <c r="M17" s="19"/>
      <c r="N17" s="39"/>
      <c r="P17" s="38"/>
    </row>
    <row r="18" spans="1:16" s="1" customFormat="1" ht="13.5" customHeight="1">
      <c r="A18" s="5" t="s">
        <v>1429</v>
      </c>
      <c r="B18" s="6"/>
      <c r="C18" s="6"/>
      <c r="D18" s="6"/>
      <c r="E18" s="6"/>
      <c r="F18" s="6"/>
      <c r="G18" s="6"/>
      <c r="H18" s="6"/>
      <c r="I18" s="6"/>
      <c r="J18" s="6"/>
      <c r="K18" s="6"/>
      <c r="L18" s="6"/>
      <c r="M18" s="6"/>
      <c r="N18" s="6"/>
    </row>
    <row r="19" spans="1:16" s="1" customFormat="1" ht="12" customHeight="1">
      <c r="A19" s="5"/>
      <c r="B19" s="6"/>
      <c r="C19" s="6"/>
      <c r="D19" s="6"/>
      <c r="E19" s="6"/>
      <c r="F19" s="6"/>
      <c r="G19" s="6"/>
      <c r="H19" s="6"/>
      <c r="I19" s="6"/>
      <c r="J19" s="6"/>
      <c r="K19" s="6"/>
      <c r="L19" s="6"/>
      <c r="M19" s="6"/>
      <c r="N19" s="6"/>
    </row>
    <row r="20" spans="1:16" s="2" customFormat="1" ht="11.25" customHeight="1">
      <c r="A20" s="7"/>
      <c r="B20" s="7"/>
      <c r="C20" s="7"/>
      <c r="D20" s="7"/>
      <c r="E20" s="7"/>
      <c r="F20" s="7"/>
      <c r="G20" s="7"/>
      <c r="H20" s="7"/>
      <c r="I20" s="7"/>
      <c r="J20" s="7"/>
      <c r="K20" s="7"/>
      <c r="L20" s="7"/>
      <c r="M20" s="31"/>
      <c r="N20" s="32"/>
      <c r="O20" s="32"/>
    </row>
    <row r="21" spans="1:16" s="2" customFormat="1" ht="12" customHeight="1">
      <c r="A21" s="8"/>
      <c r="B21" s="8"/>
      <c r="C21" s="8"/>
      <c r="D21" s="8"/>
      <c r="E21" s="8"/>
      <c r="F21" s="8"/>
      <c r="G21" s="8"/>
      <c r="H21" s="8"/>
      <c r="I21" s="8"/>
      <c r="J21" s="8"/>
      <c r="K21" s="8"/>
      <c r="L21" s="8"/>
      <c r="M21" s="8"/>
      <c r="N21" s="8"/>
    </row>
    <row r="22" spans="1:16" ht="14.1" customHeight="1">
      <c r="A22" s="9"/>
      <c r="B22" s="9"/>
      <c r="C22" s="9"/>
      <c r="D22" s="4"/>
      <c r="E22" s="9"/>
      <c r="F22" s="9"/>
      <c r="G22" s="9"/>
      <c r="H22" s="10"/>
      <c r="I22" s="9"/>
      <c r="J22" s="14"/>
      <c r="K22" s="11"/>
      <c r="L22" s="4"/>
      <c r="M22" s="9"/>
      <c r="N22" s="33"/>
      <c r="P22" s="10"/>
    </row>
    <row r="23" spans="1:16" ht="14.1" customHeight="1">
      <c r="A23" s="9" t="s">
        <v>1430</v>
      </c>
      <c r="B23" s="11"/>
      <c r="C23" s="11"/>
      <c r="D23" s="11" t="s">
        <v>1431</v>
      </c>
      <c r="E23" s="11"/>
      <c r="F23" s="11"/>
      <c r="G23" s="11"/>
      <c r="H23" s="11" t="s">
        <v>1432</v>
      </c>
      <c r="I23" s="11"/>
      <c r="J23" s="14"/>
      <c r="K23" s="11"/>
      <c r="L23" s="4"/>
      <c r="M23" s="9"/>
      <c r="N23" s="33"/>
      <c r="P23" s="10"/>
    </row>
    <row r="24" spans="1:16" ht="14.1" customHeight="1">
      <c r="A24" s="12"/>
      <c r="B24" s="4"/>
      <c r="C24" s="13"/>
      <c r="D24" s="11"/>
      <c r="E24" s="13"/>
      <c r="F24" s="14"/>
      <c r="G24" s="13"/>
      <c r="H24" s="11"/>
      <c r="I24" s="13"/>
      <c r="J24" s="11"/>
      <c r="K24" s="11"/>
      <c r="L24" s="4"/>
      <c r="M24" s="13"/>
      <c r="N24" s="11"/>
      <c r="P24" s="11"/>
    </row>
    <row r="25" spans="1:16" ht="12" customHeight="1">
      <c r="A25" s="15"/>
      <c r="B25" s="7"/>
      <c r="C25" s="7"/>
      <c r="D25" s="7"/>
      <c r="E25" s="7"/>
      <c r="F25" s="7"/>
      <c r="G25" s="7"/>
      <c r="H25" s="7"/>
      <c r="I25" s="7"/>
      <c r="J25" s="34"/>
      <c r="K25" s="34"/>
      <c r="L25" s="7"/>
      <c r="M25" s="7"/>
      <c r="N25" s="7"/>
      <c r="O25" s="7"/>
    </row>
    <row r="26" spans="1:16" ht="12" customHeight="1">
      <c r="A26" s="16"/>
      <c r="B26" s="8"/>
      <c r="C26" s="8"/>
      <c r="D26" s="8"/>
      <c r="E26" s="8"/>
      <c r="F26" s="8"/>
      <c r="G26" s="8"/>
      <c r="H26" s="8"/>
      <c r="I26" s="8"/>
      <c r="J26" s="35"/>
      <c r="K26" s="35"/>
      <c r="L26" s="8"/>
      <c r="M26" s="8"/>
      <c r="N26" s="8"/>
      <c r="O26" s="36"/>
      <c r="P26" s="8"/>
    </row>
    <row r="27" spans="1:16" ht="30" customHeight="1">
      <c r="A27" s="17" t="s">
        <v>1433</v>
      </c>
      <c r="B27" s="18"/>
      <c r="C27" s="19"/>
      <c r="D27" s="25">
        <v>2.2200000000000002</v>
      </c>
      <c r="E27" s="19"/>
      <c r="F27" s="20" t="s">
        <v>1434</v>
      </c>
      <c r="G27" s="21"/>
      <c r="H27" s="21"/>
      <c r="I27" s="21"/>
      <c r="J27" s="21"/>
      <c r="K27" s="21"/>
      <c r="L27" s="21"/>
      <c r="M27" s="21"/>
      <c r="N27" s="37"/>
      <c r="P27" s="38"/>
    </row>
    <row r="28" spans="1:16" ht="30" customHeight="1">
      <c r="A28" s="22" t="s">
        <v>418</v>
      </c>
      <c r="B28" s="20"/>
      <c r="C28" s="19"/>
      <c r="D28" s="26">
        <v>1</v>
      </c>
      <c r="E28" s="19"/>
      <c r="F28" s="20" t="s">
        <v>1435</v>
      </c>
      <c r="G28" s="19"/>
      <c r="H28" s="21"/>
      <c r="I28" s="19"/>
      <c r="J28" s="20"/>
      <c r="K28" s="20"/>
      <c r="L28" s="21"/>
      <c r="M28" s="19"/>
      <c r="N28" s="39"/>
      <c r="P28" s="38"/>
    </row>
    <row r="29" spans="1:16" ht="30" customHeight="1">
      <c r="A29" s="22" t="s">
        <v>1436</v>
      </c>
      <c r="B29" s="20"/>
      <c r="C29" s="19"/>
      <c r="D29" s="26">
        <v>2.52</v>
      </c>
      <c r="E29" s="19"/>
      <c r="F29" s="20" t="s">
        <v>1435</v>
      </c>
      <c r="G29" s="19"/>
      <c r="H29" s="21"/>
      <c r="I29" s="19"/>
      <c r="J29" s="20"/>
      <c r="K29" s="20"/>
      <c r="L29" s="21"/>
      <c r="M29" s="19"/>
      <c r="N29" s="39"/>
      <c r="P29" s="38"/>
    </row>
    <row r="30" spans="1:16" ht="30" customHeight="1">
      <c r="A30" s="22" t="s">
        <v>1437</v>
      </c>
      <c r="B30" s="20"/>
      <c r="C30" s="19"/>
      <c r="D30" s="26">
        <v>0.45</v>
      </c>
      <c r="E30" s="19"/>
      <c r="F30" s="20" t="s">
        <v>1438</v>
      </c>
      <c r="G30" s="19"/>
      <c r="H30" s="21"/>
      <c r="I30" s="19"/>
      <c r="J30" s="20"/>
      <c r="K30" s="20"/>
      <c r="L30" s="21"/>
      <c r="M30" s="19"/>
      <c r="N30" s="39"/>
      <c r="P30" s="38"/>
    </row>
    <row r="31" spans="1:16" ht="30" customHeight="1">
      <c r="A31" s="22" t="s">
        <v>1439</v>
      </c>
      <c r="B31" s="20"/>
      <c r="C31" s="19"/>
      <c r="D31" s="26">
        <v>1.05</v>
      </c>
      <c r="E31" s="19"/>
      <c r="F31" s="20" t="s">
        <v>1440</v>
      </c>
      <c r="G31" s="19"/>
      <c r="H31" s="23"/>
      <c r="I31" s="19"/>
      <c r="J31" s="23"/>
      <c r="K31" s="23"/>
      <c r="L31" s="23"/>
      <c r="M31" s="19"/>
      <c r="N31" s="39"/>
      <c r="P31" s="40"/>
    </row>
    <row r="32" spans="1:16" ht="30" customHeight="1">
      <c r="A32" s="27" t="s">
        <v>1441</v>
      </c>
      <c r="B32" s="27"/>
      <c r="C32" s="27"/>
      <c r="D32" s="26">
        <v>0.32</v>
      </c>
      <c r="E32" s="27"/>
      <c r="F32" s="20" t="s">
        <v>1435</v>
      </c>
      <c r="G32" s="27"/>
      <c r="H32" s="27"/>
      <c r="I32" s="27"/>
      <c r="J32" s="27"/>
      <c r="K32" s="27"/>
      <c r="L32" s="27"/>
      <c r="M32" s="27"/>
      <c r="N32" s="27"/>
      <c r="O32" s="27"/>
      <c r="P32" s="38"/>
    </row>
    <row r="33" spans="1:15" ht="30" customHeight="1">
      <c r="A33" s="28" t="s">
        <v>1442</v>
      </c>
      <c r="D33" s="26">
        <v>0.05</v>
      </c>
      <c r="F33" s="20" t="s">
        <v>1443</v>
      </c>
    </row>
    <row r="34" spans="1:15" ht="30" customHeight="1">
      <c r="A34" s="28" t="s">
        <v>425</v>
      </c>
      <c r="D34" s="26">
        <v>0.44</v>
      </c>
      <c r="F34" s="20" t="s">
        <v>1435</v>
      </c>
    </row>
    <row r="35" spans="1:15" ht="30" customHeight="1">
      <c r="A35" s="28" t="s">
        <v>1444</v>
      </c>
      <c r="D35" s="26">
        <v>0.26</v>
      </c>
      <c r="F35" s="20" t="s">
        <v>1435</v>
      </c>
    </row>
    <row r="36" spans="1:15" ht="12" customHeight="1">
      <c r="A36" s="29"/>
      <c r="B36" s="29"/>
      <c r="C36" s="29"/>
      <c r="D36" s="29"/>
      <c r="E36" s="29"/>
      <c r="F36" s="29"/>
      <c r="G36" s="29"/>
      <c r="H36" s="29"/>
      <c r="I36" s="29"/>
      <c r="J36" s="29"/>
      <c r="K36" s="29"/>
      <c r="L36" s="29"/>
      <c r="M36" s="29"/>
      <c r="N36" s="29"/>
      <c r="O36" s="29"/>
    </row>
    <row r="37" spans="1:15" ht="30" customHeight="1">
      <c r="A37" s="28"/>
    </row>
    <row r="38" spans="1:15" ht="30" customHeight="1"/>
    <row r="39" spans="1:15" ht="12" customHeight="1"/>
    <row r="40" spans="1:15" ht="12" customHeight="1"/>
    <row r="41" spans="1:15" ht="12" customHeight="1"/>
    <row r="42" spans="1:15" ht="12" customHeight="1"/>
    <row r="43" spans="1:15" ht="12" customHeight="1"/>
    <row r="44" spans="1:15" ht="12" customHeight="1"/>
    <row r="45" spans="1:15" ht="12" customHeight="1"/>
    <row r="46" spans="1:15" ht="12" customHeight="1"/>
    <row r="47" spans="1:15" ht="12" customHeight="1"/>
    <row r="56" spans="1:1">
      <c r="A56" s="30" t="s">
        <v>1445</v>
      </c>
    </row>
    <row r="57" spans="1:1">
      <c r="A57" s="30" t="s">
        <v>1446</v>
      </c>
    </row>
  </sheetData>
  <pageMargins left="0.78680555555555598" right="0.75" top="0.78680555555555598" bottom="1" header="0" footer="0"/>
  <pageSetup scale="80" orientation="portrait" horizontalDpi="120" verticalDpi="14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9"/>
  <sheetViews>
    <sheetView showGridLines="0" view="pageBreakPreview" zoomScaleNormal="100" zoomScaleSheetLayoutView="100" workbookViewId="0">
      <selection activeCell="G35" sqref="G35"/>
    </sheetView>
  </sheetViews>
  <sheetFormatPr baseColWidth="10" defaultColWidth="9.42578125" defaultRowHeight="15" customHeight="1"/>
  <cols>
    <col min="1" max="1" width="22.42578125" style="1723" customWidth="1"/>
    <col min="2" max="2" width="9.7109375" style="1851" customWidth="1"/>
    <col min="3" max="3" width="9.7109375" style="1724" customWidth="1"/>
    <col min="4" max="5" width="9.7109375" style="1723" customWidth="1"/>
    <col min="6" max="6" width="10.28515625" style="1723" customWidth="1"/>
    <col min="7" max="8" width="9.7109375" style="1723" customWidth="1"/>
    <col min="9" max="9" width="15.140625" style="1723" customWidth="1"/>
    <col min="10" max="11" width="11.42578125" style="1723" customWidth="1"/>
    <col min="12" max="16384" width="9.42578125" style="1723"/>
  </cols>
  <sheetData>
    <row r="1" spans="1:11" s="1718" customFormat="1" ht="30" customHeight="1">
      <c r="A1" s="2651"/>
      <c r="D1" s="1726"/>
      <c r="E1" s="1726"/>
      <c r="F1" s="1726"/>
      <c r="G1" s="1726"/>
      <c r="H1" s="723" t="s">
        <v>1477</v>
      </c>
    </row>
    <row r="2" spans="1:11" s="1718" customFormat="1" ht="5.0999999999999996" customHeight="1">
      <c r="A2" s="1852"/>
      <c r="B2" s="1853"/>
      <c r="C2" s="1853"/>
      <c r="D2" s="1854"/>
      <c r="E2" s="1855"/>
      <c r="F2" s="1785"/>
      <c r="G2" s="1785"/>
      <c r="H2" s="1785"/>
    </row>
    <row r="3" spans="1:11" s="1847" customFormat="1" ht="5.0999999999999996" customHeight="1">
      <c r="F3" s="1856"/>
      <c r="G3" s="1856"/>
      <c r="H3" s="1856"/>
    </row>
    <row r="4" spans="1:11" s="1848" customFormat="1" ht="12.75" customHeight="1">
      <c r="A4" s="1728" t="s">
        <v>2</v>
      </c>
      <c r="B4" s="1728"/>
      <c r="C4" s="1728"/>
      <c r="D4" s="1728"/>
      <c r="E4" s="1728"/>
      <c r="F4" s="1857"/>
      <c r="G4" s="1857"/>
      <c r="H4" s="1857"/>
    </row>
    <row r="5" spans="1:11" ht="9.9499999999999993" customHeight="1">
      <c r="A5" s="1728"/>
      <c r="B5" s="1728"/>
      <c r="C5" s="1728"/>
      <c r="D5" s="1728"/>
      <c r="E5" s="1728"/>
      <c r="F5" s="1858"/>
      <c r="G5" s="1858"/>
      <c r="H5" s="1858"/>
    </row>
    <row r="6" spans="1:11" s="369" customFormat="1" ht="12.75" customHeight="1">
      <c r="H6" s="1241" t="s">
        <v>191</v>
      </c>
    </row>
    <row r="7" spans="1:11" s="369" customFormat="1" ht="15" customHeight="1">
      <c r="A7" s="1859" t="s">
        <v>210</v>
      </c>
      <c r="B7" s="1193" t="s">
        <v>211</v>
      </c>
      <c r="C7" s="1193" t="s">
        <v>212</v>
      </c>
      <c r="D7" s="1193" t="s">
        <v>213</v>
      </c>
      <c r="E7" s="1193" t="s">
        <v>214</v>
      </c>
      <c r="F7" s="1860" t="s">
        <v>215</v>
      </c>
      <c r="G7" s="1860" t="s">
        <v>216</v>
      </c>
      <c r="H7" s="1860" t="s">
        <v>217</v>
      </c>
    </row>
    <row r="8" spans="1:11" s="369" customFormat="1" ht="3" customHeight="1">
      <c r="A8" s="1861"/>
      <c r="B8" s="1862"/>
      <c r="C8" s="1862"/>
      <c r="D8" s="1862"/>
      <c r="E8" s="1862"/>
      <c r="F8" s="1862"/>
      <c r="G8" s="1862"/>
      <c r="H8" s="1862"/>
    </row>
    <row r="9" spans="1:11" s="369" customFormat="1" ht="12.75" customHeight="1">
      <c r="A9" s="1863" t="s">
        <v>1501</v>
      </c>
      <c r="B9" s="1864">
        <f t="shared" ref="B9:H9" si="0">SUM(B10:B14)</f>
        <v>119</v>
      </c>
      <c r="C9" s="1864">
        <f t="shared" si="0"/>
        <v>6</v>
      </c>
      <c r="D9" s="1864">
        <f t="shared" si="0"/>
        <v>3</v>
      </c>
      <c r="E9" s="1864">
        <f t="shared" si="0"/>
        <v>19</v>
      </c>
      <c r="F9" s="1864">
        <f t="shared" si="0"/>
        <v>37</v>
      </c>
      <c r="G9" s="1864">
        <f t="shared" si="0"/>
        <v>44</v>
      </c>
      <c r="H9" s="1864">
        <f t="shared" si="0"/>
        <v>10</v>
      </c>
    </row>
    <row r="10" spans="1:11" s="369" customFormat="1" ht="12" customHeight="1">
      <c r="A10" s="1865" t="s">
        <v>218</v>
      </c>
      <c r="B10" s="1866">
        <v>53</v>
      </c>
      <c r="C10" s="1866">
        <v>5</v>
      </c>
      <c r="D10" s="1866">
        <v>1</v>
      </c>
      <c r="E10" s="1866">
        <v>8</v>
      </c>
      <c r="F10" s="1866">
        <v>17</v>
      </c>
      <c r="G10" s="1866">
        <v>16</v>
      </c>
      <c r="H10" s="1866">
        <v>6</v>
      </c>
    </row>
    <row r="11" spans="1:11" s="369" customFormat="1" ht="12" customHeight="1">
      <c r="A11" s="1865" t="s">
        <v>219</v>
      </c>
      <c r="B11" s="1866">
        <v>31</v>
      </c>
      <c r="C11" s="1866">
        <v>1</v>
      </c>
      <c r="D11" s="1866">
        <v>1</v>
      </c>
      <c r="E11" s="1866">
        <v>6</v>
      </c>
      <c r="F11" s="1866">
        <v>11</v>
      </c>
      <c r="G11" s="1866">
        <v>11</v>
      </c>
      <c r="H11" s="1866">
        <v>1</v>
      </c>
    </row>
    <row r="12" spans="1:11" s="369" customFormat="1" ht="12" customHeight="1">
      <c r="A12" s="1865" t="s">
        <v>220</v>
      </c>
      <c r="B12" s="1866">
        <v>16</v>
      </c>
      <c r="C12" s="1866" t="s">
        <v>42</v>
      </c>
      <c r="D12" s="1866" t="s">
        <v>42</v>
      </c>
      <c r="E12" s="1866">
        <v>3</v>
      </c>
      <c r="F12" s="1866">
        <v>4</v>
      </c>
      <c r="G12" s="1866">
        <v>8</v>
      </c>
      <c r="H12" s="1866">
        <v>1</v>
      </c>
    </row>
    <row r="13" spans="1:11" s="369" customFormat="1" ht="12" customHeight="1">
      <c r="A13" s="1865" t="s">
        <v>221</v>
      </c>
      <c r="B13" s="1866">
        <v>14</v>
      </c>
      <c r="C13" s="1866" t="s">
        <v>42</v>
      </c>
      <c r="D13" s="1866">
        <v>1</v>
      </c>
      <c r="E13" s="1866">
        <v>2</v>
      </c>
      <c r="F13" s="1866">
        <v>3</v>
      </c>
      <c r="G13" s="1866">
        <v>7</v>
      </c>
      <c r="H13" s="1866">
        <v>1</v>
      </c>
    </row>
    <row r="14" spans="1:11" s="369" customFormat="1" ht="12" customHeight="1">
      <c r="A14" s="1865" t="s">
        <v>222</v>
      </c>
      <c r="B14" s="1866">
        <v>5</v>
      </c>
      <c r="C14" s="1866" t="s">
        <v>42</v>
      </c>
      <c r="D14" s="1866" t="s">
        <v>42</v>
      </c>
      <c r="E14" s="1866" t="s">
        <v>42</v>
      </c>
      <c r="F14" s="1866">
        <v>2</v>
      </c>
      <c r="G14" s="1866">
        <v>2</v>
      </c>
      <c r="H14" s="1866">
        <v>1</v>
      </c>
      <c r="K14" s="1884"/>
    </row>
    <row r="15" spans="1:11" s="369" customFormat="1" ht="12.75" customHeight="1">
      <c r="A15" s="1863">
        <v>2021</v>
      </c>
      <c r="B15" s="1866">
        <v>1</v>
      </c>
      <c r="C15" s="1866" t="s">
        <v>42</v>
      </c>
      <c r="D15" s="1866" t="s">
        <v>42</v>
      </c>
      <c r="E15" s="1866">
        <v>1</v>
      </c>
      <c r="F15" s="1866" t="s">
        <v>42</v>
      </c>
      <c r="G15" s="1866" t="s">
        <v>42</v>
      </c>
      <c r="H15" s="1866" t="s">
        <v>42</v>
      </c>
    </row>
    <row r="16" spans="1:11" s="369" customFormat="1" ht="12" customHeight="1">
      <c r="A16" s="1865" t="s">
        <v>218</v>
      </c>
      <c r="B16" s="1866" t="s">
        <v>42</v>
      </c>
      <c r="C16" s="1866" t="s">
        <v>42</v>
      </c>
      <c r="D16" s="1866" t="s">
        <v>42</v>
      </c>
      <c r="E16" s="1866" t="s">
        <v>42</v>
      </c>
      <c r="F16" s="1866" t="s">
        <v>42</v>
      </c>
      <c r="G16" s="1866" t="s">
        <v>42</v>
      </c>
      <c r="H16" s="1866" t="s">
        <v>42</v>
      </c>
    </row>
    <row r="17" spans="1:12" s="369" customFormat="1" ht="12" customHeight="1">
      <c r="A17" s="1865" t="s">
        <v>219</v>
      </c>
      <c r="B17" s="1866" t="s">
        <v>42</v>
      </c>
      <c r="C17" s="1866" t="s">
        <v>42</v>
      </c>
      <c r="D17" s="1866" t="s">
        <v>42</v>
      </c>
      <c r="E17" s="1866" t="s">
        <v>42</v>
      </c>
      <c r="F17" s="1866" t="s">
        <v>42</v>
      </c>
      <c r="G17" s="1866" t="s">
        <v>42</v>
      </c>
      <c r="H17" s="1866" t="s">
        <v>42</v>
      </c>
    </row>
    <row r="18" spans="1:12" s="369" customFormat="1" ht="12" customHeight="1">
      <c r="A18" s="1865" t="s">
        <v>220</v>
      </c>
      <c r="B18" s="1866" t="s">
        <v>42</v>
      </c>
      <c r="C18" s="1866" t="s">
        <v>42</v>
      </c>
      <c r="D18" s="1866" t="s">
        <v>42</v>
      </c>
      <c r="E18" s="1866" t="s">
        <v>42</v>
      </c>
      <c r="F18" s="1866" t="s">
        <v>42</v>
      </c>
      <c r="G18" s="1866" t="s">
        <v>42</v>
      </c>
      <c r="H18" s="1866" t="s">
        <v>42</v>
      </c>
    </row>
    <row r="19" spans="1:12" s="369" customFormat="1" ht="12" customHeight="1">
      <c r="A19" s="1865" t="s">
        <v>221</v>
      </c>
      <c r="B19" s="1866" t="s">
        <v>42</v>
      </c>
      <c r="C19" s="1866" t="s">
        <v>42</v>
      </c>
      <c r="D19" s="1866" t="s">
        <v>42</v>
      </c>
      <c r="E19" s="1866" t="s">
        <v>42</v>
      </c>
      <c r="F19" s="1866" t="s">
        <v>42</v>
      </c>
      <c r="G19" s="1866" t="s">
        <v>42</v>
      </c>
      <c r="H19" s="1866" t="s">
        <v>42</v>
      </c>
    </row>
    <row r="20" spans="1:12" s="369" customFormat="1" ht="12" customHeight="1">
      <c r="A20" s="1865" t="s">
        <v>222</v>
      </c>
      <c r="B20" s="1866" t="s">
        <v>42</v>
      </c>
      <c r="C20" s="1866" t="s">
        <v>42</v>
      </c>
      <c r="D20" s="1866" t="s">
        <v>42</v>
      </c>
      <c r="E20" s="1866" t="s">
        <v>42</v>
      </c>
      <c r="F20" s="1866" t="s">
        <v>42</v>
      </c>
      <c r="G20" s="1866" t="s">
        <v>42</v>
      </c>
      <c r="H20" s="1866" t="s">
        <v>42</v>
      </c>
    </row>
    <row r="21" spans="1:12" s="369" customFormat="1" ht="12.75" customHeight="1">
      <c r="A21" s="1870"/>
      <c r="B21" s="1871"/>
      <c r="C21" s="1872"/>
      <c r="D21" s="1872"/>
      <c r="E21" s="1872"/>
      <c r="F21" s="1872"/>
      <c r="G21" s="1872"/>
      <c r="H21" s="1872"/>
    </row>
    <row r="22" spans="1:12" s="369" customFormat="1" ht="15" customHeight="1">
      <c r="A22" s="1867" t="s">
        <v>223</v>
      </c>
      <c r="B22" s="1868"/>
      <c r="C22" s="1869"/>
      <c r="D22" s="1869"/>
      <c r="E22" s="1869"/>
      <c r="F22" s="1869"/>
      <c r="G22" s="2893"/>
      <c r="H22" s="1869"/>
    </row>
    <row r="23" spans="1:12" s="369" customFormat="1" ht="15" customHeight="1">
      <c r="A23" s="1850" t="s">
        <v>195</v>
      </c>
      <c r="B23" s="1850"/>
      <c r="C23" s="1850"/>
      <c r="D23" s="1850"/>
      <c r="E23" s="1850"/>
      <c r="F23" s="1850"/>
      <c r="G23" s="1873"/>
      <c r="H23" s="1873"/>
    </row>
    <row r="24" spans="1:12" s="369" customFormat="1" ht="5.0999999999999996" customHeight="1">
      <c r="A24" s="1850"/>
      <c r="B24" s="1850"/>
      <c r="C24" s="1850"/>
      <c r="D24" s="1850"/>
      <c r="E24" s="1873"/>
      <c r="F24" s="1873"/>
      <c r="G24" s="1873"/>
    </row>
    <row r="25" spans="1:12" s="1849" customFormat="1" ht="12" customHeight="1">
      <c r="A25" s="2989" t="s">
        <v>1531</v>
      </c>
      <c r="B25" s="2998"/>
      <c r="C25" s="2998"/>
      <c r="D25" s="2998"/>
      <c r="E25" s="2998"/>
      <c r="F25" s="2998"/>
      <c r="G25" s="2998"/>
      <c r="H25" s="2998"/>
    </row>
    <row r="26" spans="1:12" s="1849" customFormat="1" ht="12" customHeight="1">
      <c r="A26" s="2998" t="s">
        <v>1532</v>
      </c>
      <c r="B26" s="2998"/>
      <c r="C26" s="2998"/>
      <c r="D26" s="2998"/>
      <c r="E26" s="2998"/>
      <c r="F26" s="2998"/>
      <c r="G26" s="2998"/>
      <c r="H26" s="2998"/>
    </row>
    <row r="27" spans="1:12" s="369" customFormat="1" ht="12" customHeight="1">
      <c r="B27" s="2843"/>
      <c r="C27" s="2843"/>
      <c r="D27" s="2843"/>
      <c r="E27" s="2843"/>
    </row>
    <row r="28" spans="1:12" s="369" customFormat="1" ht="12" customHeight="1">
      <c r="B28" s="2843"/>
      <c r="C28" s="2843"/>
      <c r="D28" s="2843"/>
      <c r="E28" s="2843"/>
    </row>
    <row r="29" spans="1:12" s="369" customFormat="1" ht="12" customHeight="1">
      <c r="B29" s="2843"/>
      <c r="C29" s="2843"/>
      <c r="D29" s="2843"/>
      <c r="E29" s="2843"/>
      <c r="I29" s="1885"/>
      <c r="J29" s="1885" t="s">
        <v>203</v>
      </c>
      <c r="K29" s="1885" t="s">
        <v>202</v>
      </c>
      <c r="L29" s="1886" t="s">
        <v>201</v>
      </c>
    </row>
    <row r="30" spans="1:12" s="369" customFormat="1" ht="12" customHeight="1">
      <c r="B30" s="2843"/>
      <c r="C30" s="2843"/>
      <c r="D30" s="2843"/>
      <c r="E30" s="2843"/>
      <c r="I30" s="1885"/>
      <c r="J30" s="1887"/>
      <c r="K30" s="1887"/>
      <c r="L30" s="1887"/>
    </row>
    <row r="31" spans="1:12" s="369" customFormat="1" ht="12" customHeight="1">
      <c r="B31" s="2843"/>
      <c r="C31" s="2843"/>
      <c r="D31" s="2843"/>
      <c r="E31" s="2843"/>
      <c r="I31" s="1885"/>
      <c r="J31" s="1888"/>
      <c r="K31" s="1888"/>
      <c r="L31" s="1889"/>
    </row>
    <row r="32" spans="1:12" s="369" customFormat="1" ht="12" customHeight="1">
      <c r="B32" s="2843"/>
      <c r="C32" s="2843"/>
      <c r="D32" s="2843"/>
      <c r="E32" s="2843"/>
      <c r="F32" s="2843"/>
      <c r="G32" s="2843"/>
      <c r="H32" s="2843"/>
      <c r="I32" s="1885"/>
      <c r="J32" s="1888"/>
      <c r="K32" s="1888"/>
      <c r="L32" s="1889"/>
    </row>
    <row r="33" spans="1:16" s="369" customFormat="1" ht="12" customHeight="1">
      <c r="B33" s="2843"/>
      <c r="C33" s="2843"/>
      <c r="D33" s="2843"/>
      <c r="E33" s="2843"/>
      <c r="F33" s="2843"/>
      <c r="G33" s="2843"/>
      <c r="H33" s="2843"/>
    </row>
    <row r="34" spans="1:16" s="369" customFormat="1" ht="12" customHeight="1">
      <c r="B34" s="2843"/>
      <c r="C34" s="2843"/>
      <c r="D34" s="2843"/>
      <c r="E34" s="2843"/>
    </row>
    <row r="35" spans="1:16" s="369" customFormat="1" ht="12" customHeight="1">
      <c r="B35" s="2843"/>
      <c r="C35" s="2843"/>
      <c r="E35" s="2843"/>
    </row>
    <row r="36" spans="1:16" s="369" customFormat="1" ht="12" customHeight="1">
      <c r="B36" s="2843"/>
      <c r="C36" s="2843"/>
      <c r="D36" s="2843"/>
      <c r="E36" s="2843"/>
      <c r="G36" s="825"/>
    </row>
    <row r="37" spans="1:16" s="369" customFormat="1" ht="12" customHeight="1" thickBot="1">
      <c r="B37" s="2843"/>
      <c r="C37" s="2843"/>
      <c r="D37" s="2843"/>
      <c r="E37" s="2843"/>
      <c r="F37" s="2911"/>
      <c r="G37" s="825"/>
    </row>
    <row r="38" spans="1:16" s="369" customFormat="1" ht="12" customHeight="1" thickBot="1">
      <c r="B38" s="2843"/>
      <c r="C38" s="2843"/>
      <c r="D38" s="2843"/>
      <c r="E38" s="2843"/>
      <c r="G38" s="825"/>
      <c r="I38" s="2992" t="s">
        <v>197</v>
      </c>
      <c r="J38" s="2993"/>
    </row>
    <row r="39" spans="1:16" s="369" customFormat="1" ht="12" customHeight="1">
      <c r="B39" s="2843"/>
      <c r="C39" s="2843"/>
      <c r="D39" s="2843"/>
      <c r="E39" s="2843"/>
      <c r="I39" s="1890"/>
      <c r="J39" s="1891" t="s">
        <v>224</v>
      </c>
      <c r="K39" s="1891" t="s">
        <v>225</v>
      </c>
      <c r="L39" s="1891" t="s">
        <v>226</v>
      </c>
      <c r="M39" s="1892" t="s">
        <v>91</v>
      </c>
      <c r="O39" s="1893"/>
    </row>
    <row r="40" spans="1:16" s="369" customFormat="1" ht="12" customHeight="1">
      <c r="B40" s="2843"/>
      <c r="C40" s="2843"/>
      <c r="D40" s="2843"/>
      <c r="E40" s="2843"/>
      <c r="I40" s="1894" t="s">
        <v>218</v>
      </c>
      <c r="J40" s="809">
        <v>35</v>
      </c>
      <c r="K40" s="809">
        <v>32</v>
      </c>
      <c r="L40" s="809">
        <v>33</v>
      </c>
      <c r="M40" s="1895">
        <v>52</v>
      </c>
      <c r="N40" s="1896"/>
      <c r="O40" s="1897"/>
    </row>
    <row r="41" spans="1:16" s="369" customFormat="1" ht="12" customHeight="1">
      <c r="B41" s="2843"/>
      <c r="C41" s="2843"/>
      <c r="D41" s="2843"/>
      <c r="E41" s="2843"/>
      <c r="I41" s="1894" t="s">
        <v>219</v>
      </c>
      <c r="J41" s="809">
        <v>11</v>
      </c>
      <c r="K41" s="809">
        <v>11</v>
      </c>
      <c r="L41" s="809">
        <v>24</v>
      </c>
      <c r="M41" s="1895">
        <v>31</v>
      </c>
      <c r="N41" s="1898"/>
      <c r="O41" s="1898"/>
    </row>
    <row r="42" spans="1:16" s="369" customFormat="1" ht="12" customHeight="1">
      <c r="B42" s="2843"/>
      <c r="C42" s="2843"/>
      <c r="D42" s="2843"/>
      <c r="E42" s="2843"/>
      <c r="I42" s="1894" t="s">
        <v>220</v>
      </c>
      <c r="J42" s="809">
        <v>2</v>
      </c>
      <c r="K42" s="809">
        <v>9</v>
      </c>
      <c r="L42" s="809">
        <v>11</v>
      </c>
      <c r="M42" s="1895">
        <v>16</v>
      </c>
    </row>
    <row r="43" spans="1:16" s="369" customFormat="1" ht="12" customHeight="1">
      <c r="B43" s="2843"/>
      <c r="C43" s="2843"/>
      <c r="D43" s="2843"/>
      <c r="E43" s="2843"/>
      <c r="I43" s="1894" t="s">
        <v>221</v>
      </c>
      <c r="J43" s="809">
        <v>3</v>
      </c>
      <c r="K43" s="809">
        <v>2</v>
      </c>
      <c r="L43" s="809">
        <v>11</v>
      </c>
      <c r="M43" s="1895">
        <v>14</v>
      </c>
    </row>
    <row r="44" spans="1:16" s="369" customFormat="1" ht="12" customHeight="1" thickBot="1">
      <c r="B44" s="2843"/>
      <c r="C44" s="2843"/>
      <c r="D44" s="2843"/>
      <c r="E44" s="2843"/>
      <c r="I44" s="1899" t="s">
        <v>222</v>
      </c>
      <c r="J44" s="1900">
        <v>3</v>
      </c>
      <c r="K44" s="1900">
        <v>2</v>
      </c>
      <c r="L44" s="1900">
        <v>2</v>
      </c>
      <c r="M44" s="1901">
        <v>5</v>
      </c>
    </row>
    <row r="45" spans="1:16" s="369" customFormat="1" ht="12" customHeight="1">
      <c r="B45" s="2843"/>
      <c r="C45" s="2843"/>
      <c r="D45" s="2843"/>
      <c r="E45" s="2843"/>
      <c r="J45" s="1723"/>
      <c r="K45" s="1723"/>
      <c r="L45" s="1723"/>
      <c r="M45" s="1723"/>
    </row>
    <row r="46" spans="1:16" s="369" customFormat="1" ht="12" customHeight="1">
      <c r="B46" s="2843"/>
      <c r="C46" s="2843"/>
      <c r="D46" s="2843"/>
      <c r="E46" s="2843"/>
      <c r="J46" s="1723"/>
      <c r="K46" s="1723"/>
      <c r="L46" s="1723"/>
      <c r="M46" s="1723"/>
    </row>
    <row r="47" spans="1:16" s="369" customFormat="1" ht="15" customHeight="1">
      <c r="E47" s="2843"/>
      <c r="J47" s="1723"/>
      <c r="K47" s="1723"/>
      <c r="L47" s="1723"/>
      <c r="M47" s="1723"/>
    </row>
    <row r="48" spans="1:16" s="369" customFormat="1" ht="16.5" customHeight="1">
      <c r="A48" s="1876"/>
      <c r="B48" s="1850"/>
      <c r="C48" s="3000" t="s">
        <v>201</v>
      </c>
      <c r="D48" s="3000"/>
      <c r="E48" s="2999" t="s">
        <v>202</v>
      </c>
      <c r="F48" s="2999"/>
      <c r="G48" s="2999" t="s">
        <v>203</v>
      </c>
      <c r="H48" s="2999"/>
      <c r="I48" s="1902" t="s">
        <v>227</v>
      </c>
      <c r="J48" s="1903" t="s">
        <v>91</v>
      </c>
      <c r="K48" s="2996" t="s">
        <v>226</v>
      </c>
      <c r="L48" s="2997"/>
      <c r="M48" s="2996" t="s">
        <v>225</v>
      </c>
      <c r="N48" s="2996"/>
      <c r="O48" s="2996" t="s">
        <v>224</v>
      </c>
      <c r="P48" s="2997"/>
    </row>
    <row r="49" spans="1:16" s="1850" customFormat="1" ht="12" customHeight="1">
      <c r="A49" s="1877" t="s">
        <v>228</v>
      </c>
      <c r="B49" s="369"/>
      <c r="C49" s="810">
        <v>34</v>
      </c>
      <c r="D49" s="1878"/>
      <c r="E49" s="810">
        <v>32</v>
      </c>
      <c r="F49" s="1878"/>
      <c r="G49" s="810">
        <v>35</v>
      </c>
      <c r="H49" s="1241"/>
      <c r="I49" s="1904"/>
      <c r="J49" s="1905"/>
      <c r="K49" s="1906"/>
      <c r="L49" s="1905"/>
      <c r="M49" s="1905"/>
      <c r="N49" s="1907"/>
      <c r="O49" s="1905"/>
      <c r="P49" s="1907"/>
    </row>
    <row r="50" spans="1:16" s="369" customFormat="1" ht="12" customHeight="1">
      <c r="A50" s="1877" t="s">
        <v>219</v>
      </c>
      <c r="C50" s="810">
        <v>24</v>
      </c>
      <c r="D50" s="1878"/>
      <c r="E50" s="810">
        <v>11</v>
      </c>
      <c r="F50" s="1878"/>
      <c r="G50" s="810">
        <v>11</v>
      </c>
      <c r="H50" s="1241"/>
      <c r="I50" s="1908"/>
      <c r="J50" s="1898"/>
      <c r="K50" s="1908"/>
      <c r="L50" s="1898"/>
      <c r="M50" s="1898"/>
      <c r="N50" s="1898"/>
      <c r="O50" s="1898"/>
      <c r="P50" s="1898"/>
    </row>
    <row r="51" spans="1:16" s="369" customFormat="1" ht="12" customHeight="1">
      <c r="A51" s="1877" t="s">
        <v>229</v>
      </c>
      <c r="C51" s="810">
        <v>11</v>
      </c>
      <c r="D51" s="1878"/>
      <c r="E51" s="810">
        <v>9</v>
      </c>
      <c r="F51" s="1878"/>
      <c r="G51" s="810">
        <v>2</v>
      </c>
      <c r="H51" s="1241"/>
      <c r="I51" s="1909" t="s">
        <v>230</v>
      </c>
      <c r="J51" s="1910">
        <f>SUM(J52:J56)</f>
        <v>118</v>
      </c>
      <c r="K51" s="1910"/>
      <c r="L51" s="1910">
        <f>SUM(L52:L56)</f>
        <v>81</v>
      </c>
      <c r="M51" s="1910"/>
      <c r="N51" s="1910">
        <f>SUM(N52:N56)</f>
        <v>56</v>
      </c>
      <c r="O51" s="1910"/>
      <c r="P51" s="1910">
        <f>SUM(P52:P56)</f>
        <v>54</v>
      </c>
    </row>
    <row r="52" spans="1:16" s="369" customFormat="1" ht="12" customHeight="1">
      <c r="A52" s="1877" t="s">
        <v>231</v>
      </c>
      <c r="C52" s="810">
        <v>11</v>
      </c>
      <c r="D52" s="1878"/>
      <c r="E52" s="810">
        <v>2</v>
      </c>
      <c r="F52" s="1878"/>
      <c r="G52" s="810">
        <v>3</v>
      </c>
      <c r="H52" s="1241"/>
      <c r="I52" s="1865" t="s">
        <v>218</v>
      </c>
      <c r="J52" s="1910">
        <v>52</v>
      </c>
      <c r="K52" s="1910"/>
      <c r="L52" s="810">
        <v>33</v>
      </c>
      <c r="M52" s="1911"/>
      <c r="N52" s="810">
        <v>32</v>
      </c>
      <c r="O52" s="1911"/>
      <c r="P52" s="810">
        <v>35</v>
      </c>
    </row>
    <row r="53" spans="1:16" s="369" customFormat="1" ht="12" customHeight="1">
      <c r="A53" s="1879" t="s">
        <v>222</v>
      </c>
      <c r="B53" s="1724"/>
      <c r="C53" s="810">
        <v>2</v>
      </c>
      <c r="D53" s="1878"/>
      <c r="E53" s="810">
        <v>2</v>
      </c>
      <c r="F53" s="1878"/>
      <c r="G53" s="810">
        <v>3</v>
      </c>
      <c r="H53" s="1851"/>
      <c r="I53" s="1865" t="s">
        <v>219</v>
      </c>
      <c r="J53" s="1910">
        <v>31</v>
      </c>
      <c r="K53" s="1910"/>
      <c r="L53" s="810">
        <v>24</v>
      </c>
      <c r="M53" s="1911"/>
      <c r="N53" s="810">
        <v>11</v>
      </c>
      <c r="O53" s="1911"/>
      <c r="P53" s="810">
        <v>11</v>
      </c>
    </row>
    <row r="54" spans="1:16" s="369" customFormat="1" ht="10.5" customHeight="1">
      <c r="A54" s="1880"/>
      <c r="B54" s="1851"/>
      <c r="C54" s="1851"/>
      <c r="D54" s="1851"/>
      <c r="E54" s="1851"/>
      <c r="F54" s="1851"/>
      <c r="G54" s="1851"/>
      <c r="H54" s="1851"/>
      <c r="I54" s="1865" t="s">
        <v>220</v>
      </c>
      <c r="J54" s="1910">
        <v>16</v>
      </c>
      <c r="K54" s="1910"/>
      <c r="L54" s="810">
        <v>11</v>
      </c>
      <c r="M54" s="1911"/>
      <c r="N54" s="810">
        <v>9</v>
      </c>
      <c r="O54" s="1911"/>
      <c r="P54" s="810">
        <v>2</v>
      </c>
    </row>
    <row r="55" spans="1:16" ht="25.5" customHeight="1">
      <c r="A55" s="1881" t="s">
        <v>232</v>
      </c>
      <c r="D55" s="1724"/>
      <c r="E55" s="1724"/>
      <c r="F55" s="1724"/>
      <c r="G55" s="1724"/>
      <c r="H55" s="1724"/>
      <c r="I55" s="1865" t="s">
        <v>221</v>
      </c>
      <c r="J55" s="1910">
        <v>14</v>
      </c>
      <c r="K55" s="1910"/>
      <c r="L55" s="810">
        <v>11</v>
      </c>
      <c r="M55" s="1911"/>
      <c r="N55" s="810">
        <v>2</v>
      </c>
      <c r="O55" s="1911"/>
      <c r="P55" s="810">
        <v>3</v>
      </c>
    </row>
    <row r="56" spans="1:16" ht="26.25" customHeight="1">
      <c r="A56" s="1882" t="s">
        <v>233</v>
      </c>
      <c r="B56" s="2842"/>
      <c r="C56" s="2842"/>
      <c r="D56" s="2842"/>
      <c r="E56" s="2842"/>
      <c r="F56" s="2842"/>
      <c r="G56" s="2842"/>
      <c r="H56" s="2842"/>
      <c r="I56" s="1865" t="s">
        <v>222</v>
      </c>
      <c r="J56" s="1910">
        <v>5</v>
      </c>
      <c r="K56" s="1910"/>
      <c r="L56" s="810">
        <v>2</v>
      </c>
      <c r="M56" s="1911"/>
      <c r="N56" s="810">
        <v>2</v>
      </c>
      <c r="O56" s="1911"/>
      <c r="P56" s="810">
        <v>3</v>
      </c>
    </row>
    <row r="57" spans="1:16" ht="15" customHeight="1">
      <c r="A57" s="2988" t="s">
        <v>234</v>
      </c>
      <c r="B57" s="2988"/>
      <c r="C57" s="2988"/>
      <c r="D57" s="2988"/>
      <c r="E57" s="2988"/>
      <c r="F57" s="2988"/>
      <c r="G57" s="2988"/>
      <c r="H57" s="2988"/>
    </row>
    <row r="58" spans="1:16" ht="21.75" customHeight="1">
      <c r="A58" s="1724"/>
      <c r="D58" s="1724"/>
      <c r="E58" s="1724"/>
      <c r="F58" s="1724"/>
      <c r="G58" s="1724"/>
      <c r="H58" s="1724"/>
    </row>
    <row r="59" spans="1:16" ht="15" customHeight="1">
      <c r="A59" s="1724"/>
      <c r="D59" s="1724"/>
      <c r="E59" s="1724"/>
      <c r="F59" s="1724"/>
      <c r="G59" s="1724"/>
      <c r="H59" s="1724"/>
    </row>
  </sheetData>
  <mergeCells count="10">
    <mergeCell ref="A57:H57"/>
    <mergeCell ref="G48:H48"/>
    <mergeCell ref="E48:F48"/>
    <mergeCell ref="C48:D48"/>
    <mergeCell ref="A26:H26"/>
    <mergeCell ref="K48:L48"/>
    <mergeCell ref="M48:N48"/>
    <mergeCell ref="O48:P48"/>
    <mergeCell ref="I38:J38"/>
    <mergeCell ref="A25:H25"/>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06"/>
  <sheetViews>
    <sheetView showGridLines="0" view="pageBreakPreview" topLeftCell="A31" zoomScaleNormal="100" zoomScaleSheetLayoutView="100" workbookViewId="0">
      <selection activeCell="G35" sqref="G35"/>
    </sheetView>
  </sheetViews>
  <sheetFormatPr baseColWidth="10" defaultColWidth="9.42578125" defaultRowHeight="15" customHeight="1"/>
  <cols>
    <col min="1" max="1" width="30.7109375" style="1781" customWidth="1"/>
    <col min="2" max="5" width="12.7109375" style="1781" customWidth="1"/>
    <col min="6" max="6" width="16" style="1781" customWidth="1"/>
    <col min="7" max="10" width="4.42578125" style="1781" customWidth="1"/>
    <col min="11" max="16384" width="9.42578125" style="1781"/>
  </cols>
  <sheetData>
    <row r="1" spans="1:11" s="1775" customFormat="1" ht="30" customHeight="1">
      <c r="A1" s="1782"/>
      <c r="B1" s="1718"/>
      <c r="C1" s="1718"/>
      <c r="D1" s="1726"/>
      <c r="E1" s="1726"/>
      <c r="F1" s="723" t="s">
        <v>1477</v>
      </c>
      <c r="G1" s="366"/>
    </row>
    <row r="2" spans="1:11" s="1775" customFormat="1" ht="5.0999999999999996" customHeight="1">
      <c r="A2" s="1783"/>
      <c r="B2" s="1783"/>
      <c r="C2" s="1784"/>
      <c r="D2" s="1785"/>
      <c r="E2" s="1785"/>
      <c r="F2" s="1785"/>
      <c r="G2" s="1784"/>
    </row>
    <row r="3" spans="1:11" s="1776" customFormat="1" ht="5.0999999999999996" customHeight="1">
      <c r="A3" s="1786"/>
      <c r="B3" s="1786"/>
      <c r="C3" s="1786"/>
      <c r="D3" s="1786"/>
      <c r="E3" s="1786"/>
      <c r="F3" s="1786"/>
      <c r="G3" s="1775"/>
      <c r="H3" s="1775"/>
      <c r="I3" s="1775"/>
      <c r="J3" s="1775"/>
    </row>
    <row r="4" spans="1:11" s="1777" customFormat="1" ht="15" customHeight="1">
      <c r="A4" s="3001" t="s">
        <v>235</v>
      </c>
      <c r="B4" s="3001"/>
      <c r="C4" s="3001"/>
      <c r="D4" s="3002"/>
      <c r="E4" s="3002"/>
      <c r="F4" s="3002"/>
      <c r="G4" s="1787"/>
      <c r="H4" s="1787"/>
      <c r="I4" s="1787"/>
      <c r="J4" s="1787"/>
    </row>
    <row r="5" spans="1:11" s="1778" customFormat="1" ht="15" customHeight="1">
      <c r="A5" s="1788"/>
      <c r="B5" s="1789"/>
      <c r="C5" s="1789"/>
      <c r="D5" s="1789"/>
      <c r="E5" s="1789"/>
      <c r="F5" s="1790"/>
      <c r="G5" s="1775"/>
      <c r="H5" s="1775"/>
      <c r="I5" s="1775"/>
      <c r="J5" s="1775"/>
    </row>
    <row r="6" spans="1:11" s="461" customFormat="1" ht="15.75" customHeight="1">
      <c r="A6" s="1791"/>
      <c r="B6" s="1792"/>
      <c r="F6" s="1793" t="s">
        <v>236</v>
      </c>
      <c r="G6" s="1794"/>
      <c r="H6" s="1794"/>
      <c r="I6" s="1794"/>
      <c r="J6" s="1794"/>
    </row>
    <row r="7" spans="1:11" s="461" customFormat="1" ht="15" customHeight="1">
      <c r="A7" s="1795" t="s">
        <v>237</v>
      </c>
      <c r="B7" s="1796">
        <v>2017</v>
      </c>
      <c r="C7" s="1796">
        <v>2018</v>
      </c>
      <c r="D7" s="1796">
        <v>2019</v>
      </c>
      <c r="E7" s="1796">
        <v>2020</v>
      </c>
      <c r="F7" s="1796">
        <v>2021</v>
      </c>
      <c r="G7" s="1794"/>
      <c r="H7" s="1794"/>
      <c r="I7" s="1794"/>
      <c r="J7" s="1794"/>
      <c r="K7" s="1834"/>
    </row>
    <row r="8" spans="1:11" s="461" customFormat="1" ht="5.25" customHeight="1">
      <c r="A8" s="1797"/>
      <c r="B8" s="1798"/>
      <c r="C8" s="1798"/>
      <c r="D8" s="1798"/>
      <c r="E8" s="1798"/>
      <c r="F8" s="1798"/>
      <c r="G8" s="1794"/>
      <c r="H8" s="1794"/>
      <c r="I8" s="1794"/>
      <c r="J8" s="1794"/>
      <c r="K8" s="1813"/>
    </row>
    <row r="9" spans="1:11" s="461" customFormat="1" ht="5.25" customHeight="1">
      <c r="A9" s="1797"/>
      <c r="G9" s="1794"/>
      <c r="H9" s="1794"/>
      <c r="I9" s="1794"/>
      <c r="J9" s="1794"/>
      <c r="K9" s="1813"/>
    </row>
    <row r="10" spans="1:11" s="1779" customFormat="1" ht="12.75" hidden="1" customHeight="1">
      <c r="A10" s="1799" t="s">
        <v>103</v>
      </c>
      <c r="G10" s="1794"/>
      <c r="H10" s="1794"/>
      <c r="I10" s="1794"/>
      <c r="J10" s="1794"/>
    </row>
    <row r="11" spans="1:11" s="461" customFormat="1" ht="12.75" hidden="1" customHeight="1">
      <c r="A11" s="1799" t="s">
        <v>95</v>
      </c>
      <c r="G11" s="1794"/>
      <c r="H11" s="1794"/>
      <c r="I11" s="1794"/>
      <c r="J11" s="1794"/>
    </row>
    <row r="12" spans="1:11" s="461" customFormat="1" ht="12.75" hidden="1" customHeight="1">
      <c r="A12" s="1799" t="s">
        <v>0</v>
      </c>
      <c r="G12" s="1794"/>
      <c r="H12" s="1794"/>
      <c r="I12" s="1794"/>
      <c r="J12" s="1794"/>
    </row>
    <row r="13" spans="1:11" s="461" customFormat="1" ht="12" customHeight="1">
      <c r="A13" s="1799" t="s">
        <v>238</v>
      </c>
      <c r="B13" s="461">
        <v>0.3</v>
      </c>
      <c r="C13" s="461">
        <v>0.2</v>
      </c>
      <c r="D13" s="461">
        <v>0.2</v>
      </c>
      <c r="E13" s="461">
        <v>0.2</v>
      </c>
      <c r="F13" s="1240">
        <v>0.23</v>
      </c>
      <c r="G13" s="1794"/>
      <c r="H13" s="1794"/>
      <c r="I13" s="1794"/>
      <c r="J13" s="1794"/>
    </row>
    <row r="14" spans="1:11" s="461" customFormat="1" ht="12" customHeight="1">
      <c r="A14" s="1799" t="s">
        <v>103</v>
      </c>
      <c r="B14" s="461">
        <v>0.4</v>
      </c>
      <c r="C14" s="461">
        <v>0.2</v>
      </c>
      <c r="D14" s="461">
        <v>0.1</v>
      </c>
      <c r="E14" s="461">
        <v>0.2</v>
      </c>
      <c r="F14" s="1240">
        <v>0.2</v>
      </c>
      <c r="G14" s="1794"/>
      <c r="H14" s="1794"/>
      <c r="I14" s="1794"/>
      <c r="J14" s="1794"/>
    </row>
    <row r="15" spans="1:11" s="461" customFormat="1" ht="12" customHeight="1">
      <c r="A15" s="1800" t="s">
        <v>77</v>
      </c>
      <c r="B15" s="461">
        <v>0.6</v>
      </c>
      <c r="C15" s="461">
        <v>0.2</v>
      </c>
      <c r="D15" s="461">
        <v>0.1</v>
      </c>
      <c r="E15" s="461">
        <v>0.1</v>
      </c>
      <c r="F15" s="1240" t="s">
        <v>139</v>
      </c>
      <c r="G15" s="1794"/>
      <c r="H15" s="1794"/>
      <c r="I15" s="1794"/>
      <c r="J15" s="1794"/>
    </row>
    <row r="16" spans="1:11" s="1779" customFormat="1" ht="3" customHeight="1">
      <c r="A16" s="1801"/>
      <c r="B16" s="1802"/>
      <c r="C16" s="1802"/>
      <c r="D16" s="1802"/>
      <c r="E16" s="1802"/>
      <c r="F16" s="1802"/>
      <c r="G16" s="1794"/>
      <c r="H16" s="1794"/>
      <c r="I16" s="1794"/>
      <c r="J16" s="1794"/>
    </row>
    <row r="17" spans="1:16" s="461" customFormat="1" ht="5.0999999999999996" customHeight="1">
      <c r="A17" s="1803"/>
      <c r="B17" s="1804"/>
      <c r="C17" s="1805"/>
      <c r="D17" s="1805"/>
      <c r="E17" s="1805"/>
      <c r="F17" s="1805"/>
      <c r="G17" s="1794"/>
      <c r="H17" s="1794"/>
      <c r="I17" s="1794"/>
      <c r="J17" s="1794"/>
      <c r="K17" s="1779"/>
      <c r="L17" s="1779"/>
      <c r="M17" s="1779"/>
      <c r="N17" s="1779"/>
    </row>
    <row r="18" spans="1:16" s="461" customFormat="1" ht="15" customHeight="1">
      <c r="A18" s="1806" t="s">
        <v>239</v>
      </c>
      <c r="B18" s="1802"/>
      <c r="C18" s="1798"/>
      <c r="D18" s="1798"/>
      <c r="E18" s="1798"/>
      <c r="F18" s="1798"/>
      <c r="G18" s="1794"/>
      <c r="H18" s="1794"/>
      <c r="I18" s="1794"/>
      <c r="J18" s="1794"/>
    </row>
    <row r="19" spans="1:16" s="461" customFormat="1" ht="15" customHeight="1">
      <c r="A19" s="1807" t="s">
        <v>135</v>
      </c>
      <c r="B19" s="1802"/>
      <c r="C19" s="1798"/>
      <c r="D19" s="1798"/>
      <c r="E19" s="1798"/>
      <c r="F19" s="1798"/>
      <c r="G19" s="1794"/>
      <c r="H19" s="1794"/>
      <c r="I19" s="1794"/>
      <c r="J19" s="1794"/>
    </row>
    <row r="20" spans="1:16" s="461" customFormat="1" ht="15" customHeight="1">
      <c r="A20" s="1797"/>
      <c r="B20" s="1808"/>
      <c r="C20" s="1808"/>
      <c r="D20" s="1808"/>
      <c r="E20" s="1808"/>
      <c r="F20" s="1808"/>
      <c r="G20" s="1794"/>
      <c r="H20" s="1794"/>
      <c r="I20" s="1794"/>
      <c r="J20" s="1794"/>
    </row>
    <row r="21" spans="1:16" s="1780" customFormat="1" ht="15" customHeight="1">
      <c r="A21" s="1640" t="s">
        <v>240</v>
      </c>
      <c r="B21" s="1809"/>
      <c r="C21" s="1779"/>
      <c r="D21" s="1779"/>
      <c r="E21" s="1779"/>
      <c r="F21" s="1779"/>
      <c r="K21" s="1835"/>
      <c r="L21" s="1835"/>
    </row>
    <row r="22" spans="1:16" s="461" customFormat="1" ht="15" customHeight="1">
      <c r="A22" s="1810"/>
      <c r="B22" s="1792"/>
      <c r="F22" s="1793" t="s">
        <v>236</v>
      </c>
      <c r="G22" s="2894"/>
    </row>
    <row r="23" spans="1:16" s="461" customFormat="1" ht="15" customHeight="1">
      <c r="A23" s="1795" t="s">
        <v>237</v>
      </c>
      <c r="B23" s="1811">
        <v>2017</v>
      </c>
      <c r="C23" s="1811">
        <v>2018</v>
      </c>
      <c r="D23" s="1811">
        <v>2019</v>
      </c>
      <c r="E23" s="1811">
        <v>2020</v>
      </c>
      <c r="F23" s="1811">
        <v>2021</v>
      </c>
      <c r="L23" s="1167"/>
      <c r="M23" s="1167"/>
      <c r="N23" s="1167"/>
      <c r="O23" s="1167"/>
      <c r="P23" s="1836"/>
    </row>
    <row r="24" spans="1:16" s="461" customFormat="1" ht="5.0999999999999996" customHeight="1">
      <c r="A24" s="1797"/>
      <c r="B24" s="1798"/>
      <c r="C24" s="1798"/>
      <c r="D24" s="1798"/>
      <c r="E24" s="1798"/>
      <c r="F24" s="1798"/>
      <c r="L24" s="1167"/>
      <c r="M24" s="1167"/>
      <c r="N24" s="1837"/>
      <c r="O24" s="1837"/>
      <c r="P24" s="1837"/>
    </row>
    <row r="25" spans="1:16" s="461" customFormat="1" ht="5.0999999999999996" customHeight="1">
      <c r="A25" s="1797"/>
      <c r="G25" s="1813"/>
      <c r="L25" s="1167"/>
      <c r="M25" s="1167"/>
      <c r="N25" s="1838"/>
      <c r="O25" s="1838"/>
      <c r="P25" s="1839"/>
    </row>
    <row r="26" spans="1:16" s="461" customFormat="1" ht="12" customHeight="1">
      <c r="A26" s="1799" t="s">
        <v>95</v>
      </c>
      <c r="B26" s="1240" t="s">
        <v>139</v>
      </c>
      <c r="C26" s="1240" t="s">
        <v>139</v>
      </c>
      <c r="D26" s="1240" t="s">
        <v>139</v>
      </c>
      <c r="E26" s="1240" t="s">
        <v>241</v>
      </c>
      <c r="F26" s="1240" t="s">
        <v>241</v>
      </c>
    </row>
    <row r="27" spans="1:16" s="461" customFormat="1" ht="12" customHeight="1">
      <c r="A27" s="1799" t="s">
        <v>238</v>
      </c>
      <c r="B27" s="461">
        <v>0.4</v>
      </c>
      <c r="C27" s="461">
        <v>0.2</v>
      </c>
      <c r="D27" s="461">
        <v>0.3</v>
      </c>
      <c r="E27" s="1240">
        <v>0.3</v>
      </c>
      <c r="F27" s="1240">
        <v>1.2</v>
      </c>
    </row>
    <row r="28" spans="1:16" s="461" customFormat="1" ht="12" customHeight="1">
      <c r="A28" s="1799" t="s">
        <v>103</v>
      </c>
      <c r="B28" s="461">
        <v>1.6</v>
      </c>
      <c r="C28" s="461">
        <v>1</v>
      </c>
      <c r="D28" s="461">
        <v>3.1</v>
      </c>
      <c r="E28" s="1240">
        <v>3.8</v>
      </c>
      <c r="F28" s="1240">
        <v>1.5</v>
      </c>
    </row>
    <row r="29" spans="1:16" s="461" customFormat="1" ht="12" customHeight="1">
      <c r="A29" s="461" t="s">
        <v>77</v>
      </c>
      <c r="B29" s="461">
        <v>9.8000000000000007</v>
      </c>
      <c r="C29" s="461">
        <v>5.8</v>
      </c>
      <c r="D29" s="461">
        <v>1.7</v>
      </c>
      <c r="E29" s="1240" t="s">
        <v>139</v>
      </c>
      <c r="F29" s="1240" t="s">
        <v>139</v>
      </c>
    </row>
    <row r="30" spans="1:16" s="461" customFormat="1" ht="5.0999999999999996" customHeight="1">
      <c r="A30" s="1814"/>
      <c r="B30" s="1814"/>
      <c r="C30" s="1814"/>
      <c r="D30" s="1814"/>
      <c r="E30" s="1814"/>
      <c r="F30" s="1814"/>
    </row>
    <row r="31" spans="1:16" s="461" customFormat="1" ht="5.0999999999999996" customHeight="1">
      <c r="A31" s="1815"/>
      <c r="B31" s="1815"/>
      <c r="C31" s="1815"/>
      <c r="D31" s="1815"/>
      <c r="E31" s="1815"/>
      <c r="F31" s="1815"/>
    </row>
    <row r="32" spans="1:16" s="461" customFormat="1" ht="15" customHeight="1">
      <c r="A32" s="1806" t="s">
        <v>242</v>
      </c>
      <c r="B32" s="1814"/>
      <c r="C32" s="1816"/>
      <c r="D32" s="1816"/>
      <c r="E32" s="1816"/>
      <c r="F32" s="1816"/>
    </row>
    <row r="33" spans="1:11" s="461" customFormat="1" ht="15" customHeight="1">
      <c r="A33" s="1807" t="s">
        <v>135</v>
      </c>
      <c r="B33" s="1814"/>
      <c r="C33" s="1816"/>
      <c r="D33" s="1816"/>
      <c r="E33" s="1816"/>
      <c r="F33" s="1816"/>
    </row>
    <row r="34" spans="1:11" s="461" customFormat="1" ht="15" customHeight="1">
      <c r="A34" s="1797"/>
      <c r="B34" s="1817"/>
      <c r="C34" s="1816"/>
      <c r="D34" s="1816"/>
      <c r="E34" s="1816"/>
      <c r="F34" s="1816"/>
    </row>
    <row r="35" spans="1:11" s="461" customFormat="1" ht="15" customHeight="1">
      <c r="A35" s="1640" t="s">
        <v>243</v>
      </c>
      <c r="B35" s="1818"/>
      <c r="C35" s="1816"/>
      <c r="D35" s="1816"/>
      <c r="E35" s="1816"/>
      <c r="F35" s="1816"/>
    </row>
    <row r="36" spans="1:11" s="461" customFormat="1" ht="15" customHeight="1">
      <c r="A36" s="1819"/>
      <c r="B36" s="1818"/>
      <c r="C36" s="1814"/>
      <c r="D36" s="1814"/>
      <c r="E36" s="1814"/>
      <c r="F36" s="1814"/>
      <c r="H36" s="1820"/>
    </row>
    <row r="37" spans="1:11" s="461" customFormat="1" ht="5.0999999999999996" customHeight="1">
      <c r="A37" s="1810"/>
      <c r="B37" s="1812"/>
      <c r="C37" s="1814"/>
      <c r="D37" s="1814"/>
      <c r="E37" s="1814"/>
      <c r="F37" s="2912"/>
      <c r="G37" s="1821"/>
      <c r="H37" s="1821"/>
      <c r="I37" s="1821"/>
    </row>
    <row r="38" spans="1:11" s="461" customFormat="1" ht="5.0999999999999996" customHeight="1">
      <c r="A38" s="1797"/>
      <c r="B38" s="1808"/>
      <c r="C38" s="1808"/>
      <c r="D38" s="1808"/>
      <c r="E38" s="1808"/>
      <c r="F38" s="1808"/>
      <c r="G38" s="1821"/>
      <c r="H38" s="1821"/>
      <c r="I38" s="1821"/>
    </row>
    <row r="39" spans="1:11" s="461" customFormat="1" ht="15" customHeight="1">
      <c r="A39" s="1795" t="s">
        <v>237</v>
      </c>
      <c r="B39" s="1822">
        <v>2017</v>
      </c>
      <c r="C39" s="1822">
        <v>2018</v>
      </c>
      <c r="D39" s="1822">
        <v>2019</v>
      </c>
      <c r="E39" s="1822">
        <v>2020</v>
      </c>
      <c r="F39" s="1822">
        <v>2021</v>
      </c>
      <c r="G39" s="1781"/>
      <c r="H39" s="1781"/>
      <c r="I39" s="1781"/>
      <c r="J39" s="1781"/>
    </row>
    <row r="40" spans="1:11" ht="5.0999999999999996" customHeight="1">
      <c r="A40" s="1797"/>
      <c r="B40" s="1814"/>
      <c r="C40" s="1814"/>
      <c r="D40" s="1814"/>
      <c r="E40" s="1814"/>
      <c r="F40" s="1814"/>
    </row>
    <row r="41" spans="1:11" ht="5.0999999999999996" customHeight="1">
      <c r="A41" s="1797"/>
      <c r="E41" s="1823"/>
      <c r="F41" s="1823"/>
      <c r="G41" s="1824"/>
      <c r="H41" s="1824"/>
      <c r="I41" s="1824"/>
      <c r="J41" s="1824"/>
    </row>
    <row r="42" spans="1:11" ht="12" customHeight="1">
      <c r="A42" s="1825" t="s">
        <v>103</v>
      </c>
      <c r="B42" s="1781">
        <v>6.4</v>
      </c>
      <c r="C42" s="1826">
        <v>5.77</v>
      </c>
      <c r="D42" s="1823">
        <v>6.6</v>
      </c>
      <c r="E42" s="1827">
        <v>6.5</v>
      </c>
      <c r="F42" s="1827">
        <v>6.8</v>
      </c>
      <c r="K42" s="461"/>
    </row>
    <row r="43" spans="1:11" ht="12" customHeight="1">
      <c r="A43" s="1799" t="s">
        <v>95</v>
      </c>
      <c r="B43" s="1781">
        <v>6.6</v>
      </c>
      <c r="C43" s="1826">
        <v>6.11</v>
      </c>
      <c r="D43" s="1823">
        <v>6.4</v>
      </c>
      <c r="E43" s="1827">
        <v>7.4</v>
      </c>
      <c r="F43" s="1827" t="s">
        <v>139</v>
      </c>
    </row>
    <row r="44" spans="1:11" ht="12" customHeight="1">
      <c r="A44" s="1799" t="s">
        <v>104</v>
      </c>
      <c r="B44" s="1781">
        <v>6.6</v>
      </c>
      <c r="C44" s="1826">
        <v>5.98</v>
      </c>
      <c r="D44" s="1823">
        <v>6.8</v>
      </c>
      <c r="E44" s="1827">
        <v>6.9</v>
      </c>
      <c r="F44" s="1827">
        <v>7.4</v>
      </c>
    </row>
    <row r="45" spans="1:11" ht="12" customHeight="1">
      <c r="A45" s="1799" t="s">
        <v>110</v>
      </c>
      <c r="B45" s="1781">
        <v>6.8</v>
      </c>
      <c r="C45" s="1826">
        <v>6.31</v>
      </c>
      <c r="D45" s="1823">
        <v>6.7</v>
      </c>
      <c r="E45" s="1827">
        <v>6.4</v>
      </c>
      <c r="F45" s="1827">
        <v>6.4</v>
      </c>
    </row>
    <row r="46" spans="1:11" ht="12" customHeight="1">
      <c r="A46" s="1799" t="s">
        <v>238</v>
      </c>
      <c r="B46" s="1781">
        <v>6.4</v>
      </c>
      <c r="C46" s="1826">
        <v>5.92</v>
      </c>
      <c r="D46" s="1823">
        <v>6.8</v>
      </c>
      <c r="E46" s="1827">
        <v>6.4</v>
      </c>
      <c r="F46" s="1827">
        <v>6</v>
      </c>
    </row>
    <row r="47" spans="1:11" ht="12" customHeight="1">
      <c r="A47" s="1799" t="s">
        <v>133</v>
      </c>
      <c r="B47" s="1781">
        <v>6.5</v>
      </c>
      <c r="C47" s="1826">
        <v>6.05</v>
      </c>
      <c r="D47" s="1823">
        <v>6.4</v>
      </c>
      <c r="E47" s="1827">
        <v>7</v>
      </c>
      <c r="F47" s="1827">
        <v>6.3</v>
      </c>
    </row>
    <row r="48" spans="1:11" ht="12" customHeight="1">
      <c r="A48" s="1799" t="s">
        <v>143</v>
      </c>
      <c r="B48" s="1781">
        <v>6.4</v>
      </c>
      <c r="C48" s="1826">
        <v>6.1</v>
      </c>
      <c r="D48" s="1823">
        <v>6.2</v>
      </c>
      <c r="E48" s="1827">
        <v>6.3</v>
      </c>
      <c r="F48" s="1827" t="s">
        <v>139</v>
      </c>
    </row>
    <row r="49" spans="1:6" ht="12" customHeight="1">
      <c r="A49" s="1799" t="s">
        <v>77</v>
      </c>
      <c r="B49" s="1781">
        <v>6.5</v>
      </c>
      <c r="C49" s="1826">
        <v>6.01</v>
      </c>
      <c r="D49" s="1823">
        <v>6.3</v>
      </c>
      <c r="E49" s="1827">
        <v>6.2</v>
      </c>
      <c r="F49" s="1827">
        <v>6.2</v>
      </c>
    </row>
    <row r="50" spans="1:6" ht="12" customHeight="1">
      <c r="A50" s="1799" t="s">
        <v>150</v>
      </c>
      <c r="B50" s="1781">
        <v>6.7</v>
      </c>
      <c r="C50" s="1826">
        <v>6.02</v>
      </c>
      <c r="D50" s="1823">
        <v>6.7</v>
      </c>
      <c r="E50" s="1827">
        <v>6.5</v>
      </c>
      <c r="F50" s="1827">
        <v>6.2</v>
      </c>
    </row>
    <row r="51" spans="1:6" ht="12" customHeight="1">
      <c r="A51" s="1799" t="s">
        <v>152</v>
      </c>
      <c r="B51" s="1781">
        <v>6.3</v>
      </c>
      <c r="C51" s="1826">
        <v>5.83</v>
      </c>
      <c r="D51" s="1823">
        <v>6.3</v>
      </c>
      <c r="E51" s="1827">
        <v>6.2</v>
      </c>
      <c r="F51" s="1827">
        <v>6.3</v>
      </c>
    </row>
    <row r="52" spans="1:6" ht="12" customHeight="1">
      <c r="A52" s="1799" t="s">
        <v>33</v>
      </c>
      <c r="B52" s="1781">
        <v>6.3</v>
      </c>
      <c r="C52" s="1826">
        <v>6.54</v>
      </c>
      <c r="D52" s="1823">
        <v>6.6</v>
      </c>
      <c r="E52" s="1827">
        <v>6.2</v>
      </c>
      <c r="F52" s="1827">
        <v>6.4</v>
      </c>
    </row>
    <row r="53" spans="1:6" ht="12" customHeight="1">
      <c r="A53" s="1828" t="s">
        <v>105</v>
      </c>
      <c r="B53" s="1829">
        <v>6.3</v>
      </c>
      <c r="C53" s="1830">
        <v>6.07</v>
      </c>
      <c r="D53" s="1823">
        <v>6.7</v>
      </c>
      <c r="E53" s="1827">
        <v>6.3</v>
      </c>
      <c r="F53" s="1827" t="s">
        <v>139</v>
      </c>
    </row>
    <row r="54" spans="1:6" ht="12" customHeight="1">
      <c r="A54" s="1828" t="s">
        <v>71</v>
      </c>
      <c r="B54" s="1829">
        <v>6.4</v>
      </c>
      <c r="C54" s="1830">
        <v>6.73</v>
      </c>
      <c r="D54" s="1823">
        <v>6.5</v>
      </c>
      <c r="E54" s="1827">
        <v>7.3</v>
      </c>
      <c r="F54" s="1827" t="s">
        <v>139</v>
      </c>
    </row>
    <row r="55" spans="1:6" ht="12" customHeight="1">
      <c r="A55" s="1828" t="s">
        <v>244</v>
      </c>
      <c r="B55" s="1829">
        <v>6.6</v>
      </c>
      <c r="C55" s="1830">
        <v>5.75</v>
      </c>
      <c r="D55" s="1823">
        <v>7</v>
      </c>
      <c r="E55" s="1827" t="s">
        <v>139</v>
      </c>
      <c r="F55" s="1827" t="s">
        <v>139</v>
      </c>
    </row>
    <row r="56" spans="1:6" ht="12" customHeight="1">
      <c r="A56" s="1828" t="s">
        <v>245</v>
      </c>
      <c r="B56" s="1829">
        <v>6.9</v>
      </c>
      <c r="C56" s="1830">
        <v>6.04</v>
      </c>
      <c r="D56" s="1823">
        <v>6.7</v>
      </c>
      <c r="E56" s="1827">
        <v>5.9</v>
      </c>
      <c r="F56" s="1827" t="s">
        <v>139</v>
      </c>
    </row>
    <row r="57" spans="1:6" ht="12" customHeight="1">
      <c r="A57" s="1828" t="s">
        <v>246</v>
      </c>
      <c r="B57" s="1829">
        <v>6</v>
      </c>
      <c r="C57" s="1830">
        <v>5.97</v>
      </c>
      <c r="D57" s="1823">
        <v>6.5</v>
      </c>
      <c r="E57" s="1827">
        <v>7.1</v>
      </c>
      <c r="F57" s="1827" t="s">
        <v>139</v>
      </c>
    </row>
    <row r="58" spans="1:6" ht="12" customHeight="1">
      <c r="A58" s="1828" t="s">
        <v>75</v>
      </c>
      <c r="B58" s="1829">
        <v>6.8</v>
      </c>
      <c r="C58" s="1830">
        <v>6.24</v>
      </c>
      <c r="D58" s="1823">
        <v>6.7</v>
      </c>
      <c r="E58" s="1827">
        <v>7.8</v>
      </c>
      <c r="F58" s="1827">
        <v>7.2</v>
      </c>
    </row>
    <row r="59" spans="1:6" ht="12" customHeight="1">
      <c r="A59" s="1828" t="s">
        <v>132</v>
      </c>
      <c r="B59" s="1829">
        <v>6.6</v>
      </c>
      <c r="C59" s="1830">
        <v>5.97</v>
      </c>
      <c r="D59" s="1823">
        <v>6.5</v>
      </c>
      <c r="E59" s="1827">
        <v>6.8</v>
      </c>
      <c r="F59" s="1827">
        <v>7.6</v>
      </c>
    </row>
    <row r="60" spans="1:6" ht="12" customHeight="1">
      <c r="A60" s="1828" t="s">
        <v>247</v>
      </c>
      <c r="B60" s="1829">
        <v>6.6</v>
      </c>
      <c r="C60" s="1830">
        <v>6.15</v>
      </c>
      <c r="D60" s="1823">
        <v>6.3</v>
      </c>
      <c r="E60" s="1827" t="s">
        <v>139</v>
      </c>
      <c r="F60" s="1827">
        <v>5.8</v>
      </c>
    </row>
    <row r="61" spans="1:6" ht="12" customHeight="1">
      <c r="A61" s="1828" t="s">
        <v>125</v>
      </c>
      <c r="B61" s="1829">
        <v>6.4</v>
      </c>
      <c r="C61" s="1830">
        <v>6.05</v>
      </c>
      <c r="D61" s="1823">
        <v>6.7</v>
      </c>
      <c r="E61" s="1827" t="s">
        <v>139</v>
      </c>
      <c r="F61" s="1827">
        <v>6.1</v>
      </c>
    </row>
    <row r="62" spans="1:6" ht="12" customHeight="1">
      <c r="A62" s="1828" t="s">
        <v>248</v>
      </c>
      <c r="B62" s="1829">
        <v>6.5</v>
      </c>
      <c r="C62" s="1830">
        <v>6.06</v>
      </c>
      <c r="D62" s="1823">
        <v>6.8</v>
      </c>
      <c r="E62" s="1827">
        <v>6.3</v>
      </c>
      <c r="F62" s="1827">
        <v>6.4</v>
      </c>
    </row>
    <row r="63" spans="1:6" ht="5.0999999999999996" customHeight="1">
      <c r="A63" s="1797"/>
      <c r="B63" s="1797"/>
      <c r="C63" s="1797"/>
      <c r="D63" s="1797"/>
      <c r="E63" s="1797"/>
      <c r="F63" s="1831"/>
    </row>
    <row r="64" spans="1:6" ht="5.0999999999999996" customHeight="1">
      <c r="A64" s="1832"/>
      <c r="B64" s="1833"/>
      <c r="C64" s="1815"/>
      <c r="D64" s="1815"/>
      <c r="E64" s="1815"/>
      <c r="F64" s="1815"/>
    </row>
    <row r="65" spans="1:6" ht="13.5" customHeight="1">
      <c r="A65" s="1840" t="s">
        <v>162</v>
      </c>
      <c r="B65" s="1841"/>
      <c r="C65" s="1816"/>
      <c r="D65" s="1816"/>
      <c r="E65" s="1816"/>
      <c r="F65" s="1816"/>
    </row>
    <row r="66" spans="1:6" ht="15" customHeight="1">
      <c r="A66" s="1842"/>
      <c r="B66" s="1843"/>
      <c r="C66" s="1816"/>
      <c r="D66" s="1816"/>
      <c r="E66" s="1816"/>
      <c r="F66" s="1816"/>
    </row>
    <row r="67" spans="1:6" ht="15" customHeight="1">
      <c r="A67" s="1841"/>
      <c r="B67" s="1844"/>
      <c r="C67" s="1816"/>
      <c r="D67" s="1816"/>
      <c r="E67" s="1816"/>
      <c r="F67" s="1816"/>
    </row>
    <row r="68" spans="1:6" ht="15" customHeight="1">
      <c r="A68" s="1841"/>
      <c r="B68" s="1844"/>
      <c r="C68" s="1816"/>
      <c r="D68" s="1816"/>
      <c r="E68" s="1816"/>
      <c r="F68" s="1816"/>
    </row>
    <row r="69" spans="1:6" ht="15" customHeight="1">
      <c r="A69" s="1841"/>
      <c r="B69" s="1844"/>
      <c r="C69" s="1816"/>
      <c r="D69" s="1816"/>
      <c r="E69" s="1816"/>
      <c r="F69" s="1816"/>
    </row>
    <row r="70" spans="1:6" ht="15" customHeight="1">
      <c r="A70" s="1841"/>
      <c r="B70" s="1844"/>
      <c r="C70" s="1816"/>
      <c r="D70" s="1816"/>
      <c r="E70" s="1816"/>
      <c r="F70" s="1816"/>
    </row>
    <row r="71" spans="1:6" ht="15" customHeight="1">
      <c r="A71" s="1844"/>
      <c r="B71" s="1844"/>
      <c r="C71" s="1845"/>
      <c r="D71" s="1845"/>
      <c r="E71" s="1845"/>
      <c r="F71" s="1845"/>
    </row>
    <row r="72" spans="1:6" ht="15" customHeight="1">
      <c r="A72" s="1846"/>
      <c r="B72" s="1812"/>
      <c r="C72" s="1845"/>
      <c r="D72" s="1845"/>
      <c r="E72" s="1845"/>
      <c r="F72" s="1845"/>
    </row>
    <row r="73" spans="1:6" ht="15" customHeight="1">
      <c r="A73" s="1814"/>
      <c r="B73" s="1814"/>
      <c r="C73" s="1816"/>
      <c r="D73" s="1816"/>
      <c r="E73" s="1816"/>
      <c r="F73" s="1816"/>
    </row>
    <row r="74" spans="1:6" ht="15" customHeight="1">
      <c r="A74" s="1814"/>
      <c r="B74" s="1814"/>
      <c r="C74" s="1816"/>
      <c r="D74" s="1816"/>
      <c r="E74" s="1816"/>
      <c r="F74" s="1816"/>
    </row>
    <row r="75" spans="1:6" ht="15" customHeight="1">
      <c r="A75" s="1814"/>
      <c r="B75" s="1814"/>
      <c r="C75" s="1816"/>
      <c r="D75" s="1816"/>
      <c r="E75" s="1816"/>
      <c r="F75" s="1816"/>
    </row>
    <row r="76" spans="1:6" ht="15" customHeight="1">
      <c r="A76" s="1814"/>
      <c r="B76" s="1814"/>
      <c r="C76" s="1816"/>
      <c r="D76" s="1816"/>
      <c r="E76" s="1816"/>
      <c r="F76" s="1816"/>
    </row>
    <row r="77" spans="1:6" ht="15" customHeight="1">
      <c r="A77" s="1814"/>
      <c r="B77" s="1814"/>
      <c r="C77" s="1816"/>
      <c r="D77" s="1816"/>
      <c r="E77" s="1816"/>
      <c r="F77" s="1816"/>
    </row>
    <row r="78" spans="1:6" ht="15" customHeight="1">
      <c r="A78" s="1814"/>
      <c r="B78" s="1814"/>
      <c r="C78" s="1816"/>
      <c r="D78" s="1816"/>
      <c r="E78" s="1816"/>
      <c r="F78" s="1816"/>
    </row>
    <row r="79" spans="1:6" ht="15" customHeight="1">
      <c r="A79" s="1814"/>
      <c r="B79" s="1814"/>
      <c r="C79" s="1816"/>
      <c r="D79" s="1816"/>
      <c r="E79" s="1816"/>
      <c r="F79" s="1816"/>
    </row>
    <row r="80" spans="1:6" ht="15" customHeight="1">
      <c r="A80" s="1814"/>
      <c r="B80" s="1814"/>
      <c r="C80" s="1816"/>
      <c r="D80" s="1816"/>
      <c r="E80" s="1816"/>
      <c r="F80" s="1816"/>
    </row>
    <row r="81" spans="1:6" ht="15" customHeight="1">
      <c r="A81" s="1814"/>
      <c r="B81" s="1814"/>
      <c r="C81" s="1816"/>
      <c r="D81" s="1816"/>
      <c r="E81" s="1816"/>
      <c r="F81" s="1816"/>
    </row>
    <row r="82" spans="1:6" ht="15" customHeight="1">
      <c r="A82" s="1814"/>
      <c r="B82" s="1814"/>
      <c r="C82" s="1816"/>
      <c r="D82" s="1816"/>
      <c r="E82" s="1816"/>
      <c r="F82" s="1816"/>
    </row>
    <row r="83" spans="1:6" ht="15" customHeight="1">
      <c r="A83" s="1814"/>
      <c r="B83" s="1814"/>
      <c r="C83" s="1816"/>
      <c r="D83" s="1816"/>
      <c r="E83" s="1816"/>
      <c r="F83" s="1816"/>
    </row>
    <row r="84" spans="1:6" ht="15" customHeight="1">
      <c r="A84" s="1814"/>
      <c r="B84" s="1814"/>
      <c r="C84" s="1816"/>
      <c r="D84" s="1816"/>
      <c r="E84" s="1816"/>
      <c r="F84" s="1816"/>
    </row>
    <row r="85" spans="1:6" ht="15" customHeight="1">
      <c r="A85" s="1814"/>
      <c r="B85" s="1814"/>
      <c r="C85" s="1816"/>
      <c r="D85" s="1816"/>
      <c r="E85" s="1816"/>
      <c r="F85" s="1816"/>
    </row>
    <row r="86" spans="1:6" ht="15" customHeight="1">
      <c r="A86" s="1814"/>
      <c r="B86" s="1814"/>
      <c r="C86" s="1816"/>
      <c r="D86" s="1816"/>
      <c r="E86" s="1816"/>
      <c r="F86" s="1816"/>
    </row>
    <row r="87" spans="1:6" ht="15" customHeight="1">
      <c r="A87" s="1814"/>
      <c r="B87" s="1814"/>
      <c r="C87" s="1816"/>
      <c r="D87" s="1816"/>
      <c r="E87" s="1816"/>
      <c r="F87" s="1816"/>
    </row>
    <row r="88" spans="1:6" ht="15" customHeight="1">
      <c r="A88" s="1814"/>
      <c r="B88" s="1814"/>
      <c r="C88" s="1816"/>
      <c r="D88" s="1816"/>
      <c r="E88" s="1816"/>
      <c r="F88" s="1816"/>
    </row>
    <row r="89" spans="1:6" ht="15" customHeight="1">
      <c r="A89" s="1814"/>
      <c r="B89" s="1814"/>
      <c r="C89" s="1816"/>
      <c r="D89" s="1816"/>
      <c r="E89" s="1816"/>
      <c r="F89" s="1816"/>
    </row>
    <row r="90" spans="1:6" ht="15" customHeight="1">
      <c r="A90" s="1814"/>
      <c r="B90" s="1814"/>
      <c r="C90" s="1816"/>
      <c r="D90" s="1816"/>
      <c r="E90" s="1816"/>
      <c r="F90" s="1816"/>
    </row>
    <row r="91" spans="1:6" ht="15" customHeight="1">
      <c r="A91" s="1814"/>
      <c r="B91" s="1814"/>
      <c r="C91" s="1816"/>
      <c r="D91" s="1816"/>
      <c r="E91" s="1816"/>
      <c r="F91" s="1816"/>
    </row>
    <row r="92" spans="1:6" ht="15" customHeight="1">
      <c r="A92" s="1814"/>
      <c r="B92" s="1814"/>
      <c r="C92" s="1816"/>
      <c r="D92" s="1816"/>
      <c r="E92" s="1816"/>
      <c r="F92" s="1816"/>
    </row>
    <row r="93" spans="1:6" ht="15" customHeight="1">
      <c r="A93" s="1814"/>
      <c r="B93" s="1814"/>
      <c r="C93" s="1816"/>
      <c r="D93" s="1816"/>
      <c r="E93" s="1816"/>
      <c r="F93" s="1816"/>
    </row>
    <row r="94" spans="1:6" ht="15" customHeight="1">
      <c r="A94" s="1814"/>
      <c r="B94" s="1814"/>
      <c r="C94" s="1816"/>
      <c r="D94" s="1816"/>
      <c r="E94" s="1816"/>
      <c r="F94" s="1816"/>
    </row>
    <row r="95" spans="1:6" ht="15" customHeight="1">
      <c r="A95" s="1814"/>
      <c r="B95" s="1814"/>
      <c r="C95" s="1816"/>
      <c r="D95" s="1816"/>
      <c r="E95" s="1816"/>
      <c r="F95" s="1816"/>
    </row>
    <row r="96" spans="1:6" ht="15" customHeight="1">
      <c r="A96" s="1814"/>
      <c r="B96" s="1814"/>
      <c r="C96" s="1816"/>
      <c r="D96" s="1816"/>
      <c r="E96" s="1816"/>
      <c r="F96" s="1816"/>
    </row>
    <row r="97" spans="1:6" ht="15" customHeight="1">
      <c r="A97" s="1814"/>
      <c r="B97" s="1814"/>
      <c r="C97" s="1816"/>
      <c r="D97" s="1816"/>
      <c r="E97" s="1816"/>
      <c r="F97" s="1816"/>
    </row>
    <row r="98" spans="1:6" ht="15" customHeight="1">
      <c r="A98" s="1816"/>
      <c r="B98" s="1816"/>
      <c r="C98" s="1816"/>
      <c r="D98" s="1816"/>
      <c r="E98" s="1816"/>
      <c r="F98" s="1816"/>
    </row>
    <row r="99" spans="1:6" ht="15" customHeight="1">
      <c r="A99" s="1816"/>
      <c r="B99" s="1816"/>
      <c r="C99" s="1816"/>
      <c r="D99" s="1816"/>
      <c r="E99" s="1816"/>
      <c r="F99" s="1816"/>
    </row>
    <row r="100" spans="1:6" ht="15" customHeight="1">
      <c r="A100" s="1816"/>
      <c r="B100" s="1816"/>
      <c r="C100" s="1816"/>
      <c r="D100" s="1816"/>
      <c r="E100" s="1816"/>
      <c r="F100" s="1816"/>
    </row>
    <row r="101" spans="1:6" ht="15" customHeight="1">
      <c r="A101" s="1816"/>
      <c r="B101" s="1816"/>
      <c r="C101" s="1816"/>
      <c r="D101" s="1816"/>
      <c r="E101" s="1816"/>
      <c r="F101" s="1816"/>
    </row>
    <row r="102" spans="1:6" ht="15" customHeight="1">
      <c r="A102" s="1816"/>
      <c r="B102" s="1816"/>
      <c r="C102" s="1816"/>
      <c r="D102" s="1816"/>
      <c r="E102" s="1816"/>
      <c r="F102" s="1816"/>
    </row>
    <row r="103" spans="1:6" ht="15" customHeight="1">
      <c r="A103" s="1816"/>
      <c r="B103" s="1816"/>
      <c r="C103" s="1816"/>
      <c r="D103" s="1816"/>
      <c r="E103" s="1816"/>
      <c r="F103" s="1816"/>
    </row>
    <row r="104" spans="1:6" ht="15" customHeight="1">
      <c r="A104" s="1816"/>
      <c r="B104" s="1816"/>
      <c r="C104" s="1816"/>
      <c r="D104" s="1816"/>
      <c r="E104" s="1816"/>
      <c r="F104" s="1816"/>
    </row>
    <row r="105" spans="1:6" ht="15" customHeight="1">
      <c r="A105" s="1816"/>
      <c r="B105" s="1816"/>
      <c r="C105" s="1816"/>
      <c r="D105" s="1816"/>
      <c r="E105" s="1816"/>
      <c r="F105" s="1816"/>
    </row>
    <row r="106" spans="1:6" ht="15" customHeight="1">
      <c r="A106" s="1816"/>
      <c r="B106" s="1816"/>
      <c r="C106" s="1816"/>
      <c r="D106" s="1816"/>
      <c r="E106" s="1816"/>
      <c r="F106" s="1816"/>
    </row>
  </sheetData>
  <mergeCells count="1">
    <mergeCell ref="A4:F4"/>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135"/>
  <sheetViews>
    <sheetView showGridLines="0" view="pageBreakPreview" topLeftCell="A100" zoomScaleNormal="100" zoomScaleSheetLayoutView="100" workbookViewId="0">
      <selection activeCell="G35" sqref="G35"/>
    </sheetView>
  </sheetViews>
  <sheetFormatPr baseColWidth="10" defaultColWidth="10.28515625" defaultRowHeight="15" customHeight="1"/>
  <cols>
    <col min="1" max="1" width="26.5703125" style="1723" customWidth="1"/>
    <col min="2" max="2" width="16.5703125" style="1723" customWidth="1"/>
    <col min="3" max="3" width="9.42578125" style="1724" customWidth="1"/>
    <col min="4" max="5" width="9.42578125" style="1723" customWidth="1"/>
    <col min="6" max="6" width="8" style="1723" customWidth="1"/>
    <col min="7" max="7" width="7.85546875" style="1723" customWidth="1"/>
    <col min="8" max="8" width="8" style="1723" customWidth="1"/>
    <col min="9" max="9" width="7.140625" style="1723" customWidth="1"/>
    <col min="10" max="16384" width="10.28515625" style="1723"/>
  </cols>
  <sheetData>
    <row r="1" spans="1:11" s="1718" customFormat="1" ht="30" customHeight="1">
      <c r="A1" s="1725"/>
      <c r="B1" s="1725"/>
      <c r="E1" s="1726"/>
      <c r="F1" s="1726"/>
      <c r="G1" s="1484"/>
      <c r="H1" s="1484"/>
      <c r="I1" s="723" t="s">
        <v>1477</v>
      </c>
    </row>
    <row r="2" spans="1:11" s="1718" customFormat="1" ht="5.0999999999999996" customHeight="1">
      <c r="A2" s="2218"/>
      <c r="B2" s="2218"/>
      <c r="C2" s="2218"/>
      <c r="D2" s="2218"/>
      <c r="E2" s="2218"/>
      <c r="F2" s="2218"/>
      <c r="G2" s="2218"/>
      <c r="H2" s="2218"/>
      <c r="I2" s="2218"/>
    </row>
    <row r="3" spans="1:11" s="1629" customFormat="1" ht="5.0999999999999996" customHeight="1">
      <c r="A3" s="1727"/>
      <c r="B3" s="1727"/>
      <c r="C3" s="1727"/>
      <c r="H3" s="1718"/>
      <c r="I3" s="1718"/>
      <c r="J3" s="1718"/>
      <c r="K3" s="1718"/>
    </row>
    <row r="4" spans="1:11" ht="12" customHeight="1">
      <c r="A4" s="1728" t="s">
        <v>249</v>
      </c>
      <c r="B4" s="1728"/>
      <c r="C4" s="1729"/>
      <c r="D4" s="1729"/>
      <c r="E4" s="1729"/>
      <c r="F4" s="1729"/>
      <c r="G4" s="1729"/>
      <c r="H4" s="1729"/>
      <c r="I4" s="1729"/>
    </row>
    <row r="5" spans="1:11" ht="12" customHeight="1">
      <c r="A5" s="1730"/>
      <c r="B5" s="1730"/>
      <c r="C5" s="1731"/>
      <c r="D5" s="1731"/>
      <c r="E5" s="1731"/>
      <c r="F5" s="1731"/>
      <c r="G5" s="1731"/>
      <c r="H5" s="1731"/>
      <c r="I5" s="1740" t="s">
        <v>250</v>
      </c>
    </row>
    <row r="6" spans="1:11" ht="5.0999999999999996" customHeight="1">
      <c r="A6" s="1732"/>
      <c r="B6" s="1732"/>
      <c r="C6" s="1733"/>
      <c r="D6" s="1733"/>
      <c r="E6" s="1733"/>
      <c r="F6" s="1733"/>
      <c r="G6" s="1733"/>
      <c r="H6" s="1733"/>
      <c r="I6" s="1733"/>
    </row>
    <row r="7" spans="1:11" ht="14.25" customHeight="1">
      <c r="A7" s="1734" t="s">
        <v>251</v>
      </c>
      <c r="B7" s="1735" t="s">
        <v>252</v>
      </c>
      <c r="C7" s="1735" t="s">
        <v>253</v>
      </c>
      <c r="D7" s="1735" t="s">
        <v>254</v>
      </c>
      <c r="E7" s="1735" t="s">
        <v>255</v>
      </c>
      <c r="F7" s="1735" t="s">
        <v>256</v>
      </c>
      <c r="G7" s="1735" t="s">
        <v>257</v>
      </c>
      <c r="H7" s="1735" t="s">
        <v>258</v>
      </c>
      <c r="I7" s="1735" t="s">
        <v>259</v>
      </c>
    </row>
    <row r="8" spans="1:11" ht="5.0999999999999996" customHeight="1">
      <c r="A8" s="1736"/>
      <c r="B8" s="1736"/>
      <c r="C8" s="1737"/>
      <c r="D8" s="1737"/>
      <c r="E8" s="1737"/>
      <c r="F8" s="1737"/>
      <c r="G8" s="1737"/>
      <c r="H8" s="1737"/>
      <c r="I8" s="1737"/>
    </row>
    <row r="9" spans="1:11" ht="5.0999999999999996" customHeight="1">
      <c r="A9" s="1738"/>
      <c r="B9" s="1738"/>
      <c r="C9" s="1739"/>
      <c r="D9" s="1739"/>
      <c r="E9" s="1739"/>
      <c r="F9" s="1739"/>
      <c r="G9" s="1739"/>
      <c r="H9" s="1739"/>
      <c r="I9" s="1739"/>
    </row>
    <row r="10" spans="1:11" s="1719" customFormat="1" ht="14.25" customHeight="1">
      <c r="A10" s="2801">
        <v>1990</v>
      </c>
      <c r="B10" s="2625"/>
      <c r="C10" s="2625"/>
      <c r="D10" s="2625"/>
      <c r="E10" s="2625"/>
      <c r="F10" s="2625"/>
      <c r="G10" s="2625"/>
      <c r="H10" s="2625"/>
      <c r="I10" s="2625"/>
    </row>
    <row r="11" spans="1:11" ht="14.25" customHeight="1">
      <c r="A11" s="2672" t="s">
        <v>260</v>
      </c>
      <c r="B11" s="2777">
        <v>54497.55</v>
      </c>
      <c r="C11" s="2777">
        <v>32123.55</v>
      </c>
      <c r="D11" s="2777">
        <v>639.37</v>
      </c>
      <c r="E11" s="2777">
        <v>28.86</v>
      </c>
      <c r="F11" s="2777">
        <v>137.04</v>
      </c>
      <c r="G11" s="2777">
        <v>1050.2</v>
      </c>
      <c r="H11" s="2777">
        <v>175.89</v>
      </c>
      <c r="I11" s="2777">
        <v>471.4</v>
      </c>
    </row>
    <row r="12" spans="1:11" ht="14.25" customHeight="1">
      <c r="A12" s="2672" t="s">
        <v>261</v>
      </c>
      <c r="B12" s="2777">
        <v>38262.959999999999</v>
      </c>
      <c r="C12" s="2777">
        <v>15888.96</v>
      </c>
      <c r="D12" s="2777">
        <v>639.37</v>
      </c>
      <c r="E12" s="2777">
        <v>28.86</v>
      </c>
      <c r="F12" s="2777">
        <v>137.04</v>
      </c>
      <c r="G12" s="2777">
        <v>1050.2</v>
      </c>
      <c r="H12" s="2777">
        <v>175.89</v>
      </c>
      <c r="I12" s="2777">
        <v>471.4</v>
      </c>
    </row>
    <row r="13" spans="1:11" s="1719" customFormat="1" ht="14.25" customHeight="1">
      <c r="A13" s="2801">
        <v>1992</v>
      </c>
      <c r="B13" s="2778"/>
      <c r="C13" s="2778"/>
      <c r="D13" s="2778"/>
      <c r="E13" s="2778"/>
      <c r="F13" s="2778"/>
      <c r="G13" s="2778"/>
      <c r="H13" s="2778"/>
      <c r="I13" s="2778"/>
    </row>
    <row r="14" spans="1:11" ht="14.25" customHeight="1">
      <c r="A14" s="2672" t="s">
        <v>260</v>
      </c>
      <c r="B14" s="2779">
        <v>38543.800000000003</v>
      </c>
      <c r="C14" s="2779">
        <v>22242.58</v>
      </c>
      <c r="D14" s="2779">
        <v>482.74</v>
      </c>
      <c r="E14" s="2779">
        <v>19.88</v>
      </c>
      <c r="F14" s="2779">
        <v>90.41</v>
      </c>
      <c r="G14" s="2779">
        <v>898.3</v>
      </c>
      <c r="H14" s="2779">
        <v>131.63999999999999</v>
      </c>
      <c r="I14" s="2779">
        <v>347.75</v>
      </c>
    </row>
    <row r="15" spans="1:11" ht="14.25" customHeight="1">
      <c r="A15" s="2672" t="s">
        <v>261</v>
      </c>
      <c r="B15" s="2779">
        <v>19941.05</v>
      </c>
      <c r="C15" s="2779">
        <v>3639.83</v>
      </c>
      <c r="D15" s="2779">
        <v>482.74</v>
      </c>
      <c r="E15" s="2779">
        <v>19.88</v>
      </c>
      <c r="F15" s="2779">
        <v>90.41</v>
      </c>
      <c r="G15" s="2779">
        <v>898.3</v>
      </c>
      <c r="H15" s="2779">
        <v>131.63999999999999</v>
      </c>
      <c r="I15" s="2779">
        <v>347.75</v>
      </c>
    </row>
    <row r="16" spans="1:11" s="1719" customFormat="1" ht="14.25" customHeight="1">
      <c r="A16" s="2802">
        <v>1994</v>
      </c>
      <c r="B16" s="2778"/>
      <c r="C16" s="2778"/>
      <c r="D16" s="2778"/>
      <c r="E16" s="2778"/>
      <c r="F16" s="2780"/>
      <c r="G16" s="2780"/>
      <c r="H16" s="2780"/>
      <c r="I16" s="2780"/>
    </row>
    <row r="17" spans="1:9" ht="14.25" customHeight="1">
      <c r="A17" s="2672" t="s">
        <v>260</v>
      </c>
      <c r="B17" s="2779">
        <v>39268.67</v>
      </c>
      <c r="C17" s="2779">
        <v>22902.04</v>
      </c>
      <c r="D17" s="2779">
        <v>483.57</v>
      </c>
      <c r="E17" s="2779">
        <v>20.04</v>
      </c>
      <c r="F17" s="2779">
        <v>84.01</v>
      </c>
      <c r="G17" s="2779">
        <v>608.14</v>
      </c>
      <c r="H17" s="2779">
        <v>77.69</v>
      </c>
      <c r="I17" s="2779">
        <v>400.48</v>
      </c>
    </row>
    <row r="18" spans="1:9" ht="14.25" customHeight="1">
      <c r="A18" s="2672" t="s">
        <v>261</v>
      </c>
      <c r="B18" s="2779">
        <v>19834.73</v>
      </c>
      <c r="C18" s="2779">
        <v>3468.1</v>
      </c>
      <c r="D18" s="2779">
        <v>483.57</v>
      </c>
      <c r="E18" s="2779">
        <v>20.04</v>
      </c>
      <c r="F18" s="2779">
        <v>84.01</v>
      </c>
      <c r="G18" s="2779">
        <v>608.14</v>
      </c>
      <c r="H18" s="2779">
        <v>77.69</v>
      </c>
      <c r="I18" s="2779">
        <v>400.48</v>
      </c>
    </row>
    <row r="19" spans="1:9" s="1719" customFormat="1" ht="14.25" customHeight="1">
      <c r="A19" s="2802">
        <v>1996</v>
      </c>
      <c r="B19" s="2778"/>
      <c r="C19" s="2778"/>
      <c r="D19" s="2778"/>
      <c r="E19" s="2778"/>
      <c r="F19" s="2780"/>
      <c r="G19" s="2780"/>
      <c r="H19" s="2780"/>
      <c r="I19" s="2780"/>
    </row>
    <row r="20" spans="1:9" ht="14.25" customHeight="1">
      <c r="A20" s="2672" t="s">
        <v>260</v>
      </c>
      <c r="B20" s="2779">
        <v>43128.89</v>
      </c>
      <c r="C20" s="2779">
        <v>25621.79</v>
      </c>
      <c r="D20" s="2779">
        <v>514.17999999999995</v>
      </c>
      <c r="E20" s="2781">
        <v>21.64</v>
      </c>
      <c r="F20" s="2779">
        <v>102.4</v>
      </c>
      <c r="G20" s="2779">
        <v>610.55999999999995</v>
      </c>
      <c r="H20" s="2779">
        <v>95.96</v>
      </c>
      <c r="I20" s="2779">
        <v>442.6</v>
      </c>
    </row>
    <row r="21" spans="1:9" ht="14.25" customHeight="1">
      <c r="A21" s="2672" t="s">
        <v>261</v>
      </c>
      <c r="B21" s="2782">
        <v>26796.79</v>
      </c>
      <c r="C21" s="2783">
        <v>9589.69</v>
      </c>
      <c r="D21" s="2783">
        <v>514.17999999999995</v>
      </c>
      <c r="E21" s="2784">
        <v>21.64</v>
      </c>
      <c r="F21" s="2779">
        <v>102.4</v>
      </c>
      <c r="G21" s="2779">
        <v>610.55999999999995</v>
      </c>
      <c r="H21" s="2779">
        <v>95.96</v>
      </c>
      <c r="I21" s="2779">
        <v>442.6</v>
      </c>
    </row>
    <row r="22" spans="1:9" ht="14.25" customHeight="1">
      <c r="A22" s="2803" t="s">
        <v>1471</v>
      </c>
      <c r="B22" s="2785"/>
      <c r="C22" s="2786"/>
      <c r="D22" s="2786"/>
      <c r="E22" s="2786"/>
      <c r="F22" s="2787"/>
      <c r="G22" s="2895"/>
      <c r="H22" s="2787"/>
      <c r="I22" s="2787"/>
    </row>
    <row r="23" spans="1:9" ht="14.25" customHeight="1">
      <c r="A23" s="2672" t="s">
        <v>260</v>
      </c>
      <c r="B23" s="2788">
        <v>43817.43</v>
      </c>
      <c r="C23" s="2789">
        <v>26449.46</v>
      </c>
      <c r="D23" s="2789">
        <v>515.04</v>
      </c>
      <c r="E23" s="2789">
        <v>21.14</v>
      </c>
      <c r="F23" s="2783">
        <v>96.36</v>
      </c>
      <c r="G23" s="2783"/>
      <c r="H23" s="2789">
        <v>84.23</v>
      </c>
      <c r="I23" s="2789">
        <v>461.75</v>
      </c>
    </row>
    <row r="24" spans="1:9" ht="14.25" customHeight="1">
      <c r="A24" s="2672" t="s">
        <v>261</v>
      </c>
      <c r="B24" s="2788">
        <v>26698.44</v>
      </c>
      <c r="C24" s="2783">
        <v>9330.4699999999993</v>
      </c>
      <c r="D24" s="2789">
        <v>515.04</v>
      </c>
      <c r="E24" s="2789">
        <v>21.14</v>
      </c>
      <c r="F24" s="2783">
        <v>96.36</v>
      </c>
      <c r="G24" s="2783">
        <v>513.92999999999995</v>
      </c>
      <c r="H24" s="2789">
        <v>84.23</v>
      </c>
      <c r="I24" s="2789">
        <v>461.75</v>
      </c>
    </row>
    <row r="25" spans="1:9" ht="14.25" customHeight="1">
      <c r="A25" s="2803" t="s">
        <v>1472</v>
      </c>
      <c r="B25" s="2785"/>
      <c r="C25" s="2790"/>
      <c r="D25" s="2790"/>
      <c r="E25" s="2790"/>
      <c r="F25" s="2790"/>
      <c r="G25" s="2790"/>
      <c r="H25" s="2790"/>
      <c r="I25" s="2790"/>
    </row>
    <row r="26" spans="1:9" ht="14.25" customHeight="1">
      <c r="A26" s="2672" t="s">
        <v>260</v>
      </c>
      <c r="B26" s="2788">
        <v>45871.8</v>
      </c>
      <c r="C26" s="2789">
        <v>28365.58</v>
      </c>
      <c r="D26" s="2789">
        <v>529.77</v>
      </c>
      <c r="E26" s="2789">
        <v>20.58</v>
      </c>
      <c r="F26" s="2783">
        <v>97.03</v>
      </c>
      <c r="G26" s="2783">
        <v>602.80999999999995</v>
      </c>
      <c r="H26" s="2783">
        <v>432.46</v>
      </c>
      <c r="I26" s="2789">
        <v>513.64</v>
      </c>
    </row>
    <row r="27" spans="1:9" ht="14.25" customHeight="1">
      <c r="A27" s="2672" t="s">
        <v>261</v>
      </c>
      <c r="B27" s="2788">
        <v>27593.82</v>
      </c>
      <c r="C27" s="2783">
        <v>10087.6</v>
      </c>
      <c r="D27" s="2783">
        <v>529.77</v>
      </c>
      <c r="E27" s="2783">
        <v>20.58</v>
      </c>
      <c r="F27" s="2783">
        <v>97.03</v>
      </c>
      <c r="G27" s="2783">
        <v>602.80999999999995</v>
      </c>
      <c r="H27" s="2783">
        <v>432.46</v>
      </c>
      <c r="I27" s="2783">
        <v>513.64</v>
      </c>
    </row>
    <row r="28" spans="1:9" ht="14.25" customHeight="1">
      <c r="A28" s="2803" t="s">
        <v>1473</v>
      </c>
      <c r="B28" s="2785"/>
      <c r="C28" s="2790"/>
      <c r="D28" s="2790"/>
      <c r="E28" s="2790"/>
      <c r="F28" s="2790"/>
      <c r="G28" s="2790"/>
      <c r="H28" s="2790"/>
      <c r="I28" s="2790"/>
    </row>
    <row r="29" spans="1:9" ht="14.25" customHeight="1">
      <c r="A29" s="2672" t="s">
        <v>260</v>
      </c>
      <c r="B29" s="2788">
        <v>45832.08</v>
      </c>
      <c r="C29" s="2789">
        <v>28988.94</v>
      </c>
      <c r="D29" s="2789">
        <v>522.42999999999995</v>
      </c>
      <c r="E29" s="2789">
        <v>18.940000000000001</v>
      </c>
      <c r="F29" s="2783">
        <v>84.32</v>
      </c>
      <c r="G29" s="2783">
        <v>502.15</v>
      </c>
      <c r="H29" s="2789">
        <v>283.52</v>
      </c>
      <c r="I29" s="2789">
        <v>622.51</v>
      </c>
    </row>
    <row r="30" spans="1:9" ht="14.25" customHeight="1">
      <c r="A30" s="2672" t="s">
        <v>261</v>
      </c>
      <c r="B30" s="2788">
        <v>26361.1</v>
      </c>
      <c r="C30" s="2783">
        <v>9517.9599999999991</v>
      </c>
      <c r="D30" s="2789">
        <v>522.42999999999995</v>
      </c>
      <c r="E30" s="2789">
        <v>18.940000000000001</v>
      </c>
      <c r="F30" s="2783">
        <v>84.32</v>
      </c>
      <c r="G30" s="2783">
        <v>502.15</v>
      </c>
      <c r="H30" s="2783">
        <v>283.52</v>
      </c>
      <c r="I30" s="2783">
        <v>622.51</v>
      </c>
    </row>
    <row r="31" spans="1:9" ht="14.25" hidden="1" customHeight="1">
      <c r="A31" s="2791" t="s">
        <v>262</v>
      </c>
      <c r="B31" s="2791"/>
      <c r="C31" s="2792">
        <v>23570.9</v>
      </c>
      <c r="D31" s="2793">
        <v>112.22</v>
      </c>
      <c r="E31" s="2794">
        <v>0.6</v>
      </c>
      <c r="F31" s="2793">
        <v>82.75</v>
      </c>
      <c r="G31" s="2793">
        <v>451.56</v>
      </c>
      <c r="H31" s="2793">
        <v>18.899999999999999</v>
      </c>
      <c r="I31" s="2793">
        <v>614.47</v>
      </c>
    </row>
    <row r="32" spans="1:9" ht="14.25" hidden="1" customHeight="1">
      <c r="A32" s="2791" t="s">
        <v>263</v>
      </c>
      <c r="B32" s="2791"/>
      <c r="C32" s="2792">
        <v>1318.51</v>
      </c>
      <c r="D32" s="2794" t="s">
        <v>264</v>
      </c>
      <c r="E32" s="2793">
        <v>0.06</v>
      </c>
      <c r="F32" s="2793">
        <v>0.16</v>
      </c>
      <c r="G32" s="2793">
        <v>2.38</v>
      </c>
      <c r="H32" s="2793">
        <v>246.65</v>
      </c>
      <c r="I32" s="2793">
        <v>8.02</v>
      </c>
    </row>
    <row r="33" spans="1:9" ht="14.25" hidden="1" customHeight="1">
      <c r="A33" s="2791" t="s">
        <v>265</v>
      </c>
      <c r="B33" s="2791"/>
      <c r="C33" s="2793" t="s">
        <v>264</v>
      </c>
      <c r="D33" s="2793" t="s">
        <v>264</v>
      </c>
      <c r="E33" s="2793" t="s">
        <v>264</v>
      </c>
      <c r="F33" s="2793" t="s">
        <v>264</v>
      </c>
      <c r="G33" s="2793" t="s">
        <v>264</v>
      </c>
      <c r="H33" s="2793">
        <v>17.850000000000001</v>
      </c>
      <c r="I33" s="2793" t="s">
        <v>264</v>
      </c>
    </row>
    <row r="34" spans="1:9" ht="14.25" hidden="1" customHeight="1">
      <c r="A34" s="2791" t="s">
        <v>266</v>
      </c>
      <c r="B34" s="2791"/>
      <c r="C34" s="2793" t="s">
        <v>264</v>
      </c>
      <c r="D34" s="2793">
        <v>190.16</v>
      </c>
      <c r="E34" s="2793">
        <v>8.58</v>
      </c>
      <c r="F34" s="2793">
        <v>0.87</v>
      </c>
      <c r="G34" s="2793">
        <v>30.53</v>
      </c>
      <c r="H34" s="2793" t="s">
        <v>264</v>
      </c>
      <c r="I34" s="2793" t="s">
        <v>264</v>
      </c>
    </row>
    <row r="35" spans="1:9" ht="14.25" hidden="1" customHeight="1">
      <c r="A35" s="2795" t="s">
        <v>267</v>
      </c>
      <c r="B35" s="2795"/>
      <c r="C35" s="2792">
        <v>-13194.32</v>
      </c>
      <c r="D35" s="2793">
        <v>2.02</v>
      </c>
      <c r="E35" s="2793">
        <v>0.01</v>
      </c>
      <c r="F35" s="2793">
        <v>0.5</v>
      </c>
      <c r="G35" s="2793">
        <v>17.649999999999999</v>
      </c>
      <c r="H35" s="2793" t="s">
        <v>264</v>
      </c>
      <c r="I35" s="2793" t="s">
        <v>264</v>
      </c>
    </row>
    <row r="36" spans="1:9" ht="14.25" hidden="1" customHeight="1">
      <c r="A36" s="2791" t="s">
        <v>268</v>
      </c>
      <c r="B36" s="2791"/>
      <c r="C36" s="2793">
        <v>3.53</v>
      </c>
      <c r="D36" s="2793">
        <v>95.97</v>
      </c>
      <c r="E36" s="2793">
        <v>0.56000000000000005</v>
      </c>
      <c r="F36" s="2793">
        <v>0.04</v>
      </c>
      <c r="G36" s="2793">
        <v>0.03</v>
      </c>
      <c r="H36" s="2793">
        <v>0.12</v>
      </c>
      <c r="I36" s="2793">
        <v>0.02</v>
      </c>
    </row>
    <row r="37" spans="1:9" ht="14.25" customHeight="1">
      <c r="A37" s="2804" t="s">
        <v>269</v>
      </c>
      <c r="B37" s="2796"/>
      <c r="C37" s="2797"/>
      <c r="D37" s="2797"/>
      <c r="E37" s="2797"/>
      <c r="F37" s="2913"/>
      <c r="G37" s="2797"/>
      <c r="H37" s="2797"/>
      <c r="I37" s="2797"/>
    </row>
    <row r="38" spans="1:9" ht="14.25" customHeight="1">
      <c r="A38" s="2798" t="s">
        <v>260</v>
      </c>
      <c r="B38" s="2788">
        <v>45370.51</v>
      </c>
      <c r="C38" s="2674">
        <v>28656.73</v>
      </c>
      <c r="D38" s="2674">
        <v>520.75</v>
      </c>
      <c r="E38" s="2674">
        <v>18.64</v>
      </c>
      <c r="F38" s="2674">
        <v>82.59</v>
      </c>
      <c r="G38" s="2674">
        <v>494.72</v>
      </c>
      <c r="H38" s="2674">
        <v>87.07</v>
      </c>
      <c r="I38" s="2674">
        <v>665.8</v>
      </c>
    </row>
    <row r="39" spans="1:9" ht="14.25" customHeight="1">
      <c r="A39" s="2798" t="s">
        <v>261</v>
      </c>
      <c r="B39" s="2788">
        <v>24940.71</v>
      </c>
      <c r="C39" s="2783">
        <v>8226.93</v>
      </c>
      <c r="D39" s="2783">
        <v>520.75</v>
      </c>
      <c r="E39" s="2783">
        <v>18.64</v>
      </c>
      <c r="F39" s="2783">
        <v>82.59</v>
      </c>
      <c r="G39" s="2783">
        <v>494.72</v>
      </c>
      <c r="H39" s="2783">
        <v>87.07</v>
      </c>
      <c r="I39" s="2783">
        <v>665.8</v>
      </c>
    </row>
    <row r="40" spans="1:9" ht="14.25" hidden="1" customHeight="1">
      <c r="A40" s="2791" t="s">
        <v>262</v>
      </c>
      <c r="B40" s="2791"/>
      <c r="C40" s="2674">
        <v>23049.87</v>
      </c>
      <c r="D40" s="2674">
        <v>108.33</v>
      </c>
      <c r="E40" s="2674">
        <v>0.57999999999999996</v>
      </c>
      <c r="F40" s="2674">
        <v>81.760000000000005</v>
      </c>
      <c r="G40" s="2674">
        <v>470.3</v>
      </c>
      <c r="H40" s="2674">
        <v>29.83</v>
      </c>
      <c r="I40" s="2674">
        <v>657.6</v>
      </c>
    </row>
    <row r="41" spans="1:9" ht="14.25" hidden="1" customHeight="1">
      <c r="A41" s="2791" t="s">
        <v>263</v>
      </c>
      <c r="B41" s="2791"/>
      <c r="C41" s="2674">
        <v>1183.99</v>
      </c>
      <c r="D41" s="2674" t="s">
        <v>264</v>
      </c>
      <c r="E41" s="2674">
        <v>0.06</v>
      </c>
      <c r="F41" s="2674">
        <v>0.19</v>
      </c>
      <c r="G41" s="2674">
        <v>1.93</v>
      </c>
      <c r="H41" s="2674">
        <v>57.24</v>
      </c>
      <c r="I41" s="2674">
        <v>8.1999999999999993</v>
      </c>
    </row>
    <row r="42" spans="1:9" ht="14.25" hidden="1" customHeight="1">
      <c r="A42" s="2791" t="s">
        <v>265</v>
      </c>
      <c r="B42" s="2791"/>
      <c r="C42" s="2674" t="s">
        <v>264</v>
      </c>
      <c r="D42" s="2674" t="s">
        <v>264</v>
      </c>
      <c r="E42" s="2674" t="s">
        <v>264</v>
      </c>
      <c r="F42" s="2674" t="s">
        <v>264</v>
      </c>
      <c r="G42" s="2674" t="s">
        <v>264</v>
      </c>
      <c r="H42" s="2674">
        <v>16.98</v>
      </c>
      <c r="I42" s="2674" t="s">
        <v>264</v>
      </c>
    </row>
    <row r="43" spans="1:9" ht="14.25" hidden="1" customHeight="1">
      <c r="A43" s="2791" t="s">
        <v>266</v>
      </c>
      <c r="B43" s="2791"/>
      <c r="C43" s="2674" t="s">
        <v>264</v>
      </c>
      <c r="D43" s="2674">
        <v>183.49</v>
      </c>
      <c r="E43" s="2674">
        <v>6.15</v>
      </c>
      <c r="F43" s="2674">
        <v>0.64</v>
      </c>
      <c r="G43" s="2674">
        <v>22.49</v>
      </c>
      <c r="H43" s="2674" t="s">
        <v>264</v>
      </c>
      <c r="I43" s="2674" t="s">
        <v>264</v>
      </c>
    </row>
    <row r="44" spans="1:9" ht="14.25" hidden="1" customHeight="1">
      <c r="A44" s="2795" t="s">
        <v>267</v>
      </c>
      <c r="B44" s="2795"/>
      <c r="C44" s="2674">
        <v>-14537.75</v>
      </c>
      <c r="D44" s="2674">
        <v>1.36</v>
      </c>
      <c r="E44" s="2674">
        <v>0.01</v>
      </c>
      <c r="F44" s="2674">
        <v>0.34</v>
      </c>
      <c r="G44" s="2674">
        <v>11.88</v>
      </c>
      <c r="H44" s="2674" t="s">
        <v>264</v>
      </c>
      <c r="I44" s="2674" t="s">
        <v>264</v>
      </c>
    </row>
    <row r="45" spans="1:9" ht="14.25" hidden="1" customHeight="1">
      <c r="A45" s="2791" t="s">
        <v>268</v>
      </c>
      <c r="B45" s="2791"/>
      <c r="C45" s="2674" t="s">
        <v>270</v>
      </c>
      <c r="D45" s="2674">
        <v>107.16</v>
      </c>
      <c r="E45" s="2674">
        <v>0.54</v>
      </c>
      <c r="F45" s="2674" t="s">
        <v>270</v>
      </c>
      <c r="G45" s="2674" t="s">
        <v>270</v>
      </c>
      <c r="H45" s="2674" t="s">
        <v>270</v>
      </c>
      <c r="I45" s="2674" t="s">
        <v>270</v>
      </c>
    </row>
    <row r="46" spans="1:9" ht="14.25" customHeight="1">
      <c r="A46" s="2803" t="s">
        <v>1474</v>
      </c>
      <c r="B46" s="2799"/>
      <c r="C46" s="2800"/>
      <c r="D46" s="2800"/>
      <c r="E46" s="2800"/>
      <c r="F46" s="2800"/>
      <c r="G46" s="2800"/>
      <c r="H46" s="2800"/>
      <c r="I46" s="2800"/>
    </row>
    <row r="47" spans="1:9" ht="14.25" customHeight="1">
      <c r="A47" s="2672" t="s">
        <v>260</v>
      </c>
      <c r="B47" s="2779">
        <v>46172.2</v>
      </c>
      <c r="C47" s="2789">
        <f>C49+C50+C51</f>
        <v>29425.489999999998</v>
      </c>
      <c r="D47" s="2789">
        <f>D49+D51+D53</f>
        <v>525.31999999999994</v>
      </c>
      <c r="E47" s="2789">
        <f>E49+E50+E51+E53+E52</f>
        <v>18.446000000000002</v>
      </c>
      <c r="F47" s="2789">
        <f>F49+F50</f>
        <v>104.19000000000001</v>
      </c>
      <c r="G47" s="2789">
        <f>G49+G50</f>
        <v>453.08</v>
      </c>
      <c r="H47" s="2789">
        <f>H49+H50</f>
        <v>82.52000000000001</v>
      </c>
      <c r="I47" s="2789">
        <f>I49+I50</f>
        <v>780.30000000000007</v>
      </c>
    </row>
    <row r="48" spans="1:9" ht="14.25" customHeight="1">
      <c r="A48" s="2672" t="s">
        <v>261</v>
      </c>
      <c r="B48" s="2779">
        <f>B47+C52</f>
        <v>24799.969999999998</v>
      </c>
      <c r="C48" s="2789">
        <f>C49+C50+C51+C52</f>
        <v>8053.2599999999984</v>
      </c>
      <c r="D48" s="2789">
        <f>D49+D51+D52+D53</f>
        <v>526.23</v>
      </c>
      <c r="E48" s="2789">
        <f>E49+E50+E51+E52+E53</f>
        <v>18.446000000000002</v>
      </c>
      <c r="F48" s="2789">
        <f>F49+F50+F52</f>
        <v>104.41000000000001</v>
      </c>
      <c r="G48" s="2789">
        <f>G49+G50+G52</f>
        <v>461.02</v>
      </c>
      <c r="H48" s="2789">
        <f>H49+H50</f>
        <v>82.52000000000001</v>
      </c>
      <c r="I48" s="2789">
        <f>I49+I50</f>
        <v>780.30000000000007</v>
      </c>
    </row>
    <row r="49" spans="1:9" ht="14.25" customHeight="1">
      <c r="A49" s="1744" t="s">
        <v>271</v>
      </c>
      <c r="B49" s="1743"/>
      <c r="C49" s="1742">
        <v>28114.62</v>
      </c>
      <c r="D49" s="1742">
        <v>186.55</v>
      </c>
      <c r="E49" s="1742">
        <v>0.34</v>
      </c>
      <c r="F49" s="1742">
        <v>104.18</v>
      </c>
      <c r="G49" s="1742">
        <v>450.77</v>
      </c>
      <c r="H49" s="1742">
        <v>41.2</v>
      </c>
      <c r="I49" s="1742">
        <v>772.71</v>
      </c>
    </row>
    <row r="50" spans="1:9" ht="14.25" customHeight="1">
      <c r="A50" s="1744" t="s">
        <v>272</v>
      </c>
      <c r="B50" s="1743"/>
      <c r="C50" s="1742">
        <v>1155.83</v>
      </c>
      <c r="D50" s="1742" t="s">
        <v>270</v>
      </c>
      <c r="E50" s="1742">
        <v>0.26</v>
      </c>
      <c r="F50" s="1742">
        <v>0.01</v>
      </c>
      <c r="G50" s="1742">
        <v>2.31</v>
      </c>
      <c r="H50" s="1742">
        <v>41.32</v>
      </c>
      <c r="I50" s="1742">
        <v>7.59</v>
      </c>
    </row>
    <row r="51" spans="1:9" ht="14.25" customHeight="1">
      <c r="A51" s="1743" t="s">
        <v>273</v>
      </c>
      <c r="B51" s="1743"/>
      <c r="C51" s="1742">
        <v>155.04</v>
      </c>
      <c r="D51" s="1742">
        <v>192.57</v>
      </c>
      <c r="E51" s="1742">
        <v>17.25</v>
      </c>
      <c r="F51" s="1742" t="s">
        <v>270</v>
      </c>
      <c r="G51" s="1742" t="s">
        <v>270</v>
      </c>
      <c r="H51" s="1742" t="s">
        <v>264</v>
      </c>
      <c r="I51" s="1742" t="s">
        <v>264</v>
      </c>
    </row>
    <row r="52" spans="1:9" ht="14.25" customHeight="1">
      <c r="A52" s="1743" t="s">
        <v>274</v>
      </c>
      <c r="B52" s="1743"/>
      <c r="C52" s="1742">
        <v>-21372.23</v>
      </c>
      <c r="D52" s="1742">
        <v>0.91</v>
      </c>
      <c r="E52" s="1742">
        <v>6.0000000000000001E-3</v>
      </c>
      <c r="F52" s="1742">
        <v>0.22</v>
      </c>
      <c r="G52" s="1742">
        <v>7.94</v>
      </c>
      <c r="H52" s="1742" t="s">
        <v>264</v>
      </c>
      <c r="I52" s="1742" t="s">
        <v>264</v>
      </c>
    </row>
    <row r="53" spans="1:9" ht="14.25" customHeight="1">
      <c r="A53" s="1743" t="s">
        <v>275</v>
      </c>
      <c r="B53" s="1743"/>
      <c r="C53" s="1742" t="s">
        <v>270</v>
      </c>
      <c r="D53" s="1742">
        <v>146.19999999999999</v>
      </c>
      <c r="E53" s="1742">
        <v>0.59</v>
      </c>
      <c r="F53" s="1742" t="s">
        <v>270</v>
      </c>
      <c r="G53" s="1742" t="s">
        <v>270</v>
      </c>
      <c r="H53" s="1742" t="s">
        <v>270</v>
      </c>
      <c r="I53" s="1742" t="s">
        <v>270</v>
      </c>
    </row>
    <row r="54" spans="1:9" ht="14.25" customHeight="1">
      <c r="A54" s="2461" t="s">
        <v>276</v>
      </c>
      <c r="B54" s="2462"/>
      <c r="C54" s="2463"/>
      <c r="D54" s="2463"/>
      <c r="E54" s="2463"/>
      <c r="F54" s="2463"/>
      <c r="G54" s="2463"/>
      <c r="H54" s="2463"/>
      <c r="I54" s="2463"/>
    </row>
    <row r="55" spans="1:9" ht="14.25" customHeight="1">
      <c r="A55" s="2672" t="s">
        <v>260</v>
      </c>
      <c r="B55" s="2779">
        <v>51740.83</v>
      </c>
      <c r="C55" s="2789">
        <f>C57+C58+C59</f>
        <v>33903.279999999999</v>
      </c>
      <c r="D55" s="2789">
        <f>D57+D59+D61</f>
        <v>568.19000000000005</v>
      </c>
      <c r="E55" s="2789">
        <f>E57+E58+E59+E61</f>
        <v>19.05</v>
      </c>
      <c r="F55" s="2789">
        <f>F57+F58</f>
        <v>97.690000000000012</v>
      </c>
      <c r="G55" s="2789">
        <f>G57+G58</f>
        <v>366.98999999999995</v>
      </c>
      <c r="H55" s="2789">
        <f>H57+H58</f>
        <v>75.569999999999993</v>
      </c>
      <c r="I55" s="2789">
        <f>I57+I58</f>
        <v>835.59</v>
      </c>
    </row>
    <row r="56" spans="1:9" ht="14.25" customHeight="1">
      <c r="A56" s="2672" t="s">
        <v>261</v>
      </c>
      <c r="B56" s="2779">
        <v>30991.18</v>
      </c>
      <c r="C56" s="2789">
        <f>C57+C58+C59+C60</f>
        <v>13153.629999999997</v>
      </c>
      <c r="D56" s="2789">
        <f>D57+D59+D60+D61</f>
        <v>568.58999999999992</v>
      </c>
      <c r="E56" s="2789">
        <f>E57+E58+E59+E60+E61</f>
        <v>19.053000000000001</v>
      </c>
      <c r="F56" s="2789">
        <f>F57+F58+F60</f>
        <v>97.79</v>
      </c>
      <c r="G56" s="2789">
        <f>G57+G58+G60</f>
        <v>370.50999999999993</v>
      </c>
      <c r="H56" s="2789">
        <f>H57+H58</f>
        <v>75.569999999999993</v>
      </c>
      <c r="I56" s="2789">
        <f>I57+I58</f>
        <v>835.59</v>
      </c>
    </row>
    <row r="57" spans="1:9" ht="14.25" customHeight="1">
      <c r="A57" s="1744" t="s">
        <v>271</v>
      </c>
      <c r="B57" s="1743"/>
      <c r="C57" s="1742">
        <v>32624.04</v>
      </c>
      <c r="D57" s="1742">
        <v>216.47</v>
      </c>
      <c r="E57" s="1742">
        <v>0.39</v>
      </c>
      <c r="F57" s="1742">
        <v>97.68</v>
      </c>
      <c r="G57" s="1742">
        <v>364.53</v>
      </c>
      <c r="H57" s="1742">
        <v>31.91</v>
      </c>
      <c r="I57" s="1742">
        <v>827.99</v>
      </c>
    </row>
    <row r="58" spans="1:9" ht="14.25" customHeight="1">
      <c r="A58" s="1744" t="s">
        <v>272</v>
      </c>
      <c r="B58" s="1743"/>
      <c r="C58" s="1742">
        <v>1119.3399999999999</v>
      </c>
      <c r="D58" s="1742" t="s">
        <v>270</v>
      </c>
      <c r="E58" s="1742">
        <v>0.25</v>
      </c>
      <c r="F58" s="1742">
        <v>0.01</v>
      </c>
      <c r="G58" s="1742">
        <v>2.46</v>
      </c>
      <c r="H58" s="1742">
        <v>43.66</v>
      </c>
      <c r="I58" s="1742">
        <v>7.6</v>
      </c>
    </row>
    <row r="59" spans="1:9" ht="14.25" customHeight="1">
      <c r="A59" s="1743" t="s">
        <v>273</v>
      </c>
      <c r="B59" s="1743"/>
      <c r="C59" s="1742">
        <v>159.9</v>
      </c>
      <c r="D59" s="1742">
        <v>198.6</v>
      </c>
      <c r="E59" s="1742">
        <v>17.79</v>
      </c>
      <c r="F59" s="1742" t="s">
        <v>270</v>
      </c>
      <c r="G59" s="1742" t="s">
        <v>270</v>
      </c>
      <c r="H59" s="1742" t="s">
        <v>264</v>
      </c>
      <c r="I59" s="1742" t="s">
        <v>264</v>
      </c>
    </row>
    <row r="60" spans="1:9" ht="14.25" customHeight="1">
      <c r="A60" s="1743" t="s">
        <v>274</v>
      </c>
      <c r="B60" s="1743"/>
      <c r="C60" s="1742">
        <v>-20749.650000000001</v>
      </c>
      <c r="D60" s="1742">
        <v>0.4</v>
      </c>
      <c r="E60" s="1745">
        <v>3.0000000000000001E-3</v>
      </c>
      <c r="F60" s="1742">
        <v>0.1</v>
      </c>
      <c r="G60" s="1742">
        <v>3.52</v>
      </c>
      <c r="H60" s="1742" t="s">
        <v>264</v>
      </c>
      <c r="I60" s="1742" t="s">
        <v>264</v>
      </c>
    </row>
    <row r="61" spans="1:9" ht="14.25" customHeight="1">
      <c r="A61" s="1743" t="s">
        <v>275</v>
      </c>
      <c r="B61" s="1743"/>
      <c r="C61" s="1742" t="s">
        <v>270</v>
      </c>
      <c r="D61" s="1742">
        <v>153.12</v>
      </c>
      <c r="E61" s="1742">
        <v>0.62</v>
      </c>
      <c r="F61" s="1742" t="s">
        <v>270</v>
      </c>
      <c r="G61" s="1742" t="s">
        <v>270</v>
      </c>
      <c r="H61" s="1742" t="s">
        <v>270</v>
      </c>
      <c r="I61" s="1742" t="s">
        <v>270</v>
      </c>
    </row>
    <row r="62" spans="1:9" ht="5.0999999999999996" customHeight="1">
      <c r="A62" s="1746"/>
      <c r="B62" s="1747"/>
      <c r="C62" s="1741"/>
      <c r="D62" s="1741"/>
      <c r="E62" s="1741"/>
      <c r="F62" s="1741"/>
      <c r="G62" s="1741"/>
      <c r="H62" s="1741"/>
      <c r="I62" s="1741"/>
    </row>
    <row r="63" spans="1:9" ht="5.0999999999999996" customHeight="1">
      <c r="A63" s="1748"/>
      <c r="B63" s="1748"/>
      <c r="C63" s="1749"/>
      <c r="D63" s="1749"/>
      <c r="E63" s="1749"/>
      <c r="F63" s="1749"/>
      <c r="G63" s="1749"/>
      <c r="H63" s="1749"/>
      <c r="I63" s="1749"/>
    </row>
    <row r="64" spans="1:9" ht="13.5" customHeight="1">
      <c r="A64" s="1747"/>
      <c r="B64" s="1747"/>
      <c r="C64" s="1741"/>
      <c r="D64" s="1741"/>
      <c r="E64" s="1741"/>
      <c r="F64" s="1741"/>
      <c r="G64" s="1741"/>
      <c r="H64" s="1741"/>
      <c r="I64" s="1741"/>
    </row>
    <row r="65" spans="1:19" ht="13.5" customHeight="1">
      <c r="A65" s="1747"/>
      <c r="B65" s="1747"/>
      <c r="C65" s="1741"/>
      <c r="D65" s="1741"/>
      <c r="E65" s="1741"/>
      <c r="F65" s="1741"/>
      <c r="G65" s="1741"/>
      <c r="H65" s="1741"/>
      <c r="I65" s="1741"/>
    </row>
    <row r="66" spans="1:19" ht="13.5" customHeight="1">
      <c r="A66" s="1747"/>
      <c r="B66" s="1747"/>
      <c r="C66" s="1741"/>
      <c r="D66" s="1741"/>
      <c r="E66" s="1741"/>
      <c r="F66" s="1741"/>
      <c r="G66" s="1741"/>
      <c r="H66" s="1741"/>
      <c r="I66" s="1741"/>
    </row>
    <row r="67" spans="1:19" ht="13.5" customHeight="1">
      <c r="A67" s="1747"/>
      <c r="B67" s="1747"/>
      <c r="C67" s="1741"/>
      <c r="D67" s="1741"/>
      <c r="E67" s="1741"/>
      <c r="F67" s="1741"/>
      <c r="G67" s="1741"/>
      <c r="H67" s="1741"/>
      <c r="I67" s="1741"/>
    </row>
    <row r="68" spans="1:19" ht="13.5" customHeight="1">
      <c r="A68" s="1747"/>
      <c r="B68" s="1747"/>
      <c r="C68" s="1741"/>
      <c r="D68" s="1741"/>
      <c r="E68" s="1741"/>
      <c r="F68" s="1741"/>
      <c r="G68" s="1741"/>
      <c r="H68" s="1741"/>
      <c r="I68" s="1741"/>
    </row>
    <row r="69" spans="1:19" ht="13.5" customHeight="1">
      <c r="A69" s="1747"/>
      <c r="B69" s="1747"/>
      <c r="C69" s="1741"/>
      <c r="D69" s="1741"/>
      <c r="E69" s="1741"/>
      <c r="F69" s="1741"/>
      <c r="G69" s="1741"/>
      <c r="H69" s="1741"/>
      <c r="I69" s="1741"/>
    </row>
    <row r="70" spans="1:19" ht="13.5" customHeight="1">
      <c r="A70" s="1747"/>
      <c r="B70" s="1747"/>
      <c r="C70" s="1741"/>
      <c r="D70" s="1741"/>
      <c r="E70" s="1741"/>
      <c r="F70" s="1741"/>
      <c r="G70" s="1741"/>
      <c r="H70" s="1741"/>
      <c r="I70" s="1741"/>
    </row>
    <row r="71" spans="1:19" ht="9.75" customHeight="1"/>
    <row r="72" spans="1:19" s="1720" customFormat="1" ht="12" customHeight="1">
      <c r="A72" s="1124"/>
      <c r="B72" s="1124"/>
      <c r="C72" s="1124"/>
      <c r="D72" s="1124"/>
      <c r="E72" s="1124"/>
      <c r="F72" s="1124"/>
      <c r="G72" s="1124"/>
      <c r="H72" s="1124"/>
    </row>
    <row r="73" spans="1:19" s="1720" customFormat="1" ht="12.95" customHeight="1">
      <c r="A73" s="1750"/>
      <c r="B73" s="1750"/>
      <c r="C73" s="1751"/>
      <c r="D73" s="1751"/>
      <c r="E73" s="1752"/>
      <c r="F73" s="1753"/>
      <c r="G73" s="1753"/>
      <c r="H73" s="1752"/>
      <c r="I73" s="1774" t="s">
        <v>1477</v>
      </c>
    </row>
    <row r="74" spans="1:19" s="1720" customFormat="1" ht="17.100000000000001" customHeight="1">
      <c r="A74" s="1728" t="s">
        <v>277</v>
      </c>
      <c r="B74" s="1728"/>
      <c r="C74" s="1754"/>
      <c r="D74" s="1754"/>
      <c r="E74" s="1755"/>
      <c r="F74" s="1755"/>
      <c r="G74" s="1755"/>
      <c r="H74" s="1755"/>
    </row>
    <row r="75" spans="1:19" ht="12" customHeight="1">
      <c r="I75" s="1740" t="s">
        <v>250</v>
      </c>
    </row>
    <row r="76" spans="1:19" s="1721" customFormat="1" ht="15" customHeight="1">
      <c r="A76" s="1756" t="s">
        <v>278</v>
      </c>
      <c r="B76" s="1757" t="s">
        <v>252</v>
      </c>
      <c r="C76" s="1758" t="s">
        <v>253</v>
      </c>
      <c r="D76" s="1759" t="s">
        <v>254</v>
      </c>
      <c r="E76" s="1759" t="s">
        <v>255</v>
      </c>
      <c r="F76" s="1759" t="s">
        <v>256</v>
      </c>
      <c r="G76" s="1759" t="s">
        <v>257</v>
      </c>
      <c r="H76" s="1759" t="s">
        <v>258</v>
      </c>
      <c r="I76" s="1759" t="s">
        <v>259</v>
      </c>
    </row>
    <row r="77" spans="1:19" s="1722" customFormat="1" ht="5.0999999999999996" customHeight="1">
      <c r="A77" s="1760"/>
      <c r="B77" s="1760"/>
      <c r="C77" s="1760"/>
      <c r="D77" s="1760"/>
      <c r="E77" s="1760"/>
      <c r="F77" s="1760"/>
      <c r="G77" s="1760"/>
      <c r="H77" s="1760"/>
      <c r="I77" s="1760"/>
    </row>
    <row r="78" spans="1:19" s="1722" customFormat="1" ht="5.0999999999999996" customHeight="1">
      <c r="A78" s="1761"/>
      <c r="B78" s="1761"/>
      <c r="C78" s="1762"/>
      <c r="D78" s="1762"/>
      <c r="E78" s="1762"/>
      <c r="F78" s="1762"/>
      <c r="G78" s="1762"/>
      <c r="H78" s="1762"/>
      <c r="I78" s="1762"/>
    </row>
    <row r="79" spans="1:19" s="1721" customFormat="1" ht="12" customHeight="1">
      <c r="A79" s="2461" t="s">
        <v>279</v>
      </c>
      <c r="B79" s="2462"/>
      <c r="C79" s="2463"/>
      <c r="D79" s="2463"/>
      <c r="E79" s="2463"/>
      <c r="F79" s="2463"/>
      <c r="G79" s="2463"/>
      <c r="H79" s="2463"/>
      <c r="I79" s="2463"/>
      <c r="K79" s="1743"/>
      <c r="L79" s="2672"/>
      <c r="M79" s="2175"/>
      <c r="N79" s="2175"/>
      <c r="O79" s="2175"/>
      <c r="P79" s="2175"/>
      <c r="Q79" s="2175"/>
      <c r="R79" s="2175"/>
      <c r="S79" s="2175"/>
    </row>
    <row r="80" spans="1:19" s="1721" customFormat="1" ht="12.75" customHeight="1">
      <c r="A80" s="1743" t="s">
        <v>260</v>
      </c>
      <c r="B80" s="2175">
        <v>50286.1</v>
      </c>
      <c r="C80" s="2175">
        <f>C82+C83+C84</f>
        <v>32663.219999999998</v>
      </c>
      <c r="D80" s="2175">
        <f>D82+D84+D86</f>
        <v>560.59</v>
      </c>
      <c r="E80" s="2175">
        <f>E82+E83+E84+E85+E86</f>
        <v>18.880000000000003</v>
      </c>
      <c r="F80" s="2175">
        <v>92.91</v>
      </c>
      <c r="G80" s="2175">
        <v>367.24</v>
      </c>
      <c r="H80" s="2175">
        <f>H82+H83</f>
        <v>32.64</v>
      </c>
      <c r="I80" s="2175">
        <v>807.11</v>
      </c>
    </row>
    <row r="81" spans="1:18" s="1721" customFormat="1" ht="12.75" customHeight="1">
      <c r="A81" s="1743" t="s">
        <v>261</v>
      </c>
      <c r="B81" s="2175">
        <f>B80+C85</f>
        <v>26232.43</v>
      </c>
      <c r="C81" s="2175">
        <f>C82+C83+C84+C85</f>
        <v>8609.5499999999993</v>
      </c>
      <c r="D81" s="2175">
        <f>D82+D84+D86</f>
        <v>560.59</v>
      </c>
      <c r="E81" s="2175">
        <f>E82+E83+E84+E85+E86</f>
        <v>18.880000000000003</v>
      </c>
      <c r="F81" s="2175">
        <v>93.26</v>
      </c>
      <c r="G81" s="2175">
        <v>379.6</v>
      </c>
      <c r="H81" s="2175">
        <f>H82+H83</f>
        <v>32.64</v>
      </c>
      <c r="I81" s="2175">
        <v>807.11</v>
      </c>
      <c r="J81" s="1743"/>
    </row>
    <row r="82" spans="1:18" s="1721" customFormat="1" ht="12.75" customHeight="1">
      <c r="A82" s="1744" t="s">
        <v>271</v>
      </c>
      <c r="B82" s="2175"/>
      <c r="C82" s="2175">
        <v>31539.21</v>
      </c>
      <c r="D82" s="2175">
        <v>209.27</v>
      </c>
      <c r="E82" s="2175">
        <v>0.38</v>
      </c>
      <c r="F82" s="2175">
        <v>92.9</v>
      </c>
      <c r="G82" s="2175">
        <v>358.52</v>
      </c>
      <c r="H82" s="2175">
        <v>32.590000000000003</v>
      </c>
      <c r="I82" s="2175">
        <v>799.39</v>
      </c>
      <c r="J82" s="1743"/>
      <c r="K82" s="2672"/>
      <c r="L82" s="2175"/>
      <c r="M82" s="2175"/>
      <c r="N82" s="2175"/>
      <c r="O82" s="2175"/>
      <c r="P82" s="2175"/>
      <c r="Q82" s="2175"/>
      <c r="R82" s="2175"/>
    </row>
    <row r="83" spans="1:18" s="1721" customFormat="1" ht="12.75" customHeight="1">
      <c r="A83" s="1744" t="s">
        <v>272</v>
      </c>
      <c r="B83" s="2175"/>
      <c r="C83" s="2175">
        <v>965.32</v>
      </c>
      <c r="D83" s="2175" t="s">
        <v>270</v>
      </c>
      <c r="E83" s="2175">
        <v>0.22</v>
      </c>
      <c r="F83" s="2175">
        <v>0.01</v>
      </c>
      <c r="G83" s="2175">
        <v>2.5</v>
      </c>
      <c r="H83" s="2175">
        <v>0.05</v>
      </c>
      <c r="I83" s="2175">
        <v>7.72</v>
      </c>
    </row>
    <row r="84" spans="1:18" s="1721" customFormat="1" ht="12.75" customHeight="1">
      <c r="A84" s="1743" t="s">
        <v>273</v>
      </c>
      <c r="B84" s="2175"/>
      <c r="C84" s="2175">
        <v>158.69</v>
      </c>
      <c r="D84" s="2175">
        <v>197.09</v>
      </c>
      <c r="E84" s="2175">
        <v>17.649999999999999</v>
      </c>
      <c r="F84" s="2175">
        <v>0.18</v>
      </c>
      <c r="G84" s="2175">
        <v>6.22</v>
      </c>
      <c r="H84" s="2175" t="s">
        <v>264</v>
      </c>
      <c r="I84" s="2175" t="s">
        <v>264</v>
      </c>
    </row>
    <row r="85" spans="1:18" s="1721" customFormat="1" ht="12.75" customHeight="1">
      <c r="A85" s="3003" t="s">
        <v>1475</v>
      </c>
      <c r="B85" s="3003"/>
      <c r="C85" s="2175">
        <v>-24053.67</v>
      </c>
      <c r="D85" s="2175" t="s">
        <v>42</v>
      </c>
      <c r="E85" s="2175">
        <v>9.9999999999997903E-3</v>
      </c>
      <c r="F85" s="2175">
        <v>0.34999999999999398</v>
      </c>
      <c r="G85" s="2175">
        <v>12.36</v>
      </c>
      <c r="H85" s="2175" t="s">
        <v>264</v>
      </c>
      <c r="I85" s="2175" t="s">
        <v>264</v>
      </c>
    </row>
    <row r="86" spans="1:18" s="1721" customFormat="1" ht="12" customHeight="1">
      <c r="A86" s="1743" t="s">
        <v>275</v>
      </c>
      <c r="B86" s="2175"/>
      <c r="C86" s="2175" t="s">
        <v>270</v>
      </c>
      <c r="D86" s="2175">
        <v>154.22999999999999</v>
      </c>
      <c r="E86" s="2175">
        <v>0.62</v>
      </c>
      <c r="F86" s="2175" t="s">
        <v>270</v>
      </c>
      <c r="G86" s="2175" t="s">
        <v>270</v>
      </c>
      <c r="H86" s="2175" t="s">
        <v>270</v>
      </c>
      <c r="I86" s="2175" t="s">
        <v>270</v>
      </c>
    </row>
    <row r="87" spans="1:18" s="1721" customFormat="1" ht="12.75" customHeight="1">
      <c r="A87" s="2464" t="s">
        <v>1453</v>
      </c>
      <c r="B87" s="2465"/>
      <c r="C87" s="2465"/>
      <c r="D87" s="2465"/>
      <c r="E87" s="2465"/>
      <c r="F87" s="2465"/>
      <c r="G87" s="2465"/>
      <c r="H87" s="2465"/>
      <c r="I87" s="2465"/>
    </row>
    <row r="88" spans="1:18" s="1721" customFormat="1" ht="12.75" customHeight="1">
      <c r="A88" s="1743" t="s">
        <v>260</v>
      </c>
      <c r="B88" s="2175">
        <v>49257.279999999999</v>
      </c>
      <c r="C88" s="2175">
        <f>C90+C91+C92</f>
        <v>31567</v>
      </c>
      <c r="D88" s="2175">
        <f>D90+D92+D94</f>
        <v>560.19000000000005</v>
      </c>
      <c r="E88" s="2175">
        <f>E90+E91+E92+E94</f>
        <v>19.12</v>
      </c>
      <c r="F88" s="2175">
        <v>93.45</v>
      </c>
      <c r="G88" s="2175">
        <v>399.68</v>
      </c>
      <c r="H88" s="2175">
        <f>H90+H91</f>
        <v>59.24</v>
      </c>
      <c r="I88" s="2175">
        <v>813.47</v>
      </c>
    </row>
    <row r="89" spans="1:18" s="1721" customFormat="1" ht="12.75" customHeight="1">
      <c r="A89" s="1743" t="s">
        <v>261</v>
      </c>
      <c r="B89" s="2175">
        <f>B88+C93</f>
        <v>25088.42</v>
      </c>
      <c r="C89" s="2175">
        <f>C90+C91+C92+C93</f>
        <v>7398.1399999999994</v>
      </c>
      <c r="D89" s="2175">
        <f>D90+D92+D94</f>
        <v>560.19000000000005</v>
      </c>
      <c r="E89" s="2175">
        <f>E90+E91+E92+E94</f>
        <v>19.12</v>
      </c>
      <c r="F89" s="2175">
        <v>93.54</v>
      </c>
      <c r="G89" s="2175">
        <v>402.99</v>
      </c>
      <c r="H89" s="2175">
        <f>H90+H91</f>
        <v>59.24</v>
      </c>
      <c r="I89" s="2175">
        <v>813.47</v>
      </c>
      <c r="L89" s="1763"/>
      <c r="M89" s="1763"/>
      <c r="N89" s="1763"/>
      <c r="O89" s="1763"/>
      <c r="P89" s="1763"/>
      <c r="Q89" s="1763"/>
      <c r="R89" s="1763"/>
    </row>
    <row r="90" spans="1:18" s="1721" customFormat="1" ht="12.75" customHeight="1">
      <c r="A90" s="1744" t="s">
        <v>271</v>
      </c>
      <c r="B90" s="2175"/>
      <c r="C90" s="2175">
        <v>30384.22</v>
      </c>
      <c r="D90" s="2175">
        <v>201.61</v>
      </c>
      <c r="E90" s="2175">
        <v>0.37</v>
      </c>
      <c r="F90" s="2175">
        <v>93.16</v>
      </c>
      <c r="G90" s="2175">
        <v>387.44</v>
      </c>
      <c r="H90" s="2175">
        <v>33.24</v>
      </c>
      <c r="I90" s="2175">
        <v>806.24</v>
      </c>
      <c r="L90" s="1763"/>
      <c r="M90" s="1763"/>
      <c r="N90" s="1763"/>
      <c r="O90" s="1763"/>
      <c r="P90" s="1763"/>
      <c r="Q90" s="1763"/>
      <c r="R90" s="1763"/>
    </row>
    <row r="91" spans="1:18" s="1721" customFormat="1" ht="12.75" customHeight="1">
      <c r="A91" s="1744" t="s">
        <v>272</v>
      </c>
      <c r="B91" s="2175"/>
      <c r="C91" s="2175">
        <v>1022.05</v>
      </c>
      <c r="D91" s="2175" t="s">
        <v>270</v>
      </c>
      <c r="E91" s="2175">
        <v>0.23</v>
      </c>
      <c r="F91" s="2175">
        <v>0.01</v>
      </c>
      <c r="G91" s="2175">
        <v>2.4900000000000002</v>
      </c>
      <c r="H91" s="2175">
        <v>26</v>
      </c>
      <c r="I91" s="2175">
        <v>7.23</v>
      </c>
      <c r="L91" s="1764"/>
      <c r="M91" s="1764"/>
      <c r="N91" s="1764"/>
      <c r="O91" s="1764"/>
      <c r="P91" s="1764"/>
      <c r="Q91" s="1764"/>
      <c r="R91" s="1764"/>
    </row>
    <row r="92" spans="1:18" s="1721" customFormat="1" ht="12.75" customHeight="1">
      <c r="A92" s="1743" t="s">
        <v>273</v>
      </c>
      <c r="B92" s="2175"/>
      <c r="C92" s="2175">
        <v>160.72999999999999</v>
      </c>
      <c r="D92" s="2175">
        <v>199.63</v>
      </c>
      <c r="E92" s="2175">
        <v>17.88</v>
      </c>
      <c r="F92" s="2175">
        <v>0.28000000000000003</v>
      </c>
      <c r="G92" s="2175">
        <v>9.75</v>
      </c>
      <c r="H92" s="2175" t="s">
        <v>264</v>
      </c>
      <c r="I92" s="2175" t="s">
        <v>264</v>
      </c>
      <c r="L92" s="1764"/>
      <c r="M92" s="1764"/>
      <c r="N92" s="1764"/>
      <c r="O92" s="1764"/>
      <c r="P92" s="1764"/>
      <c r="Q92" s="1764"/>
      <c r="R92" s="1764"/>
    </row>
    <row r="93" spans="1:18" s="1721" customFormat="1" ht="12.75" customHeight="1">
      <c r="A93" s="2805" t="s">
        <v>1475</v>
      </c>
      <c r="B93" s="2175"/>
      <c r="C93" s="2175">
        <v>-24168.86</v>
      </c>
      <c r="D93" s="2175" t="s">
        <v>42</v>
      </c>
      <c r="E93" s="2673">
        <v>3.0000000000001098E-3</v>
      </c>
      <c r="F93" s="2175">
        <v>9.0000000000003397E-2</v>
      </c>
      <c r="G93" s="2175">
        <v>3.31</v>
      </c>
      <c r="H93" s="2175" t="s">
        <v>264</v>
      </c>
      <c r="I93" s="2175" t="s">
        <v>264</v>
      </c>
      <c r="L93" s="1764"/>
      <c r="M93" s="1764"/>
      <c r="N93" s="1764"/>
      <c r="O93" s="1764"/>
      <c r="P93" s="1764"/>
      <c r="Q93" s="1764"/>
      <c r="R93" s="1764"/>
    </row>
    <row r="94" spans="1:18" s="1721" customFormat="1" ht="12.75" customHeight="1">
      <c r="A94" s="1743" t="s">
        <v>275</v>
      </c>
      <c r="B94" s="2175"/>
      <c r="C94" s="2175" t="s">
        <v>270</v>
      </c>
      <c r="D94" s="2175">
        <v>158.94999999999999</v>
      </c>
      <c r="E94" s="2175">
        <v>0.64</v>
      </c>
      <c r="F94" s="2175" t="s">
        <v>270</v>
      </c>
      <c r="G94" s="2175" t="s">
        <v>270</v>
      </c>
      <c r="H94" s="2175" t="s">
        <v>270</v>
      </c>
      <c r="I94" s="2175" t="s">
        <v>270</v>
      </c>
      <c r="L94" s="1764"/>
      <c r="M94" s="1764"/>
      <c r="N94" s="1764"/>
      <c r="O94" s="1764"/>
      <c r="P94" s="1764"/>
      <c r="Q94" s="1764"/>
      <c r="R94" s="1764"/>
    </row>
    <row r="95" spans="1:18" s="1721" customFormat="1" ht="12.75" customHeight="1">
      <c r="A95" s="2464" t="s">
        <v>1454</v>
      </c>
      <c r="B95" s="2466"/>
      <c r="C95" s="2466"/>
      <c r="D95" s="2467"/>
      <c r="E95" s="2467"/>
      <c r="F95" s="2467"/>
      <c r="G95" s="2467"/>
      <c r="H95" s="2467"/>
      <c r="I95" s="2467"/>
      <c r="L95" s="1764"/>
      <c r="M95" s="1764"/>
      <c r="N95" s="1764"/>
      <c r="O95" s="1764"/>
      <c r="P95" s="1764"/>
      <c r="Q95" s="1764"/>
      <c r="R95" s="1764"/>
    </row>
    <row r="96" spans="1:18" s="1721" customFormat="1" ht="12.75" customHeight="1">
      <c r="A96" s="1743" t="s">
        <v>260</v>
      </c>
      <c r="B96" s="2175">
        <v>50849.98</v>
      </c>
      <c r="C96" s="2175">
        <f>C98+C99+C100</f>
        <v>32565.27</v>
      </c>
      <c r="D96" s="2175">
        <f>D98+D100+D102</f>
        <v>582.96</v>
      </c>
      <c r="E96" s="2175">
        <f>E98+E99+E100+E102</f>
        <v>19.489999999999998</v>
      </c>
      <c r="F96" s="2175">
        <v>92.35</v>
      </c>
      <c r="G96" s="2175">
        <v>476.04</v>
      </c>
      <c r="H96" s="2175">
        <f>H98+H99</f>
        <v>63.370000000000005</v>
      </c>
      <c r="I96" s="2175">
        <v>779.71</v>
      </c>
      <c r="L96" s="1764"/>
      <c r="M96" s="1764"/>
      <c r="N96" s="1764"/>
      <c r="O96" s="1764"/>
      <c r="P96" s="1764"/>
      <c r="Q96" s="1764"/>
      <c r="R96" s="1764"/>
    </row>
    <row r="97" spans="1:18" s="1721" customFormat="1" ht="12.75" customHeight="1">
      <c r="A97" s="1743" t="s">
        <v>261</v>
      </c>
      <c r="B97" s="2175">
        <f>B96+C101</f>
        <v>24195.460000000003</v>
      </c>
      <c r="C97" s="2175">
        <f>C98+C99+C100+C101</f>
        <v>5910.75</v>
      </c>
      <c r="D97" s="2175">
        <f>D98+D100+D102</f>
        <v>582.96</v>
      </c>
      <c r="E97" s="2175">
        <f>E98+E99+E100+E102</f>
        <v>19.489999999999998</v>
      </c>
      <c r="F97" s="2175">
        <v>92.35</v>
      </c>
      <c r="G97" s="2175">
        <v>476.04</v>
      </c>
      <c r="H97" s="2175">
        <f>H98+H99</f>
        <v>63.370000000000005</v>
      </c>
      <c r="I97" s="2175">
        <v>779.71</v>
      </c>
      <c r="L97" s="1764"/>
      <c r="M97" s="1764"/>
      <c r="N97" s="1764"/>
      <c r="O97" s="1764"/>
      <c r="P97" s="1764"/>
      <c r="Q97" s="1764"/>
      <c r="R97" s="1764"/>
    </row>
    <row r="98" spans="1:18" s="1721" customFormat="1" ht="12.75" customHeight="1">
      <c r="A98" s="1744" t="s">
        <v>271</v>
      </c>
      <c r="B98" s="2175"/>
      <c r="C98" s="2175">
        <v>31611.53</v>
      </c>
      <c r="D98" s="2175">
        <v>209.75</v>
      </c>
      <c r="E98" s="2175">
        <v>0.38</v>
      </c>
      <c r="F98" s="2175">
        <v>91.45</v>
      </c>
      <c r="G98" s="2175">
        <v>444.52</v>
      </c>
      <c r="H98" s="2175">
        <v>34.32</v>
      </c>
      <c r="I98" s="2175">
        <v>772.36</v>
      </c>
      <c r="L98" s="1764"/>
      <c r="M98" s="1764"/>
      <c r="N98" s="1764"/>
      <c r="O98" s="1764"/>
      <c r="P98" s="1764"/>
      <c r="Q98" s="1764"/>
      <c r="R98" s="1764"/>
    </row>
    <row r="99" spans="1:18" s="1721" customFormat="1" ht="12.75" customHeight="1">
      <c r="A99" s="1744" t="s">
        <v>272</v>
      </c>
      <c r="B99" s="2175"/>
      <c r="C99" s="2175">
        <v>789.68</v>
      </c>
      <c r="D99" s="2175" t="s">
        <v>270</v>
      </c>
      <c r="E99" s="2175">
        <v>0.18</v>
      </c>
      <c r="F99" s="2175">
        <v>0.01</v>
      </c>
      <c r="G99" s="2674">
        <v>0</v>
      </c>
      <c r="H99" s="2175">
        <v>29.05</v>
      </c>
      <c r="I99" s="2175">
        <v>7.35</v>
      </c>
      <c r="L99" s="1764"/>
      <c r="M99" s="1764"/>
      <c r="N99" s="1764"/>
      <c r="O99" s="1764"/>
      <c r="P99" s="1764"/>
      <c r="Q99" s="1764"/>
      <c r="R99" s="1764"/>
    </row>
    <row r="100" spans="1:18" s="1721" customFormat="1" ht="12.75" customHeight="1">
      <c r="A100" s="1743" t="s">
        <v>273</v>
      </c>
      <c r="B100" s="2175"/>
      <c r="C100" s="2175">
        <v>164.06</v>
      </c>
      <c r="D100" s="2175">
        <v>203.76</v>
      </c>
      <c r="E100" s="2175">
        <v>18.25</v>
      </c>
      <c r="F100" s="2175">
        <v>0.82</v>
      </c>
      <c r="G100" s="2175">
        <v>28.96</v>
      </c>
      <c r="H100" s="2175" t="s">
        <v>264</v>
      </c>
      <c r="I100" s="2175" t="s">
        <v>264</v>
      </c>
      <c r="L100" s="1764"/>
      <c r="M100" s="1764"/>
      <c r="N100" s="1764"/>
      <c r="O100" s="1764"/>
      <c r="P100" s="1764"/>
      <c r="Q100" s="1764"/>
      <c r="R100" s="1764"/>
    </row>
    <row r="101" spans="1:18" s="1721" customFormat="1" ht="12.75" customHeight="1">
      <c r="A101" s="2805" t="s">
        <v>1475</v>
      </c>
      <c r="B101" s="2175"/>
      <c r="C101" s="2175">
        <v>-26654.52</v>
      </c>
      <c r="D101" s="2175" t="s">
        <v>42</v>
      </c>
      <c r="E101" s="2673">
        <v>3.0000000000001098E-3</v>
      </c>
      <c r="F101" s="2175">
        <v>7.0000000000000007E-2</v>
      </c>
      <c r="G101" s="2175">
        <v>2.56</v>
      </c>
      <c r="H101" s="2175" t="s">
        <v>264</v>
      </c>
      <c r="I101" s="2175" t="s">
        <v>264</v>
      </c>
      <c r="L101" s="1764"/>
      <c r="M101" s="1764"/>
      <c r="N101" s="1764"/>
      <c r="O101" s="1764"/>
      <c r="P101" s="1764"/>
      <c r="Q101" s="1764"/>
      <c r="R101" s="1764"/>
    </row>
    <row r="102" spans="1:18" s="1721" customFormat="1" ht="13.15" customHeight="1">
      <c r="A102" s="1743" t="s">
        <v>275</v>
      </c>
      <c r="B102" s="2175"/>
      <c r="C102" s="2175" t="s">
        <v>270</v>
      </c>
      <c r="D102" s="2175">
        <v>169.45</v>
      </c>
      <c r="E102" s="2175">
        <v>0.68</v>
      </c>
      <c r="F102" s="2175" t="s">
        <v>270</v>
      </c>
      <c r="G102" s="2175" t="s">
        <v>270</v>
      </c>
      <c r="H102" s="2175" t="s">
        <v>270</v>
      </c>
      <c r="I102" s="2175" t="s">
        <v>270</v>
      </c>
      <c r="L102" s="1764"/>
      <c r="M102" s="1764"/>
      <c r="N102" s="1764"/>
      <c r="O102" s="1764"/>
      <c r="P102" s="1764"/>
      <c r="Q102" s="1764"/>
      <c r="R102" s="1764"/>
    </row>
    <row r="103" spans="1:18" s="1721" customFormat="1" ht="12.75" customHeight="1">
      <c r="A103" s="2464" t="s">
        <v>1455</v>
      </c>
      <c r="B103" s="2466"/>
      <c r="C103" s="2466"/>
      <c r="D103" s="2467"/>
      <c r="E103" s="2467"/>
      <c r="F103" s="2467"/>
      <c r="G103" s="2467"/>
      <c r="H103" s="2467"/>
      <c r="I103" s="2468"/>
      <c r="L103" s="1764"/>
      <c r="M103" s="1764"/>
      <c r="N103" s="1764"/>
      <c r="O103" s="1764"/>
      <c r="P103" s="1764"/>
      <c r="Q103" s="1764"/>
      <c r="R103" s="1764"/>
    </row>
    <row r="104" spans="1:18" s="1721" customFormat="1" ht="12.75" customHeight="1">
      <c r="A104" s="1743" t="s">
        <v>260</v>
      </c>
      <c r="B104" s="2175">
        <v>50213.66</v>
      </c>
      <c r="C104" s="2175">
        <f>C106+C107+C108</f>
        <v>31869.5</v>
      </c>
      <c r="D104" s="2175">
        <f>D106+D108+D110</f>
        <v>585.48599999999999</v>
      </c>
      <c r="E104" s="2175">
        <f>E106+E107+E108+E110</f>
        <v>19.513000000000002</v>
      </c>
      <c r="F104" s="2175" t="s">
        <v>264</v>
      </c>
      <c r="G104" s="2175" t="s">
        <v>264</v>
      </c>
      <c r="H104" s="2175" t="s">
        <v>264</v>
      </c>
      <c r="I104" s="2175" t="s">
        <v>264</v>
      </c>
      <c r="L104" s="1764"/>
      <c r="M104" s="1764"/>
      <c r="N104" s="1764"/>
      <c r="O104" s="1764"/>
      <c r="P104" s="1764"/>
      <c r="Q104" s="1764"/>
      <c r="R104" s="1764"/>
    </row>
    <row r="105" spans="1:18" s="1721" customFormat="1" ht="12.75" customHeight="1">
      <c r="A105" s="1743" t="s">
        <v>261</v>
      </c>
      <c r="B105" s="2175">
        <f>B104+C109</f>
        <v>23066.460000000003</v>
      </c>
      <c r="C105" s="2175">
        <f>C106+C107+C108+C109</f>
        <v>4722.2999999999993</v>
      </c>
      <c r="D105" s="2175">
        <f>D106+D108+D110</f>
        <v>585.48599999999999</v>
      </c>
      <c r="E105" s="2175">
        <f>E106+E107+E108+E110</f>
        <v>19.513000000000002</v>
      </c>
      <c r="F105" s="2175" t="s">
        <v>264</v>
      </c>
      <c r="G105" s="2175" t="s">
        <v>264</v>
      </c>
      <c r="H105" s="2175" t="s">
        <v>264</v>
      </c>
      <c r="I105" s="2175" t="s">
        <v>264</v>
      </c>
      <c r="L105" s="1764"/>
      <c r="M105" s="1764"/>
      <c r="N105" s="1764"/>
      <c r="O105" s="1764"/>
      <c r="P105" s="1764"/>
      <c r="Q105" s="1764"/>
      <c r="R105" s="1764"/>
    </row>
    <row r="106" spans="1:18" s="1721" customFormat="1" ht="12.75" customHeight="1">
      <c r="A106" s="1744" t="s">
        <v>271</v>
      </c>
      <c r="B106" s="2175"/>
      <c r="C106" s="2175">
        <v>30979.73</v>
      </c>
      <c r="D106" s="2175">
        <v>205.55600000000001</v>
      </c>
      <c r="E106" s="2175">
        <v>0.373</v>
      </c>
      <c r="F106" s="2174" t="s">
        <v>264</v>
      </c>
      <c r="G106" s="2174" t="s">
        <v>264</v>
      </c>
      <c r="H106" s="2174" t="s">
        <v>264</v>
      </c>
      <c r="I106" s="2174" t="s">
        <v>264</v>
      </c>
      <c r="L106" s="1764"/>
      <c r="M106" s="1764"/>
      <c r="N106" s="1764"/>
      <c r="O106" s="1764"/>
      <c r="P106" s="1764"/>
      <c r="Q106" s="1764"/>
      <c r="R106" s="1764"/>
    </row>
    <row r="107" spans="1:18" s="1721" customFormat="1" ht="12.75" customHeight="1">
      <c r="A107" s="1744" t="s">
        <v>272</v>
      </c>
      <c r="B107" s="2174"/>
      <c r="C107" s="2174">
        <v>725.57</v>
      </c>
      <c r="D107" s="2175" t="s">
        <v>270</v>
      </c>
      <c r="E107" s="2174">
        <v>0.16</v>
      </c>
      <c r="F107" s="2174" t="s">
        <v>264</v>
      </c>
      <c r="G107" s="2174" t="s">
        <v>264</v>
      </c>
      <c r="H107" s="2174" t="s">
        <v>264</v>
      </c>
      <c r="I107" s="2174" t="s">
        <v>264</v>
      </c>
      <c r="L107" s="1764"/>
      <c r="M107" s="1764"/>
      <c r="N107" s="1764"/>
      <c r="O107" s="1764"/>
      <c r="P107" s="1764"/>
      <c r="Q107" s="1764"/>
      <c r="R107" s="1764"/>
    </row>
    <row r="108" spans="1:18" s="1721" customFormat="1" ht="12.75" customHeight="1">
      <c r="A108" s="1743" t="s">
        <v>273</v>
      </c>
      <c r="B108" s="2175"/>
      <c r="C108" s="2175">
        <v>164.2</v>
      </c>
      <c r="D108" s="2175">
        <v>203.95</v>
      </c>
      <c r="E108" s="2175">
        <v>18.27</v>
      </c>
      <c r="F108" s="2174" t="s">
        <v>264</v>
      </c>
      <c r="G108" s="2174" t="s">
        <v>264</v>
      </c>
      <c r="H108" s="2174" t="s">
        <v>264</v>
      </c>
      <c r="I108" s="2174" t="s">
        <v>264</v>
      </c>
      <c r="L108" s="1764"/>
      <c r="M108" s="1764"/>
      <c r="N108" s="1764"/>
      <c r="O108" s="1764"/>
      <c r="P108" s="1764"/>
      <c r="Q108" s="1764"/>
      <c r="R108" s="1764"/>
    </row>
    <row r="109" spans="1:18" s="1721" customFormat="1" ht="13.5" customHeight="1">
      <c r="A109" s="3004" t="s">
        <v>1475</v>
      </c>
      <c r="B109" s="3004"/>
      <c r="C109" s="2174">
        <v>-27147.200000000001</v>
      </c>
      <c r="D109" s="2175" t="s">
        <v>42</v>
      </c>
      <c r="E109" s="2675">
        <v>3.0000000000001098E-3</v>
      </c>
      <c r="F109" s="2174" t="s">
        <v>264</v>
      </c>
      <c r="G109" s="2174" t="s">
        <v>264</v>
      </c>
      <c r="H109" s="2174" t="s">
        <v>264</v>
      </c>
      <c r="I109" s="2174" t="s">
        <v>264</v>
      </c>
      <c r="L109" s="1764"/>
      <c r="M109" s="1764"/>
      <c r="N109" s="1764"/>
      <c r="O109" s="1764"/>
      <c r="P109" s="1764"/>
      <c r="Q109" s="1764"/>
      <c r="R109" s="1764"/>
    </row>
    <row r="110" spans="1:18" s="1721" customFormat="1" ht="12.75" customHeight="1">
      <c r="A110" s="1743" t="s">
        <v>275</v>
      </c>
      <c r="B110" s="2175"/>
      <c r="C110" s="2175" t="s">
        <v>270</v>
      </c>
      <c r="D110" s="2175">
        <v>175.98</v>
      </c>
      <c r="E110" s="2175">
        <v>0.71</v>
      </c>
      <c r="F110" s="2175" t="s">
        <v>270</v>
      </c>
      <c r="G110" s="2175" t="s">
        <v>270</v>
      </c>
      <c r="H110" s="2175" t="s">
        <v>270</v>
      </c>
      <c r="I110" s="2175" t="s">
        <v>270</v>
      </c>
      <c r="L110" s="1764"/>
      <c r="M110" s="1764"/>
      <c r="N110" s="1764"/>
      <c r="O110" s="1764"/>
      <c r="P110" s="1764"/>
      <c r="Q110" s="1764"/>
      <c r="R110" s="1764"/>
    </row>
    <row r="111" spans="1:18" s="1721" customFormat="1" ht="12.75" customHeight="1">
      <c r="A111" s="2464" t="s">
        <v>1456</v>
      </c>
      <c r="B111" s="2466"/>
      <c r="C111" s="2466"/>
      <c r="D111" s="2467"/>
      <c r="E111" s="2467"/>
      <c r="F111" s="2467"/>
      <c r="G111" s="2467"/>
      <c r="H111" s="2467"/>
      <c r="I111" s="2467"/>
      <c r="L111" s="1764"/>
      <c r="M111" s="1764"/>
      <c r="N111" s="1764"/>
      <c r="O111" s="1764"/>
      <c r="P111" s="1764"/>
      <c r="Q111" s="1764"/>
      <c r="R111" s="1764"/>
    </row>
    <row r="112" spans="1:18" s="1721" customFormat="1" ht="12.75" customHeight="1">
      <c r="A112" s="1743" t="s">
        <v>260</v>
      </c>
      <c r="B112" s="2175">
        <v>47567.038466042497</v>
      </c>
      <c r="C112" s="2175">
        <v>30173.504753190598</v>
      </c>
      <c r="D112" s="2175">
        <v>530.55464924217404</v>
      </c>
      <c r="E112" s="2175">
        <v>21.0819332642326</v>
      </c>
      <c r="F112" s="2175" t="s">
        <v>264</v>
      </c>
      <c r="G112" s="2175" t="s">
        <v>264</v>
      </c>
      <c r="H112" s="2175" t="s">
        <v>264</v>
      </c>
      <c r="I112" s="2175" t="s">
        <v>264</v>
      </c>
      <c r="L112" s="1764"/>
      <c r="M112" s="1764"/>
      <c r="N112" s="1764"/>
      <c r="O112" s="1764"/>
      <c r="P112" s="1764"/>
      <c r="Q112" s="1764"/>
      <c r="R112" s="1764"/>
    </row>
    <row r="113" spans="1:20" s="1721" customFormat="1" ht="12.75" customHeight="1">
      <c r="A113" s="1743" t="s">
        <v>261</v>
      </c>
      <c r="B113" s="2175">
        <v>19927.238466042501</v>
      </c>
      <c r="C113" s="2175">
        <v>2533.70475319058</v>
      </c>
      <c r="D113" s="2175">
        <v>530.55464924217404</v>
      </c>
      <c r="E113" s="2175">
        <v>20.168664770213901</v>
      </c>
      <c r="F113" s="2175" t="s">
        <v>264</v>
      </c>
      <c r="G113" s="2175" t="s">
        <v>264</v>
      </c>
      <c r="H113" s="2175" t="s">
        <v>264</v>
      </c>
      <c r="I113" s="2175" t="s">
        <v>264</v>
      </c>
      <c r="L113" s="1764"/>
      <c r="M113" s="1764"/>
      <c r="N113" s="1764"/>
      <c r="O113" s="1764"/>
      <c r="P113" s="1764"/>
      <c r="Q113" s="1764"/>
      <c r="R113" s="1764"/>
    </row>
    <row r="114" spans="1:20" s="1721" customFormat="1" ht="12.75" customHeight="1">
      <c r="A114" s="1744" t="s">
        <v>271</v>
      </c>
      <c r="B114" s="2174"/>
      <c r="C114" s="2174">
        <v>29290.366753190599</v>
      </c>
      <c r="D114" s="2175">
        <v>121.854662268201</v>
      </c>
      <c r="E114" s="2175">
        <v>0.68326849401874901</v>
      </c>
      <c r="F114" s="2175" t="s">
        <v>264</v>
      </c>
      <c r="G114" s="2175" t="s">
        <v>264</v>
      </c>
      <c r="H114" s="2175" t="s">
        <v>264</v>
      </c>
      <c r="I114" s="2175" t="s">
        <v>264</v>
      </c>
      <c r="L114" s="1764"/>
      <c r="M114" s="1764"/>
      <c r="N114" s="1764"/>
      <c r="O114" s="1764"/>
      <c r="P114" s="1764"/>
      <c r="Q114" s="1764"/>
      <c r="R114" s="1764"/>
    </row>
    <row r="115" spans="1:20" s="1721" customFormat="1" ht="12.75" customHeight="1">
      <c r="A115" s="1744" t="s">
        <v>272</v>
      </c>
      <c r="B115" s="2174"/>
      <c r="C115" s="2174">
        <v>703.7</v>
      </c>
      <c r="D115" s="2175" t="s">
        <v>42</v>
      </c>
      <c r="E115" s="2175">
        <v>0.23</v>
      </c>
      <c r="F115" s="2175" t="s">
        <v>264</v>
      </c>
      <c r="G115" s="2175" t="s">
        <v>264</v>
      </c>
      <c r="H115" s="2175" t="s">
        <v>264</v>
      </c>
      <c r="I115" s="2175" t="s">
        <v>264</v>
      </c>
      <c r="L115" s="1743"/>
      <c r="M115" s="2672"/>
      <c r="N115" s="2175"/>
      <c r="O115" s="2175"/>
      <c r="P115" s="2175"/>
      <c r="Q115" s="2175"/>
      <c r="R115" s="2175"/>
      <c r="S115" s="2175"/>
      <c r="T115" s="2175"/>
    </row>
    <row r="116" spans="1:20" s="1721" customFormat="1" ht="12.75" customHeight="1">
      <c r="A116" s="1743" t="s">
        <v>273</v>
      </c>
      <c r="B116" s="2174"/>
      <c r="C116" s="2174">
        <v>179.43799999999999</v>
      </c>
      <c r="D116" s="2175">
        <v>201.59998697397299</v>
      </c>
      <c r="E116" s="2175">
        <v>18.615396276195099</v>
      </c>
      <c r="F116" s="2175" t="s">
        <v>264</v>
      </c>
      <c r="G116" s="2175" t="s">
        <v>264</v>
      </c>
      <c r="H116" s="2175" t="s">
        <v>264</v>
      </c>
      <c r="I116" s="2175" t="s">
        <v>264</v>
      </c>
      <c r="L116" s="1764"/>
      <c r="M116" s="1764"/>
      <c r="N116" s="1764"/>
      <c r="O116" s="1764"/>
      <c r="P116" s="1764"/>
      <c r="Q116" s="1764"/>
      <c r="R116" s="1764"/>
    </row>
    <row r="117" spans="1:20" s="1721" customFormat="1" ht="13.5" customHeight="1">
      <c r="A117" s="3003" t="s">
        <v>1476</v>
      </c>
      <c r="B117" s="3005"/>
      <c r="C117" s="2174">
        <v>-27460.362000000001</v>
      </c>
      <c r="D117" s="2175" t="s">
        <v>42</v>
      </c>
      <c r="E117" s="2175" t="s">
        <v>42</v>
      </c>
      <c r="F117" s="2175" t="s">
        <v>264</v>
      </c>
      <c r="G117" s="2175" t="s">
        <v>264</v>
      </c>
      <c r="H117" s="2175" t="s">
        <v>264</v>
      </c>
      <c r="I117" s="2175" t="s">
        <v>264</v>
      </c>
      <c r="L117" s="1764"/>
      <c r="M117" s="1764"/>
      <c r="N117" s="1764"/>
      <c r="O117" s="1764"/>
      <c r="P117" s="1764"/>
      <c r="Q117" s="1764"/>
      <c r="R117" s="1764"/>
    </row>
    <row r="118" spans="1:20" s="1721" customFormat="1" ht="12.75" customHeight="1">
      <c r="A118" s="1743" t="s">
        <v>275</v>
      </c>
      <c r="B118" s="2175"/>
      <c r="C118" s="2175" t="s">
        <v>42</v>
      </c>
      <c r="D118" s="2175">
        <v>207.1</v>
      </c>
      <c r="E118" s="2175">
        <v>0.64</v>
      </c>
      <c r="F118" s="2175" t="s">
        <v>270</v>
      </c>
      <c r="G118" s="2175" t="s">
        <v>270</v>
      </c>
      <c r="H118" s="2175" t="s">
        <v>270</v>
      </c>
      <c r="I118" s="2175" t="s">
        <v>270</v>
      </c>
      <c r="L118" s="1764"/>
      <c r="M118" s="1764"/>
      <c r="N118" s="1764"/>
      <c r="O118" s="1764"/>
      <c r="P118" s="1764"/>
      <c r="Q118" s="1764"/>
      <c r="R118" s="1764"/>
    </row>
    <row r="119" spans="1:20" s="1721" customFormat="1" ht="5.0999999999999996" customHeight="1">
      <c r="A119" s="1765"/>
      <c r="B119" s="1765"/>
      <c r="C119" s="1766"/>
      <c r="D119" s="1766"/>
      <c r="E119" s="1766"/>
      <c r="F119" s="1766"/>
      <c r="G119" s="1766"/>
      <c r="H119" s="1766"/>
      <c r="I119" s="1766"/>
    </row>
    <row r="120" spans="1:20" s="1721" customFormat="1" ht="13.5">
      <c r="A120" s="2461" t="s">
        <v>1533</v>
      </c>
      <c r="B120" s="2462"/>
      <c r="C120" s="2854"/>
      <c r="D120" s="2854"/>
      <c r="E120" s="2854"/>
      <c r="F120" s="2854"/>
      <c r="G120" s="2854"/>
      <c r="H120" s="2854"/>
      <c r="I120" s="2854"/>
    </row>
    <row r="121" spans="1:20" s="1721" customFormat="1" ht="12">
      <c r="A121" s="1743" t="s">
        <v>260</v>
      </c>
      <c r="B121" s="1764">
        <v>45336.72274112892</v>
      </c>
      <c r="C121" s="1764">
        <v>30186.614200068529</v>
      </c>
      <c r="D121" s="1764">
        <v>499.56430656360237</v>
      </c>
      <c r="E121" s="1764">
        <v>15.863402313975479</v>
      </c>
      <c r="F121" s="1764" t="s">
        <v>264</v>
      </c>
      <c r="G121" s="1764" t="s">
        <v>264</v>
      </c>
      <c r="H121" s="1764" t="s">
        <v>264</v>
      </c>
      <c r="I121" s="1764" t="s">
        <v>264</v>
      </c>
      <c r="J121" s="1766"/>
    </row>
    <row r="122" spans="1:20" s="1721" customFormat="1" ht="12">
      <c r="A122" s="1743" t="s">
        <v>261</v>
      </c>
      <c r="B122" s="1764">
        <v>16711.72274112892</v>
      </c>
      <c r="C122" s="1764">
        <v>1561.6142000685286</v>
      </c>
      <c r="D122" s="1764">
        <v>499.56430656360237</v>
      </c>
      <c r="E122" s="1764">
        <v>14.934079062817524</v>
      </c>
      <c r="F122" s="1764" t="s">
        <v>264</v>
      </c>
      <c r="G122" s="1764" t="s">
        <v>264</v>
      </c>
      <c r="H122" s="1764" t="s">
        <v>264</v>
      </c>
      <c r="I122" s="1764" t="s">
        <v>264</v>
      </c>
      <c r="J122" s="1766"/>
    </row>
    <row r="123" spans="1:20" s="1721" customFormat="1" ht="12">
      <c r="A123" s="1743" t="s">
        <v>271</v>
      </c>
      <c r="B123" s="1743"/>
      <c r="C123" s="1764">
        <v>29285.368163401861</v>
      </c>
      <c r="D123" s="1764">
        <v>118.508081529679</v>
      </c>
      <c r="E123" s="1764">
        <v>0.71760826715795401</v>
      </c>
      <c r="F123" s="1764" t="s">
        <v>264</v>
      </c>
      <c r="G123" s="1764" t="s">
        <v>264</v>
      </c>
      <c r="H123" s="1764" t="s">
        <v>264</v>
      </c>
      <c r="I123" s="1764" t="s">
        <v>264</v>
      </c>
      <c r="J123" s="1766"/>
    </row>
    <row r="124" spans="1:20" s="1721" customFormat="1" ht="12">
      <c r="A124" s="1743" t="s">
        <v>272</v>
      </c>
      <c r="B124" s="1743"/>
      <c r="C124" s="1764">
        <v>715.27549999999997</v>
      </c>
      <c r="D124" s="1764"/>
      <c r="E124" s="1764">
        <v>0.21171498399999999</v>
      </c>
      <c r="F124" s="1764" t="s">
        <v>264</v>
      </c>
      <c r="G124" s="1764" t="s">
        <v>264</v>
      </c>
      <c r="H124" s="1764" t="s">
        <v>264</v>
      </c>
      <c r="I124" s="1764" t="s">
        <v>264</v>
      </c>
      <c r="J124" s="1766"/>
    </row>
    <row r="125" spans="1:20" s="1721" customFormat="1" ht="12">
      <c r="A125" s="1743" t="s">
        <v>273</v>
      </c>
      <c r="B125" s="1743"/>
      <c r="C125" s="1764">
        <v>185.97053666666665</v>
      </c>
      <c r="D125" s="1764">
        <v>201.52221796000001</v>
      </c>
      <c r="E125" s="1764">
        <v>13.257136948872573</v>
      </c>
      <c r="F125" s="1764" t="s">
        <v>264</v>
      </c>
      <c r="G125" s="1764" t="s">
        <v>264</v>
      </c>
      <c r="H125" s="1764" t="s">
        <v>264</v>
      </c>
      <c r="I125" s="1764" t="s">
        <v>264</v>
      </c>
      <c r="J125" s="1766"/>
    </row>
    <row r="126" spans="1:20" s="1721" customFormat="1" ht="15" customHeight="1">
      <c r="A126" s="1743" t="s">
        <v>274</v>
      </c>
      <c r="B126" s="1743"/>
      <c r="C126" s="1764">
        <v>-28439.029463333332</v>
      </c>
      <c r="D126" s="1764"/>
      <c r="E126" s="1764"/>
      <c r="F126" s="1764" t="s">
        <v>264</v>
      </c>
      <c r="G126" s="1764" t="s">
        <v>264</v>
      </c>
      <c r="H126" s="1764" t="s">
        <v>264</v>
      </c>
      <c r="I126" s="1764" t="s">
        <v>264</v>
      </c>
      <c r="J126" s="1766"/>
    </row>
    <row r="127" spans="1:20" s="1721" customFormat="1" ht="12.75" customHeight="1">
      <c r="A127" s="1743" t="s">
        <v>275</v>
      </c>
      <c r="B127" s="1743"/>
      <c r="C127" s="1764"/>
      <c r="D127" s="1764">
        <v>179.53400707392339</v>
      </c>
      <c r="E127" s="1764">
        <v>0.74761886278699752</v>
      </c>
      <c r="F127" s="1764" t="s">
        <v>270</v>
      </c>
      <c r="G127" s="1764" t="s">
        <v>270</v>
      </c>
      <c r="H127" s="1764" t="s">
        <v>270</v>
      </c>
      <c r="I127" s="1764" t="s">
        <v>270</v>
      </c>
      <c r="J127" s="1769"/>
    </row>
    <row r="128" spans="1:20" s="1721" customFormat="1" ht="13.5" customHeight="1">
      <c r="A128" s="2855"/>
      <c r="B128" s="2855"/>
      <c r="C128" s="2856"/>
      <c r="D128" s="2856"/>
      <c r="E128" s="2856"/>
      <c r="F128" s="2856"/>
      <c r="G128" s="2856"/>
      <c r="H128" s="2856"/>
      <c r="I128" s="2856"/>
      <c r="J128" s="1771"/>
    </row>
    <row r="129" spans="1:9" ht="15" customHeight="1">
      <c r="A129" s="1768" t="s">
        <v>280</v>
      </c>
      <c r="B129" s="1767"/>
      <c r="C129" s="1767"/>
      <c r="D129" s="1766"/>
      <c r="E129" s="1766"/>
      <c r="F129" s="1766"/>
      <c r="G129" s="1766"/>
      <c r="H129" s="1766"/>
      <c r="I129" s="1766"/>
    </row>
    <row r="130" spans="1:9" ht="15" customHeight="1">
      <c r="A130" s="1770" t="s">
        <v>281</v>
      </c>
      <c r="B130" s="1767"/>
      <c r="C130" s="1767"/>
      <c r="D130" s="1766"/>
      <c r="E130" s="1766"/>
      <c r="F130" s="1766"/>
      <c r="G130" s="1766"/>
      <c r="H130" s="1766"/>
      <c r="I130" s="1766"/>
    </row>
    <row r="131" spans="1:9" ht="15" customHeight="1">
      <c r="A131" s="1767"/>
      <c r="B131" s="1767"/>
      <c r="C131" s="1767"/>
      <c r="D131" s="1766"/>
      <c r="E131" s="1766"/>
      <c r="F131" s="1766"/>
      <c r="G131" s="1766"/>
      <c r="H131" s="1766"/>
      <c r="I131" s="1766"/>
    </row>
    <row r="132" spans="1:9" ht="15" customHeight="1">
      <c r="B132" s="1768"/>
      <c r="C132" s="1768"/>
      <c r="D132" s="1769"/>
      <c r="E132" s="1769"/>
      <c r="F132" s="1769"/>
      <c r="G132" s="1769"/>
      <c r="H132" s="1769"/>
      <c r="I132" s="1769"/>
    </row>
    <row r="133" spans="1:9" ht="15" customHeight="1">
      <c r="B133" s="1770"/>
      <c r="C133" s="1768"/>
      <c r="D133" s="1771"/>
      <c r="E133" s="1771"/>
      <c r="F133" s="1771"/>
      <c r="G133" s="1771"/>
      <c r="H133" s="1771"/>
      <c r="I133" s="1771"/>
    </row>
    <row r="134" spans="1:9" ht="15" customHeight="1">
      <c r="A134" s="1772"/>
      <c r="B134" s="1772"/>
      <c r="C134" s="1772"/>
      <c r="D134" s="1773"/>
      <c r="E134" s="1773"/>
      <c r="F134" s="1773"/>
      <c r="G134" s="1773"/>
      <c r="H134" s="1773"/>
      <c r="I134" s="1773"/>
    </row>
    <row r="135" spans="1:9" ht="15" customHeight="1">
      <c r="A135" s="1721"/>
      <c r="B135" s="1721"/>
      <c r="C135" s="1721"/>
      <c r="D135" s="1773"/>
      <c r="E135" s="1773"/>
      <c r="F135" s="1773"/>
      <c r="G135" s="1773"/>
      <c r="H135" s="1773"/>
      <c r="I135" s="1773"/>
    </row>
  </sheetData>
  <mergeCells count="3">
    <mergeCell ref="A85:B85"/>
    <mergeCell ref="A109:B109"/>
    <mergeCell ref="A117:B117"/>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rowBreaks count="1" manualBreakCount="1">
    <brk id="68"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55"/>
  <sheetViews>
    <sheetView showGridLines="0" view="pageBreakPreview" topLeftCell="A22" zoomScaleNormal="100" zoomScaleSheetLayoutView="100" workbookViewId="0">
      <selection activeCell="G35" sqref="G35"/>
    </sheetView>
  </sheetViews>
  <sheetFormatPr baseColWidth="10" defaultColWidth="10.140625" defaultRowHeight="14.25"/>
  <cols>
    <col min="1" max="1" width="30.7109375" style="1635" customWidth="1"/>
    <col min="2" max="2" width="10.7109375" style="1636" customWidth="1"/>
    <col min="3" max="7" width="10.7109375" style="1635" customWidth="1"/>
    <col min="8" max="16384" width="10.140625" style="1635"/>
  </cols>
  <sheetData>
    <row r="1" spans="1:13" s="1628" customFormat="1" ht="30" customHeight="1">
      <c r="A1" s="2652"/>
      <c r="D1" s="1960"/>
      <c r="E1" s="1960"/>
      <c r="F1" s="1960"/>
      <c r="G1" s="899" t="s">
        <v>1477</v>
      </c>
    </row>
    <row r="2" spans="1:13" s="1628" customFormat="1" ht="5.0999999999999996" customHeight="1">
      <c r="A2" s="1637"/>
      <c r="B2" s="1638"/>
      <c r="C2" s="1638"/>
      <c r="D2" s="1638"/>
      <c r="E2" s="1638"/>
      <c r="F2" s="1638"/>
      <c r="G2" s="1639"/>
    </row>
    <row r="3" spans="1:13" s="1629" customFormat="1" ht="5.0999999999999996" customHeight="1">
      <c r="C3" s="1628"/>
      <c r="D3" s="1628"/>
    </row>
    <row r="4" spans="1:13" s="1630" customFormat="1" ht="15" customHeight="1">
      <c r="A4" s="1640" t="s">
        <v>282</v>
      </c>
      <c r="B4" s="1641"/>
      <c r="C4" s="1635"/>
      <c r="D4" s="1635"/>
      <c r="E4" s="1635"/>
    </row>
    <row r="5" spans="1:13" ht="15" customHeight="1">
      <c r="A5" s="1642"/>
      <c r="B5" s="1643"/>
    </row>
    <row r="6" spans="1:13" ht="15" customHeight="1">
      <c r="A6" s="1644"/>
      <c r="B6" s="1645"/>
      <c r="C6" s="1646"/>
      <c r="G6" s="1646" t="s">
        <v>283</v>
      </c>
    </row>
    <row r="7" spans="1:13" ht="15" customHeight="1">
      <c r="A7" s="1647" t="s">
        <v>284</v>
      </c>
      <c r="B7" s="1648"/>
      <c r="C7" s="1649">
        <v>2017</v>
      </c>
      <c r="D7" s="1649">
        <v>2018</v>
      </c>
      <c r="E7" s="1649">
        <v>2019</v>
      </c>
      <c r="F7" s="1649">
        <v>2020</v>
      </c>
      <c r="G7" s="1649">
        <v>2021</v>
      </c>
    </row>
    <row r="8" spans="1:13" s="1631" customFormat="1" ht="5.0999999999999996" customHeight="1">
      <c r="A8" s="1650"/>
      <c r="B8" s="1651"/>
      <c r="C8" s="1652"/>
      <c r="D8" s="1652"/>
      <c r="E8" s="1961"/>
      <c r="F8" s="1961"/>
      <c r="G8" s="1653"/>
    </row>
    <row r="9" spans="1:13" s="1632" customFormat="1" ht="15" customHeight="1">
      <c r="A9" s="1654" t="s">
        <v>285</v>
      </c>
      <c r="B9" s="1655"/>
      <c r="C9" s="1656">
        <f>SUM(C11,C16,C17,C18,C25)</f>
        <v>173.8</v>
      </c>
      <c r="D9" s="1657">
        <f>SUM(D11,D16,D17,D18,D25)</f>
        <v>172.22</v>
      </c>
      <c r="E9" s="1657">
        <f>SUM(E11,E16,E17,E18,E25)</f>
        <v>128.30000000000001</v>
      </c>
      <c r="F9" s="1657">
        <f>SUM(F11,F16,F17,F18,F25)</f>
        <v>20</v>
      </c>
      <c r="G9" s="1657">
        <v>14.96</v>
      </c>
      <c r="J9" s="1716"/>
      <c r="K9" s="1716"/>
      <c r="L9" s="1716"/>
      <c r="M9" s="1716"/>
    </row>
    <row r="10" spans="1:13" s="1633" customFormat="1" ht="5.0999999999999996" customHeight="1">
      <c r="A10" s="1658"/>
      <c r="B10" s="1659"/>
      <c r="C10" s="1660"/>
      <c r="D10" s="1661"/>
      <c r="E10" s="1661"/>
      <c r="F10" s="1661"/>
      <c r="G10" s="1661"/>
      <c r="J10" s="1717"/>
      <c r="K10" s="1717"/>
      <c r="L10" s="1717"/>
      <c r="M10" s="1717"/>
    </row>
    <row r="11" spans="1:13" s="1634" customFormat="1" ht="15" customHeight="1">
      <c r="A11" s="1662" t="s">
        <v>286</v>
      </c>
      <c r="B11" s="1663"/>
      <c r="C11" s="1664" t="s">
        <v>42</v>
      </c>
      <c r="D11" s="1664" t="s">
        <v>42</v>
      </c>
      <c r="E11" s="1664" t="s">
        <v>42</v>
      </c>
      <c r="F11" s="1664" t="s">
        <v>42</v>
      </c>
      <c r="G11" s="1664" t="s">
        <v>42</v>
      </c>
    </row>
    <row r="12" spans="1:13" ht="15" customHeight="1">
      <c r="A12" s="1665" t="s">
        <v>287</v>
      </c>
      <c r="B12" s="1666"/>
      <c r="C12" s="1667" t="s">
        <v>42</v>
      </c>
      <c r="D12" s="1667" t="s">
        <v>42</v>
      </c>
      <c r="E12" s="1667" t="s">
        <v>42</v>
      </c>
      <c r="F12" s="1667" t="s">
        <v>42</v>
      </c>
      <c r="G12" s="1667" t="s">
        <v>42</v>
      </c>
    </row>
    <row r="13" spans="1:13" ht="15" customHeight="1">
      <c r="A13" s="1665" t="s">
        <v>288</v>
      </c>
      <c r="B13" s="1666"/>
      <c r="C13" s="1667" t="s">
        <v>42</v>
      </c>
      <c r="D13" s="1667" t="s">
        <v>42</v>
      </c>
      <c r="E13" s="1667" t="s">
        <v>42</v>
      </c>
      <c r="F13" s="1667" t="s">
        <v>42</v>
      </c>
      <c r="G13" s="1667" t="s">
        <v>42</v>
      </c>
    </row>
    <row r="14" spans="1:13" ht="15" customHeight="1">
      <c r="A14" s="1665" t="s">
        <v>289</v>
      </c>
      <c r="B14" s="1666"/>
      <c r="C14" s="1667" t="s">
        <v>42</v>
      </c>
      <c r="D14" s="1667" t="s">
        <v>42</v>
      </c>
      <c r="E14" s="1667" t="s">
        <v>42</v>
      </c>
      <c r="F14" s="1667" t="s">
        <v>42</v>
      </c>
      <c r="G14" s="1667" t="s">
        <v>42</v>
      </c>
    </row>
    <row r="15" spans="1:13" ht="15" customHeight="1">
      <c r="A15" s="1665" t="s">
        <v>290</v>
      </c>
      <c r="B15" s="1666"/>
      <c r="C15" s="1667" t="s">
        <v>42</v>
      </c>
      <c r="D15" s="1667" t="s">
        <v>42</v>
      </c>
      <c r="E15" s="1667" t="s">
        <v>42</v>
      </c>
      <c r="F15" s="1667" t="s">
        <v>42</v>
      </c>
      <c r="G15" s="1667" t="s">
        <v>42</v>
      </c>
    </row>
    <row r="16" spans="1:13" s="1634" customFormat="1" ht="15" customHeight="1">
      <c r="A16" s="1662" t="s">
        <v>291</v>
      </c>
      <c r="B16" s="1668"/>
      <c r="C16" s="1669" t="s">
        <v>42</v>
      </c>
      <c r="D16" s="1669" t="s">
        <v>42</v>
      </c>
      <c r="E16" s="1669" t="s">
        <v>42</v>
      </c>
      <c r="F16" s="1669" t="s">
        <v>42</v>
      </c>
      <c r="G16" s="1669" t="s">
        <v>42</v>
      </c>
    </row>
    <row r="17" spans="1:9" s="1634" customFormat="1" ht="15" customHeight="1">
      <c r="A17" s="1662" t="s">
        <v>292</v>
      </c>
      <c r="B17" s="1668"/>
      <c r="C17" s="1669" t="s">
        <v>42</v>
      </c>
      <c r="D17" s="1669" t="s">
        <v>42</v>
      </c>
      <c r="E17" s="1669" t="s">
        <v>42</v>
      </c>
      <c r="F17" s="1669" t="s">
        <v>42</v>
      </c>
      <c r="G17" s="1669" t="s">
        <v>42</v>
      </c>
    </row>
    <row r="18" spans="1:9" s="1634" customFormat="1" ht="15" customHeight="1">
      <c r="A18" s="1662" t="s">
        <v>293</v>
      </c>
      <c r="B18" s="1670"/>
      <c r="C18" s="1671">
        <v>173.8</v>
      </c>
      <c r="D18" s="1671">
        <v>172.22</v>
      </c>
      <c r="E18" s="1671">
        <v>128.30000000000001</v>
      </c>
      <c r="F18" s="1671">
        <v>20</v>
      </c>
      <c r="G18" s="1671">
        <v>14.96</v>
      </c>
      <c r="I18" s="151"/>
    </row>
    <row r="19" spans="1:9" ht="15" customHeight="1">
      <c r="A19" s="1665" t="s">
        <v>294</v>
      </c>
      <c r="B19" s="1666"/>
      <c r="C19" s="1313">
        <v>173.8</v>
      </c>
      <c r="D19" s="1313">
        <v>172.22</v>
      </c>
      <c r="E19" s="1313">
        <v>120.55</v>
      </c>
      <c r="F19" s="1313">
        <v>20</v>
      </c>
      <c r="G19" s="1313">
        <v>14.96</v>
      </c>
      <c r="I19" s="151"/>
    </row>
    <row r="20" spans="1:9" ht="15" customHeight="1">
      <c r="A20" s="1672" t="s">
        <v>295</v>
      </c>
      <c r="B20" s="1666"/>
      <c r="C20" s="1313">
        <v>173.8</v>
      </c>
      <c r="D20" s="1313">
        <v>172.22</v>
      </c>
      <c r="E20" s="1313">
        <v>128.30000000000001</v>
      </c>
      <c r="F20" s="1313">
        <v>20</v>
      </c>
      <c r="G20" s="1673">
        <v>14.96</v>
      </c>
    </row>
    <row r="21" spans="1:9" ht="15" customHeight="1">
      <c r="A21" s="1665" t="s">
        <v>296</v>
      </c>
      <c r="B21" s="1666"/>
      <c r="C21" s="1673" t="s">
        <v>42</v>
      </c>
      <c r="D21" s="1673" t="s">
        <v>42</v>
      </c>
      <c r="E21" s="1673" t="s">
        <v>42</v>
      </c>
      <c r="F21" s="1673" t="s">
        <v>42</v>
      </c>
      <c r="G21" s="1673" t="s">
        <v>42</v>
      </c>
    </row>
    <row r="22" spans="1:9" ht="15" customHeight="1">
      <c r="A22" s="1665" t="s">
        <v>297</v>
      </c>
      <c r="B22" s="1666"/>
      <c r="C22" s="1673" t="s">
        <v>42</v>
      </c>
      <c r="D22" s="1673" t="s">
        <v>42</v>
      </c>
      <c r="E22" s="1673" t="s">
        <v>42</v>
      </c>
      <c r="F22" s="1673" t="s">
        <v>42</v>
      </c>
      <c r="G22" s="1673" t="s">
        <v>42</v>
      </c>
    </row>
    <row r="23" spans="1:9" ht="15" customHeight="1">
      <c r="A23" s="1665" t="s">
        <v>298</v>
      </c>
      <c r="B23" s="1666"/>
      <c r="C23" s="1674" t="s">
        <v>299</v>
      </c>
      <c r="D23" s="1674" t="s">
        <v>299</v>
      </c>
      <c r="E23" s="1673" t="s">
        <v>42</v>
      </c>
      <c r="F23" s="1673">
        <v>7.75</v>
      </c>
      <c r="G23" s="1673" t="s">
        <v>42</v>
      </c>
      <c r="H23" s="1634"/>
    </row>
    <row r="24" spans="1:9" s="1634" customFormat="1" ht="15" customHeight="1">
      <c r="A24" s="1665" t="s">
        <v>300</v>
      </c>
      <c r="B24" s="1675"/>
      <c r="C24" s="1674" t="s">
        <v>299</v>
      </c>
      <c r="D24" s="1674" t="s">
        <v>299</v>
      </c>
      <c r="E24" s="1673" t="s">
        <v>42</v>
      </c>
      <c r="F24" s="1673" t="s">
        <v>42</v>
      </c>
      <c r="G24" s="1673" t="s">
        <v>42</v>
      </c>
      <c r="H24" s="1635"/>
    </row>
    <row r="25" spans="1:9" s="1634" customFormat="1" ht="15" customHeight="1">
      <c r="A25" s="1662" t="s">
        <v>301</v>
      </c>
      <c r="B25" s="1668"/>
      <c r="C25" s="1676" t="s">
        <v>299</v>
      </c>
      <c r="D25" s="1676" t="s">
        <v>299</v>
      </c>
      <c r="E25" s="1677" t="s">
        <v>42</v>
      </c>
      <c r="F25" s="1677" t="s">
        <v>42</v>
      </c>
      <c r="G25" s="1677" t="s">
        <v>42</v>
      </c>
      <c r="H25" s="1635"/>
    </row>
    <row r="26" spans="1:9" ht="4.5" customHeight="1">
      <c r="A26" s="1678"/>
      <c r="B26" s="1679"/>
      <c r="C26" s="1678"/>
      <c r="D26" s="1678"/>
      <c r="E26" s="1678"/>
      <c r="F26" s="1678"/>
      <c r="G26" s="1678"/>
    </row>
    <row r="27" spans="1:9" ht="14.25" customHeight="1">
      <c r="A27" s="1680"/>
      <c r="B27" s="1681"/>
      <c r="C27" s="1682"/>
      <c r="D27" s="1683"/>
      <c r="E27" s="1683"/>
      <c r="F27" s="1683"/>
      <c r="G27" s="1682" t="s">
        <v>302</v>
      </c>
    </row>
    <row r="28" spans="1:9" ht="15" customHeight="1">
      <c r="A28" s="1647" t="s">
        <v>284</v>
      </c>
      <c r="B28" s="1648" t="s">
        <v>303</v>
      </c>
      <c r="C28" s="1685">
        <v>2017</v>
      </c>
      <c r="D28" s="1685">
        <v>2018</v>
      </c>
      <c r="E28" s="1685">
        <v>2019</v>
      </c>
      <c r="F28" s="1685">
        <v>2020</v>
      </c>
      <c r="G28" s="1685">
        <v>2021</v>
      </c>
    </row>
    <row r="29" spans="1:9" s="1631" customFormat="1" ht="5.0999999999999996" customHeight="1">
      <c r="A29" s="1650"/>
      <c r="B29" s="1651"/>
      <c r="C29" s="1686"/>
      <c r="D29" s="1961"/>
      <c r="E29" s="1684"/>
      <c r="F29" s="1684"/>
      <c r="G29" s="1684"/>
    </row>
    <row r="30" spans="1:9" s="1631" customFormat="1" ht="5.0999999999999996" customHeight="1">
      <c r="A30" s="1687"/>
      <c r="B30" s="1688"/>
    </row>
    <row r="31" spans="1:9" s="1632" customFormat="1" ht="15" customHeight="1">
      <c r="A31" s="1689" t="s">
        <v>60</v>
      </c>
      <c r="B31" s="1655"/>
      <c r="C31" s="1690">
        <f>SUM(C33,C39,C40,C41,C47)</f>
        <v>9.5500000000000007</v>
      </c>
      <c r="D31" s="1691">
        <f t="shared" ref="D31:E31" si="0">SUM(D33,D39,D40,D41,D47)</f>
        <v>9.4700000000000006</v>
      </c>
      <c r="E31" s="1691">
        <f t="shared" si="0"/>
        <v>7.24</v>
      </c>
      <c r="F31" s="2670">
        <v>1.1000000000000001</v>
      </c>
      <c r="G31" s="2670">
        <v>0.82</v>
      </c>
    </row>
    <row r="32" spans="1:9" s="1633" customFormat="1" ht="5.0999999999999996" customHeight="1">
      <c r="A32" s="1692"/>
      <c r="B32" s="1659"/>
      <c r="C32" s="1693"/>
      <c r="D32" s="1694"/>
      <c r="E32" s="1694"/>
      <c r="F32" s="1695"/>
      <c r="G32" s="1695"/>
    </row>
    <row r="33" spans="1:11" s="1634" customFormat="1" ht="15" customHeight="1">
      <c r="A33" s="1696" t="s">
        <v>304</v>
      </c>
      <c r="B33" s="1697"/>
      <c r="C33" s="1698" t="s">
        <v>42</v>
      </c>
      <c r="D33" s="1698" t="s">
        <v>42</v>
      </c>
      <c r="E33" s="1698" t="s">
        <v>42</v>
      </c>
      <c r="F33" s="1699" t="s">
        <v>42</v>
      </c>
      <c r="G33" s="1699" t="s">
        <v>42</v>
      </c>
    </row>
    <row r="34" spans="1:11" ht="15" customHeight="1">
      <c r="A34" s="1700" t="s">
        <v>305</v>
      </c>
      <c r="B34" s="1666">
        <v>1</v>
      </c>
      <c r="C34" s="1701" t="s">
        <v>42</v>
      </c>
      <c r="D34" s="1701" t="s">
        <v>42</v>
      </c>
      <c r="E34" s="1701" t="s">
        <v>42</v>
      </c>
      <c r="F34" s="1636" t="s">
        <v>42</v>
      </c>
      <c r="G34" s="1636" t="s">
        <v>42</v>
      </c>
    </row>
    <row r="35" spans="1:11" ht="15" customHeight="1">
      <c r="A35" s="1700" t="s">
        <v>287</v>
      </c>
      <c r="B35" s="1666">
        <v>1</v>
      </c>
      <c r="C35" s="1701" t="s">
        <v>42</v>
      </c>
      <c r="D35" s="1701" t="s">
        <v>42</v>
      </c>
      <c r="E35" s="1701" t="s">
        <v>42</v>
      </c>
      <c r="F35" s="1636" t="s">
        <v>42</v>
      </c>
      <c r="G35" s="1636" t="s">
        <v>42</v>
      </c>
    </row>
    <row r="36" spans="1:11" ht="15" customHeight="1">
      <c r="A36" s="1700" t="s">
        <v>288</v>
      </c>
      <c r="B36" s="1666">
        <v>1</v>
      </c>
      <c r="C36" s="1701" t="s">
        <v>42</v>
      </c>
      <c r="D36" s="1701" t="s">
        <v>42</v>
      </c>
      <c r="E36" s="1701" t="s">
        <v>42</v>
      </c>
      <c r="F36" s="1636" t="s">
        <v>42</v>
      </c>
      <c r="G36" s="1636" t="s">
        <v>42</v>
      </c>
    </row>
    <row r="37" spans="1:11" ht="15" customHeight="1">
      <c r="A37" s="1700" t="s">
        <v>289</v>
      </c>
      <c r="B37" s="1666">
        <v>1</v>
      </c>
      <c r="C37" s="1701" t="s">
        <v>42</v>
      </c>
      <c r="D37" s="1701" t="s">
        <v>42</v>
      </c>
      <c r="E37" s="1701" t="s">
        <v>42</v>
      </c>
      <c r="F37" s="2914" t="s">
        <v>42</v>
      </c>
      <c r="G37" s="1636" t="s">
        <v>42</v>
      </c>
    </row>
    <row r="38" spans="1:11" ht="15" customHeight="1">
      <c r="A38" s="1700" t="s">
        <v>290</v>
      </c>
      <c r="B38" s="1666">
        <v>0.6</v>
      </c>
      <c r="C38" s="1701" t="s">
        <v>42</v>
      </c>
      <c r="D38" s="1701" t="s">
        <v>42</v>
      </c>
      <c r="E38" s="1701" t="s">
        <v>42</v>
      </c>
      <c r="F38" s="1636" t="s">
        <v>42</v>
      </c>
      <c r="G38" s="1636" t="s">
        <v>42</v>
      </c>
    </row>
    <row r="39" spans="1:11" s="1634" customFormat="1" ht="15" customHeight="1">
      <c r="A39" s="1696" t="s">
        <v>306</v>
      </c>
      <c r="B39" s="1668">
        <v>1.1000000000000001</v>
      </c>
      <c r="C39" s="1702" t="s">
        <v>42</v>
      </c>
      <c r="D39" s="1703" t="s">
        <v>42</v>
      </c>
      <c r="E39" s="1698" t="s">
        <v>42</v>
      </c>
      <c r="F39" s="1699" t="s">
        <v>42</v>
      </c>
      <c r="G39" s="1699" t="s">
        <v>42</v>
      </c>
    </row>
    <row r="40" spans="1:11" s="1634" customFormat="1" ht="15" customHeight="1">
      <c r="A40" s="1696" t="s">
        <v>307</v>
      </c>
      <c r="B40" s="1668">
        <v>0.1</v>
      </c>
      <c r="C40" s="1702" t="s">
        <v>42</v>
      </c>
      <c r="D40" s="1702" t="s">
        <v>42</v>
      </c>
      <c r="E40" s="1698" t="s">
        <v>42</v>
      </c>
      <c r="F40" s="1699" t="s">
        <v>42</v>
      </c>
      <c r="G40" s="1699" t="s">
        <v>42</v>
      </c>
    </row>
    <row r="41" spans="1:11" s="1634" customFormat="1" ht="15" customHeight="1">
      <c r="A41" s="1696" t="s">
        <v>308</v>
      </c>
      <c r="B41" s="1670"/>
      <c r="C41" s="1697">
        <f>SUM(C42:C46)</f>
        <v>9.5500000000000007</v>
      </c>
      <c r="D41" s="1703">
        <f t="shared" ref="D41:E41" si="1">SUM(D42:D46)</f>
        <v>9.4700000000000006</v>
      </c>
      <c r="E41" s="1703">
        <f t="shared" si="1"/>
        <v>7.24</v>
      </c>
      <c r="F41" s="2671">
        <v>1.1000000000000001</v>
      </c>
      <c r="G41" s="2671">
        <v>0.82</v>
      </c>
    </row>
    <row r="42" spans="1:11" ht="15" customHeight="1">
      <c r="A42" s="1700" t="s">
        <v>294</v>
      </c>
      <c r="B42" s="1666">
        <v>5.5E-2</v>
      </c>
      <c r="C42" s="2667">
        <v>9.5500000000000007</v>
      </c>
      <c r="D42" s="2668">
        <v>9.4700000000000006</v>
      </c>
      <c r="E42" s="2668">
        <v>7.24</v>
      </c>
      <c r="F42" s="2669">
        <v>1.1000000000000001</v>
      </c>
      <c r="G42" s="2669">
        <v>0.82</v>
      </c>
    </row>
    <row r="43" spans="1:11" ht="15" customHeight="1">
      <c r="A43" s="1700" t="s">
        <v>296</v>
      </c>
      <c r="B43" s="1666">
        <v>0.11</v>
      </c>
      <c r="C43" s="1701" t="s">
        <v>42</v>
      </c>
      <c r="D43" s="122" t="s">
        <v>42</v>
      </c>
      <c r="E43" s="122" t="s">
        <v>42</v>
      </c>
      <c r="F43" s="1636" t="s">
        <v>42</v>
      </c>
      <c r="G43" s="1636" t="s">
        <v>42</v>
      </c>
    </row>
    <row r="44" spans="1:11" ht="15" customHeight="1">
      <c r="A44" s="1700" t="s">
        <v>297</v>
      </c>
      <c r="B44" s="1666">
        <v>6.5000000000000002E-2</v>
      </c>
      <c r="C44" s="1701" t="s">
        <v>42</v>
      </c>
      <c r="D44" s="122" t="s">
        <v>42</v>
      </c>
      <c r="E44" s="122" t="s">
        <v>42</v>
      </c>
      <c r="F44" s="1636" t="s">
        <v>42</v>
      </c>
      <c r="G44" s="1636" t="s">
        <v>42</v>
      </c>
    </row>
    <row r="45" spans="1:11" ht="15" customHeight="1">
      <c r="A45" s="1700" t="s">
        <v>309</v>
      </c>
      <c r="B45" s="1666">
        <v>0.04</v>
      </c>
      <c r="C45" s="1701" t="s">
        <v>42</v>
      </c>
      <c r="D45" s="122" t="s">
        <v>42</v>
      </c>
      <c r="E45" s="122" t="s">
        <v>42</v>
      </c>
      <c r="F45" s="1636" t="s">
        <v>42</v>
      </c>
      <c r="G45" s="1636" t="s">
        <v>42</v>
      </c>
      <c r="K45" s="1636" t="s">
        <v>42</v>
      </c>
    </row>
    <row r="46" spans="1:11" ht="15" customHeight="1">
      <c r="A46" s="1700" t="s">
        <v>300</v>
      </c>
      <c r="B46" s="1666">
        <v>2.1999999999999999E-2</v>
      </c>
      <c r="C46" s="1701" t="s">
        <v>42</v>
      </c>
      <c r="D46" s="122" t="s">
        <v>42</v>
      </c>
      <c r="E46" s="122" t="s">
        <v>42</v>
      </c>
      <c r="F46" s="1636" t="s">
        <v>42</v>
      </c>
      <c r="G46" s="1636"/>
      <c r="H46" s="1634"/>
    </row>
    <row r="47" spans="1:11" s="1634" customFormat="1" ht="15" customHeight="1">
      <c r="A47" s="1696" t="s">
        <v>310</v>
      </c>
      <c r="B47" s="1668">
        <v>0.6</v>
      </c>
      <c r="C47" s="1704" t="s">
        <v>42</v>
      </c>
      <c r="D47" s="1705" t="s">
        <v>42</v>
      </c>
      <c r="E47" s="1706" t="s">
        <v>42</v>
      </c>
      <c r="F47" s="1707" t="s">
        <v>42</v>
      </c>
      <c r="G47" s="1707" t="s">
        <v>42</v>
      </c>
      <c r="H47" s="1635"/>
    </row>
    <row r="48" spans="1:11" ht="5.0999999999999996" customHeight="1">
      <c r="A48" s="1708"/>
      <c r="B48" s="1709"/>
      <c r="C48" s="1710"/>
      <c r="D48" s="1711"/>
      <c r="E48" s="1711"/>
      <c r="F48" s="1638"/>
      <c r="G48" s="1639"/>
    </row>
    <row r="49" spans="1:7" ht="5.0999999999999996" customHeight="1">
      <c r="A49" s="1683"/>
      <c r="B49" s="1681"/>
    </row>
    <row r="50" spans="1:7" ht="15" customHeight="1">
      <c r="A50" s="1712" t="s">
        <v>311</v>
      </c>
      <c r="B50" s="1713"/>
      <c r="C50" s="1714"/>
      <c r="D50" s="1714"/>
      <c r="E50" s="1714"/>
      <c r="F50" s="1714"/>
      <c r="G50" s="1714"/>
    </row>
    <row r="55" spans="1:7">
      <c r="B55" s="1715"/>
    </row>
  </sheetData>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76"/>
  <sheetViews>
    <sheetView showGridLines="0" view="pageBreakPreview" topLeftCell="A25" zoomScaleNormal="100" zoomScaleSheetLayoutView="100" workbookViewId="0">
      <selection activeCell="G35" sqref="G35"/>
    </sheetView>
  </sheetViews>
  <sheetFormatPr baseColWidth="10" defaultColWidth="14.7109375" defaultRowHeight="12"/>
  <cols>
    <col min="1" max="1" width="50.42578125" style="1597" customWidth="1"/>
    <col min="2" max="6" width="8.7109375" style="1597" customWidth="1"/>
    <col min="7" max="16384" width="14.7109375" style="1597"/>
  </cols>
  <sheetData>
    <row r="1" spans="1:7" ht="30" customHeight="1">
      <c r="A1" s="1598"/>
      <c r="B1" s="1483"/>
      <c r="C1" s="1483"/>
      <c r="D1" s="1483"/>
      <c r="F1" s="723" t="s">
        <v>1477</v>
      </c>
    </row>
    <row r="2" spans="1:7" ht="5.0999999999999996" customHeight="1">
      <c r="A2" s="808"/>
      <c r="B2" s="808"/>
      <c r="C2" s="808"/>
      <c r="D2" s="808"/>
      <c r="E2" s="808"/>
      <c r="F2" s="808"/>
    </row>
    <row r="3" spans="1:7" ht="5.0999999999999996" customHeight="1">
      <c r="A3" s="1599"/>
      <c r="B3" s="1599"/>
      <c r="C3" s="1599"/>
      <c r="D3" s="1599"/>
      <c r="E3" s="1599"/>
      <c r="F3" s="1599"/>
    </row>
    <row r="4" spans="1:7" ht="15" customHeight="1">
      <c r="A4" s="1600" t="s">
        <v>312</v>
      </c>
      <c r="B4" s="1601"/>
      <c r="C4" s="1602"/>
      <c r="D4" s="1602"/>
    </row>
    <row r="5" spans="1:7" ht="15" customHeight="1">
      <c r="A5" s="1603"/>
      <c r="B5" s="1603"/>
      <c r="C5" s="1602"/>
      <c r="D5" s="1602"/>
      <c r="E5" s="1602"/>
      <c r="F5" s="1602"/>
    </row>
    <row r="6" spans="1:7" ht="5.0999999999999996" customHeight="1">
      <c r="A6" s="811"/>
      <c r="B6" s="811"/>
      <c r="C6" s="811"/>
      <c r="D6" s="811"/>
      <c r="E6" s="811"/>
      <c r="F6" s="811"/>
    </row>
    <row r="7" spans="1:7" ht="5.0999999999999996" customHeight="1">
      <c r="A7" s="1604"/>
      <c r="B7" s="1604"/>
      <c r="C7" s="1604"/>
      <c r="D7" s="1604"/>
      <c r="E7" s="1604"/>
      <c r="F7" s="1604"/>
    </row>
    <row r="8" spans="1:7" ht="15" customHeight="1">
      <c r="A8" s="1605" t="s">
        <v>313</v>
      </c>
      <c r="B8" s="1606">
        <v>2017</v>
      </c>
      <c r="C8" s="1606">
        <v>2018</v>
      </c>
      <c r="D8" s="1606">
        <v>2019</v>
      </c>
      <c r="E8" s="1607">
        <v>2020</v>
      </c>
      <c r="F8" s="1607">
        <v>2021</v>
      </c>
    </row>
    <row r="9" spans="1:7" ht="12.95" customHeight="1">
      <c r="A9" s="2767" t="s">
        <v>314</v>
      </c>
      <c r="B9" s="2676">
        <v>3877</v>
      </c>
      <c r="C9" s="2676">
        <v>4411</v>
      </c>
      <c r="D9" s="2676">
        <v>4303</v>
      </c>
      <c r="E9" s="2677">
        <v>4296.2</v>
      </c>
      <c r="F9" s="2677">
        <v>3866</v>
      </c>
      <c r="G9" s="1608"/>
    </row>
    <row r="10" spans="1:7" ht="12.95" customHeight="1">
      <c r="A10" s="2767" t="s">
        <v>315</v>
      </c>
      <c r="B10" s="2676">
        <v>2784</v>
      </c>
      <c r="C10" s="2676">
        <v>2973</v>
      </c>
      <c r="D10" s="2676">
        <v>2773</v>
      </c>
      <c r="E10" s="2677">
        <v>2372.3000000000002</v>
      </c>
      <c r="F10" s="2677">
        <v>2578</v>
      </c>
    </row>
    <row r="11" spans="1:7" ht="12.95" customHeight="1">
      <c r="A11" s="2768" t="s">
        <v>1470</v>
      </c>
      <c r="B11" s="2678">
        <f t="shared" ref="B11:E11" si="0">SUM(B9:B10)</f>
        <v>6661</v>
      </c>
      <c r="C11" s="2678">
        <f t="shared" si="0"/>
        <v>7384</v>
      </c>
      <c r="D11" s="2678">
        <f t="shared" si="0"/>
        <v>7076</v>
      </c>
      <c r="E11" s="2678">
        <f t="shared" si="0"/>
        <v>6668.5</v>
      </c>
      <c r="F11" s="2678">
        <f t="shared" ref="F11" si="1">SUM(F9:F10)</f>
        <v>6444</v>
      </c>
    </row>
    <row r="12" spans="1:7" ht="12.95" customHeight="1">
      <c r="A12" s="2769" t="s">
        <v>316</v>
      </c>
      <c r="B12" s="2679"/>
      <c r="C12" s="2679"/>
      <c r="D12" s="2680"/>
      <c r="E12" s="2681"/>
      <c r="F12" s="2681"/>
    </row>
    <row r="13" spans="1:7" ht="12.95" customHeight="1">
      <c r="A13" s="2770" t="s">
        <v>317</v>
      </c>
      <c r="B13" s="2682">
        <v>1605</v>
      </c>
      <c r="C13" s="2682">
        <v>1614</v>
      </c>
      <c r="D13" s="2682">
        <v>1587</v>
      </c>
      <c r="E13" s="2676">
        <v>1524.8</v>
      </c>
      <c r="F13" s="2676">
        <v>1557</v>
      </c>
    </row>
    <row r="14" spans="1:7" ht="12.95" customHeight="1">
      <c r="A14" s="2770" t="s">
        <v>318</v>
      </c>
      <c r="B14" s="2682">
        <v>14</v>
      </c>
      <c r="C14" s="2682">
        <v>14</v>
      </c>
      <c r="D14" s="2682">
        <v>14</v>
      </c>
      <c r="E14" s="2676">
        <v>13</v>
      </c>
      <c r="F14" s="2676">
        <v>13</v>
      </c>
    </row>
    <row r="15" spans="1:7" ht="12.95" customHeight="1">
      <c r="A15" s="2770" t="s">
        <v>319</v>
      </c>
      <c r="B15" s="2683">
        <v>3420</v>
      </c>
      <c r="C15" s="2683">
        <v>4108</v>
      </c>
      <c r="D15" s="2683">
        <v>3755</v>
      </c>
      <c r="E15" s="2676">
        <v>3539</v>
      </c>
      <c r="F15" s="2676">
        <v>3093</v>
      </c>
    </row>
    <row r="16" spans="1:7" ht="12.95" customHeight="1">
      <c r="A16" s="2771" t="s">
        <v>1465</v>
      </c>
      <c r="B16" s="2682">
        <v>3204</v>
      </c>
      <c r="C16" s="2682">
        <v>2858</v>
      </c>
      <c r="D16" s="2682">
        <v>2549</v>
      </c>
      <c r="E16" s="2676">
        <v>2403</v>
      </c>
      <c r="F16" s="2676">
        <v>2355</v>
      </c>
    </row>
    <row r="17" spans="1:7" ht="12.95" customHeight="1">
      <c r="A17" s="2770" t="s">
        <v>320</v>
      </c>
      <c r="B17" s="2682"/>
      <c r="C17" s="2682"/>
      <c r="D17" s="2682"/>
      <c r="E17" s="2676"/>
      <c r="F17" s="2676"/>
    </row>
    <row r="18" spans="1:7" ht="12.95" customHeight="1">
      <c r="A18" s="2770" t="s">
        <v>321</v>
      </c>
      <c r="B18" s="2682">
        <v>75</v>
      </c>
      <c r="C18" s="2682">
        <v>71</v>
      </c>
      <c r="D18" s="2682">
        <v>66</v>
      </c>
      <c r="E18" s="2676">
        <v>63</v>
      </c>
      <c r="F18" s="2676">
        <v>65</v>
      </c>
    </row>
    <row r="19" spans="1:7" ht="27" customHeight="1">
      <c r="A19" s="2772" t="s">
        <v>322</v>
      </c>
      <c r="B19" s="2682">
        <v>4</v>
      </c>
      <c r="C19" s="2682">
        <v>6</v>
      </c>
      <c r="D19" s="2682">
        <v>5</v>
      </c>
      <c r="E19" s="2676">
        <v>5</v>
      </c>
      <c r="F19" s="2676">
        <v>3</v>
      </c>
    </row>
    <row r="20" spans="1:7" ht="12.95" customHeight="1">
      <c r="A20" s="2770" t="s">
        <v>323</v>
      </c>
      <c r="B20" s="2682">
        <v>4</v>
      </c>
      <c r="C20" s="2682">
        <v>6</v>
      </c>
      <c r="D20" s="2682">
        <v>5</v>
      </c>
      <c r="E20" s="2676">
        <v>5</v>
      </c>
      <c r="F20" s="2676">
        <v>3</v>
      </c>
    </row>
    <row r="21" spans="1:7" ht="12.95" customHeight="1">
      <c r="A21" s="2770" t="s">
        <v>324</v>
      </c>
      <c r="B21" s="2682">
        <v>10</v>
      </c>
      <c r="C21" s="2682">
        <v>10</v>
      </c>
      <c r="D21" s="2682">
        <v>10</v>
      </c>
      <c r="E21" s="2676">
        <v>10</v>
      </c>
      <c r="F21" s="2676">
        <v>8</v>
      </c>
    </row>
    <row r="22" spans="1:7" ht="12.95" customHeight="1">
      <c r="A22" s="2770" t="s">
        <v>325</v>
      </c>
      <c r="B22" s="2682">
        <v>1547</v>
      </c>
      <c r="C22" s="2682">
        <v>1575</v>
      </c>
      <c r="D22" s="2682">
        <v>1653</v>
      </c>
      <c r="E22" s="2676">
        <v>1527</v>
      </c>
      <c r="F22" s="2676">
        <v>1718</v>
      </c>
      <c r="G22" s="2525"/>
    </row>
    <row r="23" spans="1:7" ht="12.95" customHeight="1">
      <c r="A23" s="2773" t="s">
        <v>326</v>
      </c>
      <c r="B23" s="2682">
        <v>20</v>
      </c>
      <c r="C23" s="2682">
        <v>20</v>
      </c>
      <c r="D23" s="2682">
        <v>20</v>
      </c>
      <c r="E23" s="2676">
        <v>21</v>
      </c>
      <c r="F23" s="2676">
        <v>21</v>
      </c>
      <c r="G23" s="824"/>
    </row>
    <row r="24" spans="1:7" ht="12.95" customHeight="1">
      <c r="A24" s="2773" t="s">
        <v>327</v>
      </c>
      <c r="B24" s="2682">
        <v>10</v>
      </c>
      <c r="C24" s="2682">
        <v>10</v>
      </c>
      <c r="D24" s="2682">
        <v>10</v>
      </c>
      <c r="E24" s="2676">
        <v>12</v>
      </c>
      <c r="F24" s="2676">
        <v>12</v>
      </c>
    </row>
    <row r="25" spans="1:7" ht="12.95" customHeight="1">
      <c r="A25" s="2773" t="s">
        <v>328</v>
      </c>
      <c r="B25" s="2682" t="s">
        <v>42</v>
      </c>
      <c r="C25" s="2682" t="s">
        <v>42</v>
      </c>
      <c r="D25" s="2682" t="s">
        <v>42</v>
      </c>
      <c r="E25" s="2682" t="s">
        <v>42</v>
      </c>
      <c r="F25" s="2682" t="s">
        <v>42</v>
      </c>
    </row>
    <row r="26" spans="1:7" ht="12.95" customHeight="1">
      <c r="A26" s="2773" t="s">
        <v>329</v>
      </c>
      <c r="B26" s="2682" t="s">
        <v>42</v>
      </c>
      <c r="C26" s="2682" t="s">
        <v>42</v>
      </c>
      <c r="D26" s="2682" t="s">
        <v>42</v>
      </c>
      <c r="E26" s="2682" t="s">
        <v>42</v>
      </c>
      <c r="F26" s="2682" t="s">
        <v>42</v>
      </c>
    </row>
    <row r="27" spans="1:7" ht="12.95" customHeight="1">
      <c r="A27" s="2774" t="s">
        <v>1468</v>
      </c>
      <c r="B27" s="2678">
        <f t="shared" ref="B27:E27" si="2">B11+B14+B23+B24</f>
        <v>6705</v>
      </c>
      <c r="C27" s="2678">
        <f t="shared" si="2"/>
        <v>7428</v>
      </c>
      <c r="D27" s="2678">
        <f t="shared" si="2"/>
        <v>7120</v>
      </c>
      <c r="E27" s="2678">
        <f t="shared" si="2"/>
        <v>6714.5</v>
      </c>
      <c r="F27" s="2678">
        <f t="shared" ref="F27" si="3">F11+F14+F23+F24</f>
        <v>6490</v>
      </c>
    </row>
    <row r="28" spans="1:7" ht="12.95" customHeight="1">
      <c r="A28" s="2773" t="s">
        <v>330</v>
      </c>
      <c r="B28" s="2684">
        <v>1079</v>
      </c>
      <c r="C28" s="2684">
        <v>1093</v>
      </c>
      <c r="D28" s="2685">
        <v>1195</v>
      </c>
      <c r="E28" s="2676">
        <v>1131.5999999999999</v>
      </c>
      <c r="F28" s="2676">
        <v>921</v>
      </c>
    </row>
    <row r="29" spans="1:7" ht="12.95" customHeight="1">
      <c r="A29" s="2775" t="s">
        <v>1469</v>
      </c>
      <c r="B29" s="2686">
        <f t="shared" ref="B29:E29" si="4">B27-B28</f>
        <v>5626</v>
      </c>
      <c r="C29" s="2686">
        <f t="shared" si="4"/>
        <v>6335</v>
      </c>
      <c r="D29" s="2686">
        <f t="shared" si="4"/>
        <v>5925</v>
      </c>
      <c r="E29" s="2686">
        <f t="shared" si="4"/>
        <v>5582.9</v>
      </c>
      <c r="F29" s="2686">
        <f t="shared" ref="F29" si="5">F27-F28</f>
        <v>5569</v>
      </c>
    </row>
    <row r="30" spans="1:7" ht="12.95" customHeight="1">
      <c r="A30" s="2769" t="s">
        <v>331</v>
      </c>
      <c r="B30" s="2687"/>
      <c r="C30" s="2687"/>
      <c r="D30" s="2687"/>
      <c r="E30" s="2676"/>
      <c r="F30" s="2676"/>
    </row>
    <row r="31" spans="1:7" ht="12.95" customHeight="1">
      <c r="A31" s="2772" t="s">
        <v>318</v>
      </c>
      <c r="B31" s="2684">
        <v>435</v>
      </c>
      <c r="C31" s="2684">
        <v>533</v>
      </c>
      <c r="D31" s="2684">
        <v>499</v>
      </c>
      <c r="E31" s="2688">
        <v>507</v>
      </c>
      <c r="F31" s="2688">
        <v>511</v>
      </c>
      <c r="G31" s="1608"/>
    </row>
    <row r="32" spans="1:7" ht="12.95" customHeight="1">
      <c r="A32" s="2772" t="s">
        <v>319</v>
      </c>
      <c r="B32" s="2684">
        <v>3185</v>
      </c>
      <c r="C32" s="2684">
        <v>3777</v>
      </c>
      <c r="D32" s="2684">
        <v>3532</v>
      </c>
      <c r="E32" s="2676">
        <v>3322</v>
      </c>
      <c r="F32" s="2676">
        <v>3477</v>
      </c>
    </row>
    <row r="33" spans="1:13" ht="12.95" customHeight="1">
      <c r="A33" s="2776" t="s">
        <v>1466</v>
      </c>
      <c r="B33" s="2684">
        <v>2971</v>
      </c>
      <c r="C33" s="2684">
        <v>3150</v>
      </c>
      <c r="D33" s="2684">
        <v>2946</v>
      </c>
      <c r="E33" s="2676">
        <v>2771</v>
      </c>
      <c r="F33" s="2676">
        <v>2886</v>
      </c>
    </row>
    <row r="34" spans="1:13" ht="12.95" customHeight="1">
      <c r="A34" s="2772" t="s">
        <v>320</v>
      </c>
      <c r="B34" s="2684">
        <v>0</v>
      </c>
      <c r="C34" s="2684">
        <v>0</v>
      </c>
      <c r="D34" s="2684">
        <v>0</v>
      </c>
      <c r="E34" s="2676">
        <v>0</v>
      </c>
      <c r="F34" s="2676">
        <v>0</v>
      </c>
    </row>
    <row r="35" spans="1:13" ht="12.95" customHeight="1">
      <c r="A35" s="2772" t="s">
        <v>321</v>
      </c>
      <c r="B35" s="2684">
        <v>78</v>
      </c>
      <c r="C35" s="2684">
        <v>103</v>
      </c>
      <c r="D35" s="2684">
        <v>96</v>
      </c>
      <c r="E35" s="2676">
        <v>90</v>
      </c>
      <c r="F35" s="2676">
        <v>94</v>
      </c>
    </row>
    <row r="36" spans="1:13" ht="25.5" customHeight="1">
      <c r="A36" s="2772" t="s">
        <v>322</v>
      </c>
      <c r="B36" s="2684">
        <v>25</v>
      </c>
      <c r="C36" s="2684">
        <v>24</v>
      </c>
      <c r="D36" s="2684">
        <v>22</v>
      </c>
      <c r="E36" s="2676">
        <v>21</v>
      </c>
      <c r="F36" s="2676">
        <v>28</v>
      </c>
    </row>
    <row r="37" spans="1:13" ht="12.95" customHeight="1">
      <c r="A37" s="2776" t="s">
        <v>1467</v>
      </c>
      <c r="B37" s="2684">
        <v>25</v>
      </c>
      <c r="C37" s="2684">
        <v>24</v>
      </c>
      <c r="D37" s="2684">
        <v>22</v>
      </c>
      <c r="E37" s="2676">
        <v>21</v>
      </c>
      <c r="F37" s="2915">
        <v>28</v>
      </c>
    </row>
    <row r="38" spans="1:13" ht="12.95" customHeight="1">
      <c r="A38" s="2772" t="s">
        <v>324</v>
      </c>
      <c r="B38" s="2684">
        <v>29</v>
      </c>
      <c r="C38" s="2684">
        <v>34</v>
      </c>
      <c r="D38" s="2684">
        <v>32</v>
      </c>
      <c r="E38" s="2676">
        <v>30</v>
      </c>
      <c r="F38" s="2676">
        <v>29</v>
      </c>
      <c r="G38" s="1608"/>
    </row>
    <row r="39" spans="1:13" ht="12.95" customHeight="1">
      <c r="A39" s="2772" t="s">
        <v>325</v>
      </c>
      <c r="B39" s="2684">
        <v>1874</v>
      </c>
      <c r="C39" s="2684">
        <v>1864</v>
      </c>
      <c r="D39" s="2684">
        <v>1744</v>
      </c>
      <c r="E39" s="2676">
        <v>1637</v>
      </c>
      <c r="F39" s="2676">
        <v>1431</v>
      </c>
      <c r="H39" s="1597" t="s">
        <v>332</v>
      </c>
    </row>
    <row r="40" spans="1:13" ht="7.9" customHeight="1">
      <c r="A40" s="1609"/>
      <c r="B40" s="1609"/>
      <c r="C40" s="1609"/>
      <c r="D40" s="1609"/>
      <c r="E40" s="1609"/>
      <c r="F40" s="1609"/>
      <c r="K40" s="3008"/>
      <c r="L40" s="3008"/>
    </row>
    <row r="41" spans="1:13" ht="14.45" customHeight="1">
      <c r="A41" s="1610" t="s">
        <v>173</v>
      </c>
      <c r="B41" s="1610"/>
      <c r="C41" s="1611"/>
      <c r="D41" s="1611"/>
      <c r="E41" s="1612"/>
      <c r="F41" s="1612"/>
      <c r="H41" s="1613"/>
      <c r="I41" s="1623" t="s">
        <v>333</v>
      </c>
      <c r="J41" s="1624"/>
      <c r="K41" s="3008"/>
      <c r="L41" s="3008"/>
      <c r="M41" s="1621"/>
    </row>
    <row r="42" spans="1:13" ht="9" customHeight="1">
      <c r="A42" s="1614"/>
      <c r="B42" s="1614"/>
      <c r="C42" s="1614"/>
      <c r="D42" s="1614"/>
      <c r="H42" s="1615" t="s">
        <v>91</v>
      </c>
      <c r="I42" s="1625">
        <v>1249.0464529766</v>
      </c>
      <c r="M42" s="1621"/>
    </row>
    <row r="43" spans="1:13" ht="13.15" customHeight="1">
      <c r="A43" s="3006" t="s">
        <v>1504</v>
      </c>
      <c r="B43" s="3006"/>
      <c r="C43" s="3006"/>
      <c r="D43" s="3006"/>
      <c r="E43" s="3006"/>
      <c r="F43" s="1616"/>
      <c r="G43" s="1617"/>
      <c r="H43" s="1618" t="s">
        <v>36</v>
      </c>
      <c r="I43" s="1626">
        <v>1721.8722780935</v>
      </c>
      <c r="J43" s="1624"/>
      <c r="L43" s="1627"/>
      <c r="M43" s="1621"/>
    </row>
    <row r="44" spans="1:13" ht="15" customHeight="1">
      <c r="A44" s="3007"/>
      <c r="B44" s="3007"/>
      <c r="C44" s="3007"/>
      <c r="D44" s="3007"/>
      <c r="E44" s="3007"/>
      <c r="F44" s="1619"/>
      <c r="G44" s="1620"/>
      <c r="H44" s="1618" t="s">
        <v>67</v>
      </c>
      <c r="I44" s="1626">
        <v>1574.0040261838401</v>
      </c>
      <c r="J44" s="1621"/>
      <c r="L44" s="1627"/>
      <c r="M44" s="1621"/>
    </row>
    <row r="45" spans="1:13" ht="14.1" customHeight="1">
      <c r="G45" s="1620"/>
      <c r="H45" s="1618" t="s">
        <v>68</v>
      </c>
      <c r="I45" s="1626">
        <v>212.067751081648</v>
      </c>
      <c r="J45" s="1621"/>
      <c r="L45" s="1627"/>
      <c r="M45" s="1621"/>
    </row>
    <row r="46" spans="1:13" ht="14.1" customHeight="1">
      <c r="G46" s="1620"/>
      <c r="H46" s="1618" t="s">
        <v>69</v>
      </c>
      <c r="I46" s="1626">
        <v>2277.0267982045998</v>
      </c>
      <c r="J46" s="1621"/>
      <c r="L46" s="1627"/>
      <c r="M46" s="1621"/>
    </row>
    <row r="47" spans="1:13" ht="14.1" customHeight="1">
      <c r="A47" s="1613"/>
      <c r="B47" s="1613"/>
      <c r="G47" s="1620"/>
      <c r="H47" s="1618" t="s">
        <v>28</v>
      </c>
      <c r="I47" s="1626">
        <v>1935.6660527931199</v>
      </c>
      <c r="J47" s="1621"/>
      <c r="L47" s="1627"/>
      <c r="M47" s="1621"/>
    </row>
    <row r="48" spans="1:13" ht="14.1" customHeight="1">
      <c r="A48" s="1613"/>
      <c r="B48" s="1613"/>
      <c r="G48" s="1620"/>
      <c r="H48" s="1618" t="s">
        <v>334</v>
      </c>
      <c r="I48" s="1626">
        <v>1609.89839228296</v>
      </c>
      <c r="J48" s="1621"/>
      <c r="L48" s="1627"/>
      <c r="M48" s="1621"/>
    </row>
    <row r="49" spans="1:13" ht="14.1" customHeight="1">
      <c r="A49" s="1613"/>
      <c r="B49" s="1613"/>
      <c r="G49" s="1620"/>
      <c r="H49" s="1618" t="s">
        <v>71</v>
      </c>
      <c r="I49" s="1626">
        <v>1163.4609468256599</v>
      </c>
      <c r="J49" s="1621"/>
      <c r="L49" s="1627"/>
      <c r="M49" s="1621"/>
    </row>
    <row r="50" spans="1:13" ht="14.1" customHeight="1">
      <c r="A50" s="1613"/>
      <c r="B50" s="1613"/>
      <c r="G50" s="1620"/>
      <c r="H50" s="1618" t="s">
        <v>72</v>
      </c>
      <c r="I50" s="1626">
        <v>2982.8544889244399</v>
      </c>
      <c r="J50" s="1621"/>
      <c r="L50" s="1627"/>
      <c r="M50" s="1621"/>
    </row>
    <row r="51" spans="1:13" ht="14.1" customHeight="1">
      <c r="A51" s="1613"/>
      <c r="B51" s="1613"/>
      <c r="G51" s="1620"/>
      <c r="H51" s="1618" t="s">
        <v>73</v>
      </c>
      <c r="I51" s="1626">
        <v>2238.5694739065402</v>
      </c>
      <c r="J51" s="1621"/>
      <c r="L51" s="1627"/>
      <c r="M51" s="1621"/>
    </row>
    <row r="52" spans="1:13" ht="14.1" customHeight="1">
      <c r="A52" s="1613"/>
      <c r="B52" s="1613"/>
      <c r="G52" s="1620"/>
      <c r="H52" s="1618" t="s">
        <v>74</v>
      </c>
      <c r="I52" s="1626">
        <v>2002.44771794758</v>
      </c>
      <c r="J52" s="1621"/>
      <c r="L52" s="1627"/>
      <c r="M52" s="1621"/>
    </row>
    <row r="53" spans="1:13" ht="14.1" customHeight="1">
      <c r="A53" s="1613"/>
      <c r="B53" s="1613"/>
      <c r="G53" s="1620"/>
      <c r="H53" s="1618" t="s">
        <v>75</v>
      </c>
      <c r="I53" s="1626">
        <v>842.90244559926896</v>
      </c>
      <c r="J53" s="1621"/>
      <c r="L53" s="1627"/>
      <c r="M53" s="1621"/>
    </row>
    <row r="54" spans="1:13" ht="14.1" customHeight="1">
      <c r="G54" s="1620"/>
      <c r="H54" s="1618" t="s">
        <v>137</v>
      </c>
      <c r="I54" s="1626">
        <v>978.75653387750197</v>
      </c>
      <c r="J54" s="1621"/>
      <c r="L54" s="1627"/>
      <c r="M54" s="1621"/>
    </row>
    <row r="55" spans="1:13" ht="14.1" customHeight="1">
      <c r="G55" s="1620"/>
      <c r="H55" s="1618" t="s">
        <v>31</v>
      </c>
      <c r="I55" s="1626">
        <v>1291.64054056032</v>
      </c>
      <c r="J55" s="1621"/>
      <c r="L55" s="1627"/>
      <c r="M55" s="1621"/>
    </row>
    <row r="56" spans="1:13" ht="14.1" customHeight="1">
      <c r="G56" s="1620"/>
      <c r="H56" s="1618" t="s">
        <v>77</v>
      </c>
      <c r="I56" s="1626">
        <v>678.07306272004996</v>
      </c>
      <c r="J56" s="1621"/>
      <c r="L56" s="1627"/>
      <c r="M56" s="1621"/>
    </row>
    <row r="57" spans="1:13" ht="14.1" customHeight="1">
      <c r="G57" s="1620"/>
      <c r="H57" s="1618" t="s">
        <v>33</v>
      </c>
      <c r="I57" s="1626">
        <v>736.90037046262398</v>
      </c>
      <c r="J57" s="1621"/>
      <c r="L57" s="1627"/>
      <c r="M57" s="1621"/>
    </row>
    <row r="58" spans="1:13" ht="14.1" customHeight="1">
      <c r="G58" s="1620"/>
      <c r="H58" s="1618" t="s">
        <v>78</v>
      </c>
      <c r="I58" s="1626">
        <v>2894.64234415398</v>
      </c>
      <c r="J58" s="1621"/>
      <c r="L58" s="1627"/>
      <c r="M58" s="1621"/>
    </row>
    <row r="59" spans="1:13" ht="14.1" customHeight="1">
      <c r="G59" s="1620"/>
      <c r="H59" s="1621"/>
      <c r="I59" s="1621"/>
      <c r="L59" s="1627"/>
    </row>
    <row r="60" spans="1:13" ht="14.1" customHeight="1"/>
    <row r="61" spans="1:13" ht="18" customHeight="1">
      <c r="A61" s="1622"/>
      <c r="B61" s="1622"/>
    </row>
    <row r="62" spans="1:13" ht="14.1" customHeight="1"/>
    <row r="63" spans="1:13" ht="14.1" customHeight="1">
      <c r="A63" s="1614"/>
      <c r="B63" s="1614"/>
    </row>
    <row r="64" spans="1:13"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sheetData>
  <mergeCells count="4">
    <mergeCell ref="A43:E43"/>
    <mergeCell ref="A44:E44"/>
    <mergeCell ref="K40:K41"/>
    <mergeCell ref="L40:L41"/>
  </mergeCells>
  <printOptions horizontalCentered="1"/>
  <pageMargins left="0.59055118110236227" right="0.59055118110236227" top="0.59055118110236227" bottom="0.59055118110236227" header="0.59055118110236227" footer="0.59055118110236227"/>
  <pageSetup scale="95" firstPageNumber="3" orientation="portrait" useFirstPageNumber="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44</vt:i4>
      </vt:variant>
    </vt:vector>
  </HeadingPairs>
  <TitlesOfParts>
    <vt:vector size="89" baseType="lpstr">
      <vt:lpstr>1-2 (4)</vt:lpstr>
      <vt:lpstr>3 (5-6)</vt:lpstr>
      <vt:lpstr>4 (7)</vt:lpstr>
      <vt:lpstr>5 (8)</vt:lpstr>
      <vt:lpstr>6 (9)</vt:lpstr>
      <vt:lpstr>7-8-9 (10)</vt:lpstr>
      <vt:lpstr>10 (11-12) </vt:lpstr>
      <vt:lpstr>11 (13)</vt:lpstr>
      <vt:lpstr>12 (14)</vt:lpstr>
      <vt:lpstr>13 (15)</vt:lpstr>
      <vt:lpstr>14 (16)</vt:lpstr>
      <vt:lpstr>15 (17)</vt:lpstr>
      <vt:lpstr>16(18)</vt:lpstr>
      <vt:lpstr>17 (19)</vt:lpstr>
      <vt:lpstr>18 (20)</vt:lpstr>
      <vt:lpstr>19 (21)</vt:lpstr>
      <vt:lpstr>20-21(22)</vt:lpstr>
      <vt:lpstr>22 (23)</vt:lpstr>
      <vt:lpstr>23 (24-25)</vt:lpstr>
      <vt:lpstr>24-25 (26)</vt:lpstr>
      <vt:lpstr>26-27 (27)</vt:lpstr>
      <vt:lpstr>28 (28)</vt:lpstr>
      <vt:lpstr>29 (29)</vt:lpstr>
      <vt:lpstr>30-34 (30)</vt:lpstr>
      <vt:lpstr>35-36 (31)</vt:lpstr>
      <vt:lpstr>37 (32)</vt:lpstr>
      <vt:lpstr>38 (33)</vt:lpstr>
      <vt:lpstr>39 (34) </vt:lpstr>
      <vt:lpstr>40 (35)</vt:lpstr>
      <vt:lpstr>41-42 (36)</vt:lpstr>
      <vt:lpstr>43 (37)</vt:lpstr>
      <vt:lpstr>44 (38)</vt:lpstr>
      <vt:lpstr>45-46 (39)</vt:lpstr>
      <vt:lpstr>47 (40)</vt:lpstr>
      <vt:lpstr>48 (41)</vt:lpstr>
      <vt:lpstr>49-50 (42)</vt:lpstr>
      <vt:lpstr>51 (43)</vt:lpstr>
      <vt:lpstr>52 (44)</vt:lpstr>
      <vt:lpstr>53-54 (45)</vt:lpstr>
      <vt:lpstr>(46)</vt:lpstr>
      <vt:lpstr>55-56 (47)</vt:lpstr>
      <vt:lpstr>57-58 (48)</vt:lpstr>
      <vt:lpstr>59 (49)</vt:lpstr>
      <vt:lpstr>60 (50)</vt:lpstr>
      <vt:lpstr>S3</vt:lpstr>
      <vt:lpstr>'(46)'!Área_de_impresión</vt:lpstr>
      <vt:lpstr>'10 (11-12) '!Área_de_impresión</vt:lpstr>
      <vt:lpstr>'11 (13)'!Área_de_impresión</vt:lpstr>
      <vt:lpstr>'12 (14)'!Área_de_impresión</vt:lpstr>
      <vt:lpstr>'1-2 (4)'!Área_de_impresión</vt:lpstr>
      <vt:lpstr>'13 (15)'!Área_de_impresión</vt:lpstr>
      <vt:lpstr>'14 (16)'!Área_de_impresión</vt:lpstr>
      <vt:lpstr>'15 (17)'!Área_de_impresión</vt:lpstr>
      <vt:lpstr>'16(18)'!Área_de_impresión</vt:lpstr>
      <vt:lpstr>'17 (19)'!Área_de_impresión</vt:lpstr>
      <vt:lpstr>'18 (20)'!Área_de_impresión</vt:lpstr>
      <vt:lpstr>'19 (21)'!Área_de_impresión</vt:lpstr>
      <vt:lpstr>'20-21(22)'!Área_de_impresión</vt:lpstr>
      <vt:lpstr>'22 (23)'!Área_de_impresión</vt:lpstr>
      <vt:lpstr>'23 (24-25)'!Área_de_impresión</vt:lpstr>
      <vt:lpstr>'24-25 (26)'!Área_de_impresión</vt:lpstr>
      <vt:lpstr>'26-27 (27)'!Área_de_impresión</vt:lpstr>
      <vt:lpstr>'28 (28)'!Área_de_impresión</vt:lpstr>
      <vt:lpstr>'29 (29)'!Área_de_impresión</vt:lpstr>
      <vt:lpstr>'3 (5-6)'!Área_de_impresión</vt:lpstr>
      <vt:lpstr>'30-34 (30)'!Área_de_impresión</vt:lpstr>
      <vt:lpstr>'35-36 (31)'!Área_de_impresión</vt:lpstr>
      <vt:lpstr>'37 (32)'!Área_de_impresión</vt:lpstr>
      <vt:lpstr>'38 (33)'!Área_de_impresión</vt:lpstr>
      <vt:lpstr>'39 (34) '!Área_de_impresión</vt:lpstr>
      <vt:lpstr>'4 (7)'!Área_de_impresión</vt:lpstr>
      <vt:lpstr>'40 (35)'!Área_de_impresión</vt:lpstr>
      <vt:lpstr>'41-42 (36)'!Área_de_impresión</vt:lpstr>
      <vt:lpstr>'43 (37)'!Área_de_impresión</vt:lpstr>
      <vt:lpstr>'44 (38)'!Área_de_impresión</vt:lpstr>
      <vt:lpstr>'45-46 (39)'!Área_de_impresión</vt:lpstr>
      <vt:lpstr>'47 (40)'!Área_de_impresión</vt:lpstr>
      <vt:lpstr>'48 (41)'!Área_de_impresión</vt:lpstr>
      <vt:lpstr>'49-50 (42)'!Área_de_impresión</vt:lpstr>
      <vt:lpstr>'5 (8)'!Área_de_impresión</vt:lpstr>
      <vt:lpstr>'51 (43)'!Área_de_impresión</vt:lpstr>
      <vt:lpstr>'52 (44)'!Área_de_impresión</vt:lpstr>
      <vt:lpstr>'53-54 (45)'!Área_de_impresión</vt:lpstr>
      <vt:lpstr>'55-56 (47)'!Área_de_impresión</vt:lpstr>
      <vt:lpstr>'57-58 (48)'!Área_de_impresión</vt:lpstr>
      <vt:lpstr>'59 (49)'!Área_de_impresión</vt:lpstr>
      <vt:lpstr>'6 (9)'!Área_de_impresión</vt:lpstr>
      <vt:lpstr>'60 (50)'!Área_de_impresión</vt:lpstr>
      <vt:lpstr>'7-8-9 (10)'!Área_de_impresión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REINA PEREZ GARCIA</dc:creator>
  <cp:lastModifiedBy>Mirta Luisa Ramirez Rodriguez</cp:lastModifiedBy>
  <cp:lastPrinted>2022-08-10T15:54:15Z</cp:lastPrinted>
  <dcterms:created xsi:type="dcterms:W3CDTF">1998-07-28T12:56:00Z</dcterms:created>
  <dcterms:modified xsi:type="dcterms:W3CDTF">2022-08-10T16:46:49Z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3082-10.2.0.5934</vt:lpwstr>
  </property>
</Properties>
</file>